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xit Cause" sheetId="2" r:id="rId5"/>
    <sheet state="visible" name="Designations" sheetId="3" r:id="rId6"/>
    <sheet state="visible" name="Office" sheetId="4" r:id="rId7"/>
  </sheets>
  <definedNames/>
  <calcPr/>
</workbook>
</file>

<file path=xl/sharedStrings.xml><?xml version="1.0" encoding="utf-8"?>
<sst xmlns="http://schemas.openxmlformats.org/spreadsheetml/2006/main" count="42" uniqueCount="39">
  <si>
    <t>Employee Number</t>
  </si>
  <si>
    <t>Birth Date</t>
  </si>
  <si>
    <t>Hiring Date</t>
  </si>
  <si>
    <t>Exit Date</t>
  </si>
  <si>
    <t>Status</t>
  </si>
  <si>
    <t>Hiring</t>
  </si>
  <si>
    <t>Exit</t>
  </si>
  <si>
    <t>DC</t>
  </si>
  <si>
    <t>Designation</t>
  </si>
  <si>
    <t>OC</t>
  </si>
  <si>
    <t>Office</t>
  </si>
  <si>
    <t>EC</t>
  </si>
  <si>
    <t>Exit Cause</t>
  </si>
  <si>
    <t>Days Served</t>
  </si>
  <si>
    <t>Hiring Quality</t>
  </si>
  <si>
    <t>Age</t>
  </si>
  <si>
    <t>Score</t>
  </si>
  <si>
    <t>Required</t>
  </si>
  <si>
    <t>Code</t>
  </si>
  <si>
    <t>Cause</t>
  </si>
  <si>
    <t>None</t>
  </si>
  <si>
    <t>Fired</t>
  </si>
  <si>
    <t>Better Opportunity</t>
  </si>
  <si>
    <t>Natural</t>
  </si>
  <si>
    <t>Retired</t>
  </si>
  <si>
    <t>Other</t>
  </si>
  <si>
    <t>CEO</t>
  </si>
  <si>
    <t>Director</t>
  </si>
  <si>
    <t>Manager</t>
  </si>
  <si>
    <t>Assitant Manager</t>
  </si>
  <si>
    <t>Support Staff</t>
  </si>
  <si>
    <t>Driver</t>
  </si>
  <si>
    <t>Clerk</t>
  </si>
  <si>
    <t>Office Boy</t>
  </si>
  <si>
    <t>Store</t>
  </si>
  <si>
    <t>New York</t>
  </si>
  <si>
    <t>Los Angeles</t>
  </si>
  <si>
    <t>Washington</t>
  </si>
  <si>
    <t>London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</si>
</sst>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4" width="9.38"/>
    <col customWidth="1" min="5" max="7" width="9.75"/>
    <col customWidth="1" min="8" max="8" width="3.38"/>
    <col customWidth="1" min="9" max="9" width="14.0"/>
    <col customWidth="1" min="10" max="10" width="3.5"/>
    <col customWidth="1" min="11" max="11" width="10.13"/>
    <col customWidth="1" min="12" max="12" width="3.38"/>
    <col customWidth="1" min="13" max="13" width="10.25"/>
    <col customWidth="1" min="14" max="14" width="10.5"/>
    <col customWidth="1" min="15" max="15" width="11.0"/>
    <col customWidth="1" min="16" max="16" width="4.0"/>
    <col customWidth="1" min="17" max="17" width="5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</row>
    <row r="2">
      <c r="A2" s="4">
        <f t="shared" ref="A2:A307" si="2">RANDBETWEEN(C2+1000000,C2+5000000)</f>
        <v>1908034</v>
      </c>
      <c r="B2" s="5">
        <f t="shared" ref="B2:B307" si="3">date(year(C2)-randbetween(18,25),randbetween(1,12),randbetween(1,12))</f>
        <v>33888</v>
      </c>
      <c r="C2" s="5">
        <f>RANDBETWEEN(DATE(2010,1,1),DATE(2020,12,31))</f>
        <v>40780</v>
      </c>
      <c r="D2" s="5">
        <f t="shared" ref="D2:D307" si="4">RANDBETWEEN(C2,C2+randbetween(30,7000))</f>
        <v>43870</v>
      </c>
      <c r="E2" s="4" t="str">
        <f t="shared" ref="E2:E307" si="5">if(D2&lt;now(),"Departed","Active")</f>
        <v>Departed</v>
      </c>
      <c r="F2" s="4" t="str">
        <f t="shared" ref="F2:G2" si="1">if((now()-C2)&lt;365,"Fresh","Old")</f>
        <v>Old</v>
      </c>
      <c r="G2" s="4" t="str">
        <f t="shared" si="1"/>
        <v>Old</v>
      </c>
      <c r="H2" s="4">
        <f t="shared" ref="H2:H307" si="7">randbetween(3,8)</f>
        <v>8</v>
      </c>
      <c r="I2" s="4" t="str">
        <f>vlookup(H2,Designations!A:B,2,0)</f>
        <v>Office Boy</v>
      </c>
      <c r="J2" s="4">
        <f t="shared" ref="J2:J307" si="8">randbetween(1,4)</f>
        <v>2</v>
      </c>
      <c r="K2" s="4" t="str">
        <f>vlookup(J2,Office!A:B,2,0)</f>
        <v>Los Angeles</v>
      </c>
      <c r="L2" s="4">
        <f t="shared" ref="L2:L307" si="9">if(E2="Departed",randbetween(1,5),0)</f>
        <v>1</v>
      </c>
      <c r="M2" s="4" t="str">
        <f>vlookup(L2,'Exit Cause'!A:B,2,0)</f>
        <v>Fired</v>
      </c>
      <c r="N2" s="4">
        <f t="shared" ref="N2:N307" si="10">D2-C2</f>
        <v>3090</v>
      </c>
      <c r="O2" s="6">
        <f t="shared" ref="O2:O307" si="11">round(Q2*((N2-min(N:N))/(max(N:N)-min(N:N))),0)</f>
        <v>1</v>
      </c>
      <c r="P2" s="4">
        <f t="shared" ref="P2:P307" si="12">round(yearfrac(B2,now()),0)</f>
        <v>32</v>
      </c>
      <c r="Q2" s="4">
        <f t="shared" ref="Q2:Q307" si="13">RANDBETWEEN(1,6)</f>
        <v>3</v>
      </c>
      <c r="R2" s="4" t="str">
        <f t="shared" ref="R2:R307" si="14">if((D2-now())&lt;0,"Retired",if(and((D2-now())&gt;0,(D2-now())&lt;30),"Immediate",if(and((D2-now())&gt;0,(D2-now())&lt;90),"Urgent",if(and((D2-now())&gt;0,(D2-now())&lt;365),"Future","Available"))))</f>
        <v>Retired</v>
      </c>
    </row>
    <row r="3">
      <c r="A3" s="4">
        <f t="shared" si="2"/>
        <v>2651076</v>
      </c>
      <c r="B3" s="5">
        <f t="shared" si="3"/>
        <v>35012</v>
      </c>
      <c r="C3" s="5">
        <f t="shared" ref="C3:C307" si="15">RANDBETWEEN(DATE(2010,1,1),DATE(2022,12,31))</f>
        <v>43598</v>
      </c>
      <c r="D3" s="5">
        <f t="shared" si="4"/>
        <v>44611</v>
      </c>
      <c r="E3" s="4" t="str">
        <f t="shared" si="5"/>
        <v>Departed</v>
      </c>
      <c r="F3" s="4" t="str">
        <f t="shared" ref="F3:G3" si="6">if((now()-C3)&lt;365,"Fresh","Old")</f>
        <v>Old</v>
      </c>
      <c r="G3" s="4" t="str">
        <f t="shared" si="6"/>
        <v>Old</v>
      </c>
      <c r="H3" s="4">
        <f t="shared" si="7"/>
        <v>6</v>
      </c>
      <c r="I3" s="4" t="str">
        <f>vlookup(H3,Designations!A:B,2,0)</f>
        <v>Driver</v>
      </c>
      <c r="J3" s="4">
        <f t="shared" si="8"/>
        <v>1</v>
      </c>
      <c r="K3" s="4" t="str">
        <f>vlookup(J3,Office!A:B,2,0)</f>
        <v>New York</v>
      </c>
      <c r="L3" s="4">
        <f t="shared" si="9"/>
        <v>1</v>
      </c>
      <c r="M3" s="4" t="str">
        <f>vlookup(L3,'Exit Cause'!A:B,2,0)</f>
        <v>Fired</v>
      </c>
      <c r="N3" s="4">
        <f t="shared" si="10"/>
        <v>1013</v>
      </c>
      <c r="O3" s="6">
        <f t="shared" si="11"/>
        <v>0</v>
      </c>
      <c r="P3" s="4">
        <f t="shared" si="12"/>
        <v>29</v>
      </c>
      <c r="Q3" s="4">
        <f t="shared" si="13"/>
        <v>3</v>
      </c>
      <c r="R3" s="4" t="str">
        <f t="shared" si="14"/>
        <v>Retired</v>
      </c>
    </row>
    <row r="4">
      <c r="A4" s="4">
        <f t="shared" si="2"/>
        <v>1800988</v>
      </c>
      <c r="B4" s="5">
        <f t="shared" si="3"/>
        <v>33701</v>
      </c>
      <c r="C4" s="5">
        <f t="shared" si="15"/>
        <v>40711</v>
      </c>
      <c r="D4" s="5">
        <f t="shared" si="4"/>
        <v>42392</v>
      </c>
      <c r="E4" s="4" t="str">
        <f t="shared" si="5"/>
        <v>Departed</v>
      </c>
      <c r="F4" s="4" t="str">
        <f t="shared" ref="F4:G4" si="16">if((now()-C4)&lt;365,"Fresh","Old")</f>
        <v>Old</v>
      </c>
      <c r="G4" s="4" t="str">
        <f t="shared" si="16"/>
        <v>Old</v>
      </c>
      <c r="H4" s="4">
        <f t="shared" si="7"/>
        <v>4</v>
      </c>
      <c r="I4" s="4" t="str">
        <f>vlookup(H4,Designations!A:B,2,0)</f>
        <v>Assitant Manager</v>
      </c>
      <c r="J4" s="4">
        <f t="shared" si="8"/>
        <v>2</v>
      </c>
      <c r="K4" s="4" t="str">
        <f>vlookup(J4,Office!A:B,2,0)</f>
        <v>Los Angeles</v>
      </c>
      <c r="L4" s="4">
        <f t="shared" si="9"/>
        <v>1</v>
      </c>
      <c r="M4" s="4" t="str">
        <f>vlookup(L4,'Exit Cause'!A:B,2,0)</f>
        <v>Fired</v>
      </c>
      <c r="N4" s="4">
        <f t="shared" si="10"/>
        <v>1681</v>
      </c>
      <c r="O4" s="6">
        <f t="shared" si="11"/>
        <v>1</v>
      </c>
      <c r="P4" s="4">
        <f t="shared" si="12"/>
        <v>32</v>
      </c>
      <c r="Q4" s="4">
        <f t="shared" si="13"/>
        <v>2</v>
      </c>
      <c r="R4" s="4" t="str">
        <f t="shared" si="14"/>
        <v>Retired</v>
      </c>
    </row>
    <row r="5">
      <c r="A5" s="4">
        <f t="shared" si="2"/>
        <v>4867047</v>
      </c>
      <c r="B5" s="5">
        <f t="shared" si="3"/>
        <v>32297</v>
      </c>
      <c r="C5" s="5">
        <f t="shared" si="15"/>
        <v>40563</v>
      </c>
      <c r="D5" s="5">
        <f t="shared" si="4"/>
        <v>41701</v>
      </c>
      <c r="E5" s="4" t="str">
        <f t="shared" si="5"/>
        <v>Departed</v>
      </c>
      <c r="F5" s="4" t="str">
        <f t="shared" ref="F5:G5" si="17">if((now()-C5)&lt;365,"Fresh","Old")</f>
        <v>Old</v>
      </c>
      <c r="G5" s="4" t="str">
        <f t="shared" si="17"/>
        <v>Old</v>
      </c>
      <c r="H5" s="4">
        <f t="shared" si="7"/>
        <v>4</v>
      </c>
      <c r="I5" s="4" t="str">
        <f>vlookup(H5,Designations!A:B,2,0)</f>
        <v>Assitant Manager</v>
      </c>
      <c r="J5" s="4">
        <f t="shared" si="8"/>
        <v>3</v>
      </c>
      <c r="K5" s="4" t="str">
        <f>vlookup(J5,Office!A:B,2,0)</f>
        <v>Washington</v>
      </c>
      <c r="L5" s="4">
        <f t="shared" si="9"/>
        <v>5</v>
      </c>
      <c r="M5" s="4" t="str">
        <f>vlookup(L5,'Exit Cause'!A:B,2,0)</f>
        <v>Other</v>
      </c>
      <c r="N5" s="4">
        <f t="shared" si="10"/>
        <v>1138</v>
      </c>
      <c r="O5" s="6">
        <f t="shared" si="11"/>
        <v>1</v>
      </c>
      <c r="P5" s="4">
        <f t="shared" si="12"/>
        <v>36</v>
      </c>
      <c r="Q5" s="4">
        <f t="shared" si="13"/>
        <v>5</v>
      </c>
      <c r="R5" s="4" t="str">
        <f t="shared" si="14"/>
        <v>Retired</v>
      </c>
    </row>
    <row r="6">
      <c r="A6" s="4">
        <f t="shared" si="2"/>
        <v>3248259</v>
      </c>
      <c r="B6" s="5">
        <f t="shared" si="3"/>
        <v>35255</v>
      </c>
      <c r="C6" s="5">
        <f t="shared" si="15"/>
        <v>44089</v>
      </c>
      <c r="D6" s="5">
        <f t="shared" si="4"/>
        <v>44209</v>
      </c>
      <c r="E6" s="4" t="str">
        <f t="shared" si="5"/>
        <v>Departed</v>
      </c>
      <c r="F6" s="4" t="str">
        <f t="shared" ref="F6:G6" si="18">if((now()-C6)&lt;365,"Fresh","Old")</f>
        <v>Old</v>
      </c>
      <c r="G6" s="4" t="str">
        <f t="shared" si="18"/>
        <v>Old</v>
      </c>
      <c r="H6" s="4">
        <f t="shared" si="7"/>
        <v>6</v>
      </c>
      <c r="I6" s="4" t="str">
        <f>vlookup(H6,Designations!A:B,2,0)</f>
        <v>Driver</v>
      </c>
      <c r="J6" s="4">
        <f t="shared" si="8"/>
        <v>2</v>
      </c>
      <c r="K6" s="4" t="str">
        <f>vlookup(J6,Office!A:B,2,0)</f>
        <v>Los Angeles</v>
      </c>
      <c r="L6" s="4">
        <f t="shared" si="9"/>
        <v>2</v>
      </c>
      <c r="M6" s="4" t="str">
        <f>vlookup(L6,'Exit Cause'!A:B,2,0)</f>
        <v>Better Opportunity</v>
      </c>
      <c r="N6" s="4">
        <f t="shared" si="10"/>
        <v>120</v>
      </c>
      <c r="O6" s="6">
        <f t="shared" si="11"/>
        <v>0</v>
      </c>
      <c r="P6" s="4">
        <f t="shared" si="12"/>
        <v>28</v>
      </c>
      <c r="Q6" s="4">
        <f t="shared" si="13"/>
        <v>1</v>
      </c>
      <c r="R6" s="4" t="str">
        <f t="shared" si="14"/>
        <v>Retired</v>
      </c>
    </row>
    <row r="7">
      <c r="A7" s="4">
        <f t="shared" si="2"/>
        <v>4011824</v>
      </c>
      <c r="B7" s="5">
        <f t="shared" si="3"/>
        <v>36289</v>
      </c>
      <c r="C7" s="5">
        <f t="shared" si="15"/>
        <v>44670</v>
      </c>
      <c r="D7" s="5">
        <f t="shared" si="4"/>
        <v>45621</v>
      </c>
      <c r="E7" s="4" t="str">
        <f t="shared" si="5"/>
        <v>Active</v>
      </c>
      <c r="F7" s="4" t="str">
        <f t="shared" ref="F7:G7" si="19">if((now()-C7)&lt;365,"Fresh","Old")</f>
        <v>Old</v>
      </c>
      <c r="G7" s="4" t="str">
        <f t="shared" si="19"/>
        <v>Fresh</v>
      </c>
      <c r="H7" s="4">
        <f t="shared" si="7"/>
        <v>3</v>
      </c>
      <c r="I7" s="4" t="str">
        <f>vlookup(H7,Designations!A:B,2,0)</f>
        <v>Manager</v>
      </c>
      <c r="J7" s="4">
        <f t="shared" si="8"/>
        <v>1</v>
      </c>
      <c r="K7" s="4" t="str">
        <f>vlookup(J7,Office!A:B,2,0)</f>
        <v>New York</v>
      </c>
      <c r="L7" s="4">
        <f t="shared" si="9"/>
        <v>0</v>
      </c>
      <c r="M7" s="4" t="str">
        <f>vlookup(L7,'Exit Cause'!A:B,2,0)</f>
        <v>None</v>
      </c>
      <c r="N7" s="4">
        <f t="shared" si="10"/>
        <v>951</v>
      </c>
      <c r="O7" s="6">
        <f t="shared" si="11"/>
        <v>0</v>
      </c>
      <c r="P7" s="4">
        <f t="shared" si="12"/>
        <v>25</v>
      </c>
      <c r="Q7" s="4">
        <f t="shared" si="13"/>
        <v>1</v>
      </c>
      <c r="R7" s="4" t="str">
        <f t="shared" si="14"/>
        <v>Future</v>
      </c>
    </row>
    <row r="8">
      <c r="A8" s="4">
        <f t="shared" si="2"/>
        <v>4140521</v>
      </c>
      <c r="B8" s="5">
        <f t="shared" si="3"/>
        <v>35038</v>
      </c>
      <c r="C8" s="5">
        <f t="shared" si="15"/>
        <v>42013</v>
      </c>
      <c r="D8" s="5">
        <f t="shared" si="4"/>
        <v>46340</v>
      </c>
      <c r="E8" s="4" t="str">
        <f t="shared" si="5"/>
        <v>Active</v>
      </c>
      <c r="F8" s="4" t="str">
        <f t="shared" ref="F8:G8" si="20">if((now()-C8)&lt;365,"Fresh","Old")</f>
        <v>Old</v>
      </c>
      <c r="G8" s="4" t="str">
        <f t="shared" si="20"/>
        <v>Fresh</v>
      </c>
      <c r="H8" s="4">
        <f t="shared" si="7"/>
        <v>4</v>
      </c>
      <c r="I8" s="4" t="str">
        <f>vlookup(H8,Designations!A:B,2,0)</f>
        <v>Assitant Manager</v>
      </c>
      <c r="J8" s="4">
        <f t="shared" si="8"/>
        <v>1</v>
      </c>
      <c r="K8" s="4" t="str">
        <f>vlookup(J8,Office!A:B,2,0)</f>
        <v>New York</v>
      </c>
      <c r="L8" s="4">
        <f t="shared" si="9"/>
        <v>0</v>
      </c>
      <c r="M8" s="4" t="str">
        <f>vlookup(L8,'Exit Cause'!A:B,2,0)</f>
        <v>None</v>
      </c>
      <c r="N8" s="4">
        <f t="shared" si="10"/>
        <v>4327</v>
      </c>
      <c r="O8" s="6">
        <f t="shared" si="11"/>
        <v>4</v>
      </c>
      <c r="P8" s="4">
        <f t="shared" si="12"/>
        <v>28</v>
      </c>
      <c r="Q8" s="4">
        <f t="shared" si="13"/>
        <v>6</v>
      </c>
      <c r="R8" s="4" t="str">
        <f t="shared" si="14"/>
        <v>Available</v>
      </c>
    </row>
    <row r="9">
      <c r="A9" s="4">
        <f t="shared" si="2"/>
        <v>2136700</v>
      </c>
      <c r="B9" s="5">
        <f t="shared" si="3"/>
        <v>33574</v>
      </c>
      <c r="C9" s="5">
        <f t="shared" si="15"/>
        <v>41288</v>
      </c>
      <c r="D9" s="5">
        <f t="shared" si="4"/>
        <v>45528</v>
      </c>
      <c r="E9" s="4" t="str">
        <f t="shared" si="5"/>
        <v>Active</v>
      </c>
      <c r="F9" s="4" t="str">
        <f t="shared" ref="F9:G9" si="21">if((now()-C9)&lt;365,"Fresh","Old")</f>
        <v>Old</v>
      </c>
      <c r="G9" s="4" t="str">
        <f t="shared" si="21"/>
        <v>Fresh</v>
      </c>
      <c r="H9" s="4">
        <f t="shared" si="7"/>
        <v>4</v>
      </c>
      <c r="I9" s="4" t="str">
        <f>vlookup(H9,Designations!A:B,2,0)</f>
        <v>Assitant Manager</v>
      </c>
      <c r="J9" s="4">
        <f t="shared" si="8"/>
        <v>3</v>
      </c>
      <c r="K9" s="4" t="str">
        <f>vlookup(J9,Office!A:B,2,0)</f>
        <v>Washington</v>
      </c>
      <c r="L9" s="4">
        <f t="shared" si="9"/>
        <v>0</v>
      </c>
      <c r="M9" s="4" t="str">
        <f>vlookup(L9,'Exit Cause'!A:B,2,0)</f>
        <v>None</v>
      </c>
      <c r="N9" s="4">
        <f t="shared" si="10"/>
        <v>4240</v>
      </c>
      <c r="O9" s="6">
        <f t="shared" si="11"/>
        <v>4</v>
      </c>
      <c r="P9" s="4">
        <f t="shared" si="12"/>
        <v>32</v>
      </c>
      <c r="Q9" s="4">
        <f t="shared" si="13"/>
        <v>6</v>
      </c>
      <c r="R9" s="4" t="str">
        <f t="shared" si="14"/>
        <v>Future</v>
      </c>
    </row>
    <row r="10">
      <c r="A10" s="4">
        <f t="shared" si="2"/>
        <v>1064464</v>
      </c>
      <c r="B10" s="5">
        <f t="shared" si="3"/>
        <v>34672</v>
      </c>
      <c r="C10" s="5">
        <f t="shared" si="15"/>
        <v>41068</v>
      </c>
      <c r="D10" s="5">
        <f t="shared" si="4"/>
        <v>41130</v>
      </c>
      <c r="E10" s="4" t="str">
        <f t="shared" si="5"/>
        <v>Departed</v>
      </c>
      <c r="F10" s="4" t="str">
        <f t="shared" ref="F10:G10" si="22">if((now()-C10)&lt;365,"Fresh","Old")</f>
        <v>Old</v>
      </c>
      <c r="G10" s="4" t="str">
        <f t="shared" si="22"/>
        <v>Old</v>
      </c>
      <c r="H10" s="4">
        <f t="shared" si="7"/>
        <v>5</v>
      </c>
      <c r="I10" s="4" t="str">
        <f>vlookup(H10,Designations!A:B,2,0)</f>
        <v>Support Staff</v>
      </c>
      <c r="J10" s="4">
        <f t="shared" si="8"/>
        <v>2</v>
      </c>
      <c r="K10" s="4" t="str">
        <f>vlookup(J10,Office!A:B,2,0)</f>
        <v>Los Angeles</v>
      </c>
      <c r="L10" s="4">
        <f t="shared" si="9"/>
        <v>3</v>
      </c>
      <c r="M10" s="4" t="str">
        <f>vlookup(L10,'Exit Cause'!A:B,2,0)</f>
        <v>Natural</v>
      </c>
      <c r="N10" s="4">
        <f t="shared" si="10"/>
        <v>62</v>
      </c>
      <c r="O10" s="6">
        <f t="shared" si="11"/>
        <v>0</v>
      </c>
      <c r="P10" s="4">
        <f t="shared" si="12"/>
        <v>29</v>
      </c>
      <c r="Q10" s="4">
        <f t="shared" si="13"/>
        <v>2</v>
      </c>
      <c r="R10" s="4" t="str">
        <f t="shared" si="14"/>
        <v>Retired</v>
      </c>
    </row>
    <row r="11">
      <c r="A11" s="4">
        <f t="shared" si="2"/>
        <v>1979098</v>
      </c>
      <c r="B11" s="5">
        <f t="shared" si="3"/>
        <v>36043</v>
      </c>
      <c r="C11" s="5">
        <f t="shared" si="15"/>
        <v>44908</v>
      </c>
      <c r="D11" s="5">
        <f t="shared" si="4"/>
        <v>46790</v>
      </c>
      <c r="E11" s="4" t="str">
        <f t="shared" si="5"/>
        <v>Active</v>
      </c>
      <c r="F11" s="4" t="str">
        <f t="shared" ref="F11:G11" si="23">if((now()-C11)&lt;365,"Fresh","Old")</f>
        <v>Old</v>
      </c>
      <c r="G11" s="4" t="str">
        <f t="shared" si="23"/>
        <v>Fresh</v>
      </c>
      <c r="H11" s="4">
        <f t="shared" si="7"/>
        <v>8</v>
      </c>
      <c r="I11" s="4" t="str">
        <f>vlookup(H11,Designations!A:B,2,0)</f>
        <v>Office Boy</v>
      </c>
      <c r="J11" s="4">
        <f t="shared" si="8"/>
        <v>3</v>
      </c>
      <c r="K11" s="4" t="str">
        <f>vlookup(J11,Office!A:B,2,0)</f>
        <v>Washington</v>
      </c>
      <c r="L11" s="4">
        <f t="shared" si="9"/>
        <v>0</v>
      </c>
      <c r="M11" s="4" t="str">
        <f>vlookup(L11,'Exit Cause'!A:B,2,0)</f>
        <v>None</v>
      </c>
      <c r="N11" s="4">
        <f t="shared" si="10"/>
        <v>1882</v>
      </c>
      <c r="O11" s="6">
        <f t="shared" si="11"/>
        <v>1</v>
      </c>
      <c r="P11" s="4">
        <f t="shared" si="12"/>
        <v>26</v>
      </c>
      <c r="Q11" s="4">
        <f t="shared" si="13"/>
        <v>3</v>
      </c>
      <c r="R11" s="4" t="str">
        <f t="shared" si="14"/>
        <v>Available</v>
      </c>
    </row>
    <row r="12">
      <c r="A12" s="4">
        <f t="shared" si="2"/>
        <v>2910506</v>
      </c>
      <c r="B12" s="5">
        <f t="shared" si="3"/>
        <v>32454</v>
      </c>
      <c r="C12" s="5">
        <f t="shared" si="15"/>
        <v>41584</v>
      </c>
      <c r="D12" s="5">
        <f t="shared" si="4"/>
        <v>43015</v>
      </c>
      <c r="E12" s="4" t="str">
        <f t="shared" si="5"/>
        <v>Departed</v>
      </c>
      <c r="F12" s="4" t="str">
        <f t="shared" ref="F12:G12" si="24">if((now()-C12)&lt;365,"Fresh","Old")</f>
        <v>Old</v>
      </c>
      <c r="G12" s="4" t="str">
        <f t="shared" si="24"/>
        <v>Old</v>
      </c>
      <c r="H12" s="4">
        <f t="shared" si="7"/>
        <v>6</v>
      </c>
      <c r="I12" s="4" t="str">
        <f>vlookup(H12,Designations!A:B,2,0)</f>
        <v>Driver</v>
      </c>
      <c r="J12" s="4">
        <f t="shared" si="8"/>
        <v>3</v>
      </c>
      <c r="K12" s="4" t="str">
        <f>vlookup(J12,Office!A:B,2,0)</f>
        <v>Washington</v>
      </c>
      <c r="L12" s="4">
        <f t="shared" si="9"/>
        <v>1</v>
      </c>
      <c r="M12" s="4" t="str">
        <f>vlookup(L12,'Exit Cause'!A:B,2,0)</f>
        <v>Fired</v>
      </c>
      <c r="N12" s="4">
        <f t="shared" si="10"/>
        <v>1431</v>
      </c>
      <c r="O12" s="6">
        <f t="shared" si="11"/>
        <v>1</v>
      </c>
      <c r="P12" s="4">
        <f t="shared" si="12"/>
        <v>36</v>
      </c>
      <c r="Q12" s="4">
        <f t="shared" si="13"/>
        <v>5</v>
      </c>
      <c r="R12" s="4" t="str">
        <f t="shared" si="14"/>
        <v>Retired</v>
      </c>
    </row>
    <row r="13">
      <c r="A13" s="4">
        <f t="shared" si="2"/>
        <v>1049395</v>
      </c>
      <c r="B13" s="5">
        <f t="shared" si="3"/>
        <v>34224</v>
      </c>
      <c r="C13" s="5">
        <f t="shared" si="15"/>
        <v>42176</v>
      </c>
      <c r="D13" s="5">
        <f t="shared" si="4"/>
        <v>42996</v>
      </c>
      <c r="E13" s="4" t="str">
        <f t="shared" si="5"/>
        <v>Departed</v>
      </c>
      <c r="F13" s="4" t="str">
        <f t="shared" ref="F13:G13" si="25">if((now()-C13)&lt;365,"Fresh","Old")</f>
        <v>Old</v>
      </c>
      <c r="G13" s="4" t="str">
        <f t="shared" si="25"/>
        <v>Old</v>
      </c>
      <c r="H13" s="4">
        <f t="shared" si="7"/>
        <v>7</v>
      </c>
      <c r="I13" s="4" t="str">
        <f>vlookup(H13,Designations!A:B,2,0)</f>
        <v>Clerk</v>
      </c>
      <c r="J13" s="4">
        <f t="shared" si="8"/>
        <v>4</v>
      </c>
      <c r="K13" s="4" t="str">
        <f>vlookup(J13,Office!A:B,2,0)</f>
        <v>London</v>
      </c>
      <c r="L13" s="4">
        <f t="shared" si="9"/>
        <v>2</v>
      </c>
      <c r="M13" s="4" t="str">
        <f>vlookup(L13,'Exit Cause'!A:B,2,0)</f>
        <v>Better Opportunity</v>
      </c>
      <c r="N13" s="4">
        <f t="shared" si="10"/>
        <v>820</v>
      </c>
      <c r="O13" s="6">
        <f t="shared" si="11"/>
        <v>1</v>
      </c>
      <c r="P13" s="4">
        <f t="shared" si="12"/>
        <v>31</v>
      </c>
      <c r="Q13" s="4">
        <f t="shared" si="13"/>
        <v>5</v>
      </c>
      <c r="R13" s="4" t="str">
        <f t="shared" si="14"/>
        <v>Retired</v>
      </c>
    </row>
    <row r="14">
      <c r="A14" s="4">
        <f t="shared" si="2"/>
        <v>2459353</v>
      </c>
      <c r="B14" s="5">
        <f t="shared" si="3"/>
        <v>32550</v>
      </c>
      <c r="C14" s="5">
        <f t="shared" si="15"/>
        <v>40720</v>
      </c>
      <c r="D14" s="5">
        <f t="shared" si="4"/>
        <v>44979</v>
      </c>
      <c r="E14" s="4" t="str">
        <f t="shared" si="5"/>
        <v>Departed</v>
      </c>
      <c r="F14" s="4" t="str">
        <f t="shared" ref="F14:G14" si="26">if((now()-C14)&lt;365,"Fresh","Old")</f>
        <v>Old</v>
      </c>
      <c r="G14" s="4" t="str">
        <f t="shared" si="26"/>
        <v>Old</v>
      </c>
      <c r="H14" s="4">
        <f t="shared" si="7"/>
        <v>6</v>
      </c>
      <c r="I14" s="4" t="str">
        <f>vlookup(H14,Designations!A:B,2,0)</f>
        <v>Driver</v>
      </c>
      <c r="J14" s="4">
        <f t="shared" si="8"/>
        <v>3</v>
      </c>
      <c r="K14" s="4" t="str">
        <f>vlookup(J14,Office!A:B,2,0)</f>
        <v>Washington</v>
      </c>
      <c r="L14" s="4">
        <f t="shared" si="9"/>
        <v>2</v>
      </c>
      <c r="M14" s="4" t="str">
        <f>vlookup(L14,'Exit Cause'!A:B,2,0)</f>
        <v>Better Opportunity</v>
      </c>
      <c r="N14" s="4">
        <f t="shared" si="10"/>
        <v>4259</v>
      </c>
      <c r="O14" s="6">
        <f t="shared" si="11"/>
        <v>1</v>
      </c>
      <c r="P14" s="4">
        <f t="shared" si="12"/>
        <v>35</v>
      </c>
      <c r="Q14" s="4">
        <f t="shared" si="13"/>
        <v>2</v>
      </c>
      <c r="R14" s="4" t="str">
        <f t="shared" si="14"/>
        <v>Retired</v>
      </c>
    </row>
    <row r="15">
      <c r="A15" s="4">
        <f t="shared" si="2"/>
        <v>2234909</v>
      </c>
      <c r="B15" s="5">
        <f t="shared" si="3"/>
        <v>33858</v>
      </c>
      <c r="C15" s="5">
        <f t="shared" si="15"/>
        <v>41761</v>
      </c>
      <c r="D15" s="5">
        <f t="shared" si="4"/>
        <v>41831</v>
      </c>
      <c r="E15" s="4" t="str">
        <f t="shared" si="5"/>
        <v>Departed</v>
      </c>
      <c r="F15" s="4" t="str">
        <f t="shared" ref="F15:G15" si="27">if((now()-C15)&lt;365,"Fresh","Old")</f>
        <v>Old</v>
      </c>
      <c r="G15" s="4" t="str">
        <f t="shared" si="27"/>
        <v>Old</v>
      </c>
      <c r="H15" s="4">
        <f t="shared" si="7"/>
        <v>6</v>
      </c>
      <c r="I15" s="4" t="str">
        <f>vlookup(H15,Designations!A:B,2,0)</f>
        <v>Driver</v>
      </c>
      <c r="J15" s="4">
        <f t="shared" si="8"/>
        <v>1</v>
      </c>
      <c r="K15" s="4" t="str">
        <f>vlookup(J15,Office!A:B,2,0)</f>
        <v>New York</v>
      </c>
      <c r="L15" s="4">
        <f t="shared" si="9"/>
        <v>3</v>
      </c>
      <c r="M15" s="4" t="str">
        <f>vlookup(L15,'Exit Cause'!A:B,2,0)</f>
        <v>Natural</v>
      </c>
      <c r="N15" s="4">
        <f t="shared" si="10"/>
        <v>70</v>
      </c>
      <c r="O15" s="6">
        <f t="shared" si="11"/>
        <v>0</v>
      </c>
      <c r="P15" s="4">
        <f t="shared" si="12"/>
        <v>32</v>
      </c>
      <c r="Q15" s="4">
        <f t="shared" si="13"/>
        <v>1</v>
      </c>
      <c r="R15" s="4" t="str">
        <f t="shared" si="14"/>
        <v>Retired</v>
      </c>
    </row>
    <row r="16">
      <c r="A16" s="4">
        <f t="shared" si="2"/>
        <v>1353745</v>
      </c>
      <c r="B16" s="5">
        <f t="shared" si="3"/>
        <v>35861</v>
      </c>
      <c r="C16" s="5">
        <f t="shared" si="15"/>
        <v>43906</v>
      </c>
      <c r="D16" s="5">
        <f t="shared" si="4"/>
        <v>48255</v>
      </c>
      <c r="E16" s="4" t="str">
        <f t="shared" si="5"/>
        <v>Active</v>
      </c>
      <c r="F16" s="4" t="str">
        <f t="shared" ref="F16:G16" si="28">if((now()-C16)&lt;365,"Fresh","Old")</f>
        <v>Old</v>
      </c>
      <c r="G16" s="4" t="str">
        <f t="shared" si="28"/>
        <v>Fresh</v>
      </c>
      <c r="H16" s="4">
        <f t="shared" si="7"/>
        <v>4</v>
      </c>
      <c r="I16" s="4" t="str">
        <f>vlookup(H16,Designations!A:B,2,0)</f>
        <v>Assitant Manager</v>
      </c>
      <c r="J16" s="4">
        <f t="shared" si="8"/>
        <v>1</v>
      </c>
      <c r="K16" s="4" t="str">
        <f>vlookup(J16,Office!A:B,2,0)</f>
        <v>New York</v>
      </c>
      <c r="L16" s="4">
        <f t="shared" si="9"/>
        <v>0</v>
      </c>
      <c r="M16" s="4" t="str">
        <f>vlookup(L16,'Exit Cause'!A:B,2,0)</f>
        <v>None</v>
      </c>
      <c r="N16" s="4">
        <f t="shared" si="10"/>
        <v>4349</v>
      </c>
      <c r="O16" s="6">
        <f t="shared" si="11"/>
        <v>4</v>
      </c>
      <c r="P16" s="4">
        <f t="shared" si="12"/>
        <v>26</v>
      </c>
      <c r="Q16" s="4">
        <f t="shared" si="13"/>
        <v>6</v>
      </c>
      <c r="R16" s="4" t="str">
        <f t="shared" si="14"/>
        <v>Available</v>
      </c>
    </row>
    <row r="17">
      <c r="A17" s="4">
        <f t="shared" si="2"/>
        <v>4378057</v>
      </c>
      <c r="B17" s="5">
        <f t="shared" si="3"/>
        <v>32883</v>
      </c>
      <c r="C17" s="5">
        <f t="shared" si="15"/>
        <v>40278</v>
      </c>
      <c r="D17" s="5">
        <f t="shared" si="4"/>
        <v>42593</v>
      </c>
      <c r="E17" s="4" t="str">
        <f t="shared" si="5"/>
        <v>Departed</v>
      </c>
      <c r="F17" s="4" t="str">
        <f t="shared" ref="F17:G17" si="29">if((now()-C17)&lt;365,"Fresh","Old")</f>
        <v>Old</v>
      </c>
      <c r="G17" s="4" t="str">
        <f t="shared" si="29"/>
        <v>Old</v>
      </c>
      <c r="H17" s="4">
        <f t="shared" si="7"/>
        <v>5</v>
      </c>
      <c r="I17" s="4" t="str">
        <f>vlookup(H17,Designations!A:B,2,0)</f>
        <v>Support Staff</v>
      </c>
      <c r="J17" s="4">
        <f t="shared" si="8"/>
        <v>1</v>
      </c>
      <c r="K17" s="4" t="str">
        <f>vlookup(J17,Office!A:B,2,0)</f>
        <v>New York</v>
      </c>
      <c r="L17" s="4">
        <f t="shared" si="9"/>
        <v>5</v>
      </c>
      <c r="M17" s="4" t="str">
        <f>vlookup(L17,'Exit Cause'!A:B,2,0)</f>
        <v>Other</v>
      </c>
      <c r="N17" s="4">
        <f t="shared" si="10"/>
        <v>2315</v>
      </c>
      <c r="O17" s="6">
        <f t="shared" si="11"/>
        <v>2</v>
      </c>
      <c r="P17" s="4">
        <f t="shared" si="12"/>
        <v>34</v>
      </c>
      <c r="Q17" s="4">
        <f t="shared" si="13"/>
        <v>5</v>
      </c>
      <c r="R17" s="4" t="str">
        <f t="shared" si="14"/>
        <v>Retired</v>
      </c>
    </row>
    <row r="18">
      <c r="A18" s="4">
        <f t="shared" si="2"/>
        <v>3802601</v>
      </c>
      <c r="B18" s="5">
        <f t="shared" si="3"/>
        <v>32754</v>
      </c>
      <c r="C18" s="5">
        <f t="shared" si="15"/>
        <v>41166</v>
      </c>
      <c r="D18" s="5">
        <f t="shared" si="4"/>
        <v>43864</v>
      </c>
      <c r="E18" s="4" t="str">
        <f t="shared" si="5"/>
        <v>Departed</v>
      </c>
      <c r="F18" s="4" t="str">
        <f t="shared" ref="F18:G18" si="30">if((now()-C18)&lt;365,"Fresh","Old")</f>
        <v>Old</v>
      </c>
      <c r="G18" s="4" t="str">
        <f t="shared" si="30"/>
        <v>Old</v>
      </c>
      <c r="H18" s="4">
        <f t="shared" si="7"/>
        <v>5</v>
      </c>
      <c r="I18" s="4" t="str">
        <f>vlookup(H18,Designations!A:B,2,0)</f>
        <v>Support Staff</v>
      </c>
      <c r="J18" s="4">
        <f t="shared" si="8"/>
        <v>2</v>
      </c>
      <c r="K18" s="4" t="str">
        <f>vlookup(J18,Office!A:B,2,0)</f>
        <v>Los Angeles</v>
      </c>
      <c r="L18" s="4">
        <f t="shared" si="9"/>
        <v>2</v>
      </c>
      <c r="M18" s="4" t="str">
        <f>vlookup(L18,'Exit Cause'!A:B,2,0)</f>
        <v>Better Opportunity</v>
      </c>
      <c r="N18" s="4">
        <f t="shared" si="10"/>
        <v>2698</v>
      </c>
      <c r="O18" s="6">
        <f t="shared" si="11"/>
        <v>1</v>
      </c>
      <c r="P18" s="4">
        <f t="shared" si="12"/>
        <v>35</v>
      </c>
      <c r="Q18" s="4">
        <f t="shared" si="13"/>
        <v>2</v>
      </c>
      <c r="R18" s="4" t="str">
        <f t="shared" si="14"/>
        <v>Retired</v>
      </c>
    </row>
    <row r="19">
      <c r="A19" s="4">
        <f t="shared" si="2"/>
        <v>3261705</v>
      </c>
      <c r="B19" s="5">
        <f t="shared" si="3"/>
        <v>35923</v>
      </c>
      <c r="C19" s="5">
        <f t="shared" si="15"/>
        <v>44626</v>
      </c>
      <c r="D19" s="5">
        <f t="shared" si="4"/>
        <v>47793</v>
      </c>
      <c r="E19" s="4" t="str">
        <f t="shared" si="5"/>
        <v>Active</v>
      </c>
      <c r="F19" s="4" t="str">
        <f t="shared" ref="F19:G19" si="31">if((now()-C19)&lt;365,"Fresh","Old")</f>
        <v>Old</v>
      </c>
      <c r="G19" s="4" t="str">
        <f t="shared" si="31"/>
        <v>Fresh</v>
      </c>
      <c r="H19" s="4">
        <f t="shared" si="7"/>
        <v>4</v>
      </c>
      <c r="I19" s="4" t="str">
        <f>vlookup(H19,Designations!A:B,2,0)</f>
        <v>Assitant Manager</v>
      </c>
      <c r="J19" s="4">
        <f t="shared" si="8"/>
        <v>4</v>
      </c>
      <c r="K19" s="4" t="str">
        <f>vlookup(J19,Office!A:B,2,0)</f>
        <v>London</v>
      </c>
      <c r="L19" s="4">
        <f t="shared" si="9"/>
        <v>0</v>
      </c>
      <c r="M19" s="4" t="str">
        <f>vlookup(L19,'Exit Cause'!A:B,2,0)</f>
        <v>None</v>
      </c>
      <c r="N19" s="4">
        <f t="shared" si="10"/>
        <v>3167</v>
      </c>
      <c r="O19" s="6">
        <f t="shared" si="11"/>
        <v>3</v>
      </c>
      <c r="P19" s="4">
        <f t="shared" si="12"/>
        <v>26</v>
      </c>
      <c r="Q19" s="4">
        <f t="shared" si="13"/>
        <v>6</v>
      </c>
      <c r="R19" s="4" t="str">
        <f t="shared" si="14"/>
        <v>Available</v>
      </c>
    </row>
    <row r="20">
      <c r="A20" s="4">
        <f t="shared" si="2"/>
        <v>3032328</v>
      </c>
      <c r="B20" s="5">
        <f t="shared" si="3"/>
        <v>35257</v>
      </c>
      <c r="C20" s="5">
        <f t="shared" si="15"/>
        <v>42600</v>
      </c>
      <c r="D20" s="5">
        <f t="shared" si="4"/>
        <v>45588</v>
      </c>
      <c r="E20" s="4" t="str">
        <f t="shared" si="5"/>
        <v>Active</v>
      </c>
      <c r="F20" s="4" t="str">
        <f t="shared" ref="F20:G20" si="32">if((now()-C20)&lt;365,"Fresh","Old")</f>
        <v>Old</v>
      </c>
      <c r="G20" s="4" t="str">
        <f t="shared" si="32"/>
        <v>Fresh</v>
      </c>
      <c r="H20" s="4">
        <f t="shared" si="7"/>
        <v>8</v>
      </c>
      <c r="I20" s="4" t="str">
        <f>vlookup(H20,Designations!A:B,2,0)</f>
        <v>Office Boy</v>
      </c>
      <c r="J20" s="4">
        <f t="shared" si="8"/>
        <v>3</v>
      </c>
      <c r="K20" s="4" t="str">
        <f>vlookup(J20,Office!A:B,2,0)</f>
        <v>Washington</v>
      </c>
      <c r="L20" s="4">
        <f t="shared" si="9"/>
        <v>0</v>
      </c>
      <c r="M20" s="4" t="str">
        <f>vlookup(L20,'Exit Cause'!A:B,2,0)</f>
        <v>None</v>
      </c>
      <c r="N20" s="4">
        <f t="shared" si="10"/>
        <v>2988</v>
      </c>
      <c r="O20" s="6">
        <f t="shared" si="11"/>
        <v>0</v>
      </c>
      <c r="P20" s="4">
        <f t="shared" si="12"/>
        <v>28</v>
      </c>
      <c r="Q20" s="4">
        <f t="shared" si="13"/>
        <v>1</v>
      </c>
      <c r="R20" s="4" t="str">
        <f t="shared" si="14"/>
        <v>Future</v>
      </c>
    </row>
    <row r="21">
      <c r="A21" s="4">
        <f t="shared" si="2"/>
        <v>4940487</v>
      </c>
      <c r="B21" s="5">
        <f t="shared" si="3"/>
        <v>33879</v>
      </c>
      <c r="C21" s="5">
        <f t="shared" si="15"/>
        <v>41420</v>
      </c>
      <c r="D21" s="5">
        <f t="shared" si="4"/>
        <v>41618</v>
      </c>
      <c r="E21" s="4" t="str">
        <f t="shared" si="5"/>
        <v>Departed</v>
      </c>
      <c r="F21" s="4" t="str">
        <f t="shared" ref="F21:G21" si="33">if((now()-C21)&lt;365,"Fresh","Old")</f>
        <v>Old</v>
      </c>
      <c r="G21" s="4" t="str">
        <f t="shared" si="33"/>
        <v>Old</v>
      </c>
      <c r="H21" s="4">
        <f t="shared" si="7"/>
        <v>4</v>
      </c>
      <c r="I21" s="4" t="str">
        <f>vlookup(H21,Designations!A:B,2,0)</f>
        <v>Assitant Manager</v>
      </c>
      <c r="J21" s="4">
        <f t="shared" si="8"/>
        <v>2</v>
      </c>
      <c r="K21" s="4" t="str">
        <f>vlookup(J21,Office!A:B,2,0)</f>
        <v>Los Angeles</v>
      </c>
      <c r="L21" s="4">
        <f t="shared" si="9"/>
        <v>3</v>
      </c>
      <c r="M21" s="4" t="str">
        <f>vlookup(L21,'Exit Cause'!A:B,2,0)</f>
        <v>Natural</v>
      </c>
      <c r="N21" s="4">
        <f t="shared" si="10"/>
        <v>198</v>
      </c>
      <c r="O21" s="6">
        <f t="shared" si="11"/>
        <v>0</v>
      </c>
      <c r="P21" s="4">
        <f t="shared" si="12"/>
        <v>32</v>
      </c>
      <c r="Q21" s="4">
        <f t="shared" si="13"/>
        <v>3</v>
      </c>
      <c r="R21" s="4" t="str">
        <f t="shared" si="14"/>
        <v>Retired</v>
      </c>
    </row>
    <row r="22">
      <c r="A22" s="4">
        <f t="shared" si="2"/>
        <v>4541408</v>
      </c>
      <c r="B22" s="5">
        <f t="shared" si="3"/>
        <v>32237</v>
      </c>
      <c r="C22" s="5">
        <f t="shared" si="15"/>
        <v>41378</v>
      </c>
      <c r="D22" s="5">
        <f t="shared" si="4"/>
        <v>43735</v>
      </c>
      <c r="E22" s="4" t="str">
        <f t="shared" si="5"/>
        <v>Departed</v>
      </c>
      <c r="F22" s="4" t="str">
        <f t="shared" ref="F22:G22" si="34">if((now()-C22)&lt;365,"Fresh","Old")</f>
        <v>Old</v>
      </c>
      <c r="G22" s="4" t="str">
        <f t="shared" si="34"/>
        <v>Old</v>
      </c>
      <c r="H22" s="4">
        <f t="shared" si="7"/>
        <v>3</v>
      </c>
      <c r="I22" s="4" t="str">
        <f>vlookup(H22,Designations!A:B,2,0)</f>
        <v>Manager</v>
      </c>
      <c r="J22" s="4">
        <f t="shared" si="8"/>
        <v>2</v>
      </c>
      <c r="K22" s="4" t="str">
        <f>vlookup(J22,Office!A:B,2,0)</f>
        <v>Los Angeles</v>
      </c>
      <c r="L22" s="4">
        <f t="shared" si="9"/>
        <v>5</v>
      </c>
      <c r="M22" s="4" t="str">
        <f>vlookup(L22,'Exit Cause'!A:B,2,0)</f>
        <v>Other</v>
      </c>
      <c r="N22" s="4">
        <f t="shared" si="10"/>
        <v>2357</v>
      </c>
      <c r="O22" s="6">
        <f t="shared" si="11"/>
        <v>2</v>
      </c>
      <c r="P22" s="4">
        <f t="shared" si="12"/>
        <v>36</v>
      </c>
      <c r="Q22" s="4">
        <f t="shared" si="13"/>
        <v>6</v>
      </c>
      <c r="R22" s="4" t="str">
        <f t="shared" si="14"/>
        <v>Retired</v>
      </c>
    </row>
    <row r="23">
      <c r="A23" s="4">
        <f t="shared" si="2"/>
        <v>1916303</v>
      </c>
      <c r="B23" s="5">
        <f t="shared" si="3"/>
        <v>33637</v>
      </c>
      <c r="C23" s="5">
        <f t="shared" si="15"/>
        <v>40561</v>
      </c>
      <c r="D23" s="5">
        <f t="shared" si="4"/>
        <v>41243</v>
      </c>
      <c r="E23" s="4" t="str">
        <f t="shared" si="5"/>
        <v>Departed</v>
      </c>
      <c r="F23" s="4" t="str">
        <f t="shared" ref="F23:G23" si="35">if((now()-C23)&lt;365,"Fresh","Old")</f>
        <v>Old</v>
      </c>
      <c r="G23" s="4" t="str">
        <f t="shared" si="35"/>
        <v>Old</v>
      </c>
      <c r="H23" s="4">
        <f t="shared" si="7"/>
        <v>7</v>
      </c>
      <c r="I23" s="4" t="str">
        <f>vlookup(H23,Designations!A:B,2,0)</f>
        <v>Clerk</v>
      </c>
      <c r="J23" s="4">
        <f t="shared" si="8"/>
        <v>2</v>
      </c>
      <c r="K23" s="4" t="str">
        <f>vlookup(J23,Office!A:B,2,0)</f>
        <v>Los Angeles</v>
      </c>
      <c r="L23" s="4">
        <f t="shared" si="9"/>
        <v>5</v>
      </c>
      <c r="M23" s="4" t="str">
        <f>vlookup(L23,'Exit Cause'!A:B,2,0)</f>
        <v>Other</v>
      </c>
      <c r="N23" s="4">
        <f t="shared" si="10"/>
        <v>682</v>
      </c>
      <c r="O23" s="6">
        <f t="shared" si="11"/>
        <v>0</v>
      </c>
      <c r="P23" s="4">
        <f t="shared" si="12"/>
        <v>32</v>
      </c>
      <c r="Q23" s="4">
        <f t="shared" si="13"/>
        <v>4</v>
      </c>
      <c r="R23" s="4" t="str">
        <f t="shared" si="14"/>
        <v>Retired</v>
      </c>
    </row>
    <row r="24">
      <c r="A24" s="4">
        <f t="shared" si="2"/>
        <v>3476828</v>
      </c>
      <c r="B24" s="5">
        <f t="shared" si="3"/>
        <v>34519</v>
      </c>
      <c r="C24" s="5">
        <f t="shared" si="15"/>
        <v>41959</v>
      </c>
      <c r="D24" s="5">
        <f t="shared" si="4"/>
        <v>46938</v>
      </c>
      <c r="E24" s="4" t="str">
        <f t="shared" si="5"/>
        <v>Active</v>
      </c>
      <c r="F24" s="4" t="str">
        <f t="shared" ref="F24:G24" si="36">if((now()-C24)&lt;365,"Fresh","Old")</f>
        <v>Old</v>
      </c>
      <c r="G24" s="4" t="str">
        <f t="shared" si="36"/>
        <v>Fresh</v>
      </c>
      <c r="H24" s="4">
        <f t="shared" si="7"/>
        <v>6</v>
      </c>
      <c r="I24" s="4" t="str">
        <f>vlookup(H24,Designations!A:B,2,0)</f>
        <v>Driver</v>
      </c>
      <c r="J24" s="4">
        <f t="shared" si="8"/>
        <v>4</v>
      </c>
      <c r="K24" s="4" t="str">
        <f>vlookup(J24,Office!A:B,2,0)</f>
        <v>London</v>
      </c>
      <c r="L24" s="4">
        <f t="shared" si="9"/>
        <v>0</v>
      </c>
      <c r="M24" s="4" t="str">
        <f>vlookup(L24,'Exit Cause'!A:B,2,0)</f>
        <v>None</v>
      </c>
      <c r="N24" s="4">
        <f t="shared" si="10"/>
        <v>4979</v>
      </c>
      <c r="O24" s="6">
        <f t="shared" si="11"/>
        <v>4</v>
      </c>
      <c r="P24" s="4">
        <f t="shared" si="12"/>
        <v>30</v>
      </c>
      <c r="Q24" s="4">
        <f t="shared" si="13"/>
        <v>5</v>
      </c>
      <c r="R24" s="4" t="str">
        <f t="shared" si="14"/>
        <v>Available</v>
      </c>
    </row>
    <row r="25">
      <c r="A25" s="4">
        <f t="shared" si="2"/>
        <v>5036829</v>
      </c>
      <c r="B25" s="5">
        <f t="shared" si="3"/>
        <v>33545</v>
      </c>
      <c r="C25" s="5">
        <f t="shared" si="15"/>
        <v>40344</v>
      </c>
      <c r="D25" s="5">
        <f t="shared" si="4"/>
        <v>40610</v>
      </c>
      <c r="E25" s="4" t="str">
        <f t="shared" si="5"/>
        <v>Departed</v>
      </c>
      <c r="F25" s="4" t="str">
        <f t="shared" ref="F25:G25" si="37">if((now()-C25)&lt;365,"Fresh","Old")</f>
        <v>Old</v>
      </c>
      <c r="G25" s="4" t="str">
        <f t="shared" si="37"/>
        <v>Old</v>
      </c>
      <c r="H25" s="4">
        <f t="shared" si="7"/>
        <v>6</v>
      </c>
      <c r="I25" s="4" t="str">
        <f>vlookup(H25,Designations!A:B,2,0)</f>
        <v>Driver</v>
      </c>
      <c r="J25" s="4">
        <f t="shared" si="8"/>
        <v>4</v>
      </c>
      <c r="K25" s="4" t="str">
        <f>vlookup(J25,Office!A:B,2,0)</f>
        <v>London</v>
      </c>
      <c r="L25" s="4">
        <f t="shared" si="9"/>
        <v>5</v>
      </c>
      <c r="M25" s="4" t="str">
        <f>vlookup(L25,'Exit Cause'!A:B,2,0)</f>
        <v>Other</v>
      </c>
      <c r="N25" s="4">
        <f t="shared" si="10"/>
        <v>266</v>
      </c>
      <c r="O25" s="6">
        <f t="shared" si="11"/>
        <v>0</v>
      </c>
      <c r="P25" s="4">
        <f t="shared" si="12"/>
        <v>33</v>
      </c>
      <c r="Q25" s="4">
        <f t="shared" si="13"/>
        <v>6</v>
      </c>
      <c r="R25" s="4" t="str">
        <f t="shared" si="14"/>
        <v>Retired</v>
      </c>
    </row>
    <row r="26">
      <c r="A26" s="4">
        <f t="shared" si="2"/>
        <v>2721036</v>
      </c>
      <c r="B26" s="5">
        <f t="shared" si="3"/>
        <v>33666</v>
      </c>
      <c r="C26" s="5">
        <f t="shared" si="15"/>
        <v>41586</v>
      </c>
      <c r="D26" s="5">
        <f t="shared" si="4"/>
        <v>46853</v>
      </c>
      <c r="E26" s="4" t="str">
        <f t="shared" si="5"/>
        <v>Active</v>
      </c>
      <c r="F26" s="4" t="str">
        <f t="shared" ref="F26:G26" si="38">if((now()-C26)&lt;365,"Fresh","Old")</f>
        <v>Old</v>
      </c>
      <c r="G26" s="4" t="str">
        <f t="shared" si="38"/>
        <v>Fresh</v>
      </c>
      <c r="H26" s="4">
        <f t="shared" si="7"/>
        <v>7</v>
      </c>
      <c r="I26" s="4" t="str">
        <f>vlookup(H26,Designations!A:B,2,0)</f>
        <v>Clerk</v>
      </c>
      <c r="J26" s="4">
        <f t="shared" si="8"/>
        <v>2</v>
      </c>
      <c r="K26" s="4" t="str">
        <f>vlookup(J26,Office!A:B,2,0)</f>
        <v>Los Angeles</v>
      </c>
      <c r="L26" s="4">
        <f t="shared" si="9"/>
        <v>0</v>
      </c>
      <c r="M26" s="4" t="str">
        <f>vlookup(L26,'Exit Cause'!A:B,2,0)</f>
        <v>None</v>
      </c>
      <c r="N26" s="4">
        <f t="shared" si="10"/>
        <v>5267</v>
      </c>
      <c r="O26" s="6">
        <f t="shared" si="11"/>
        <v>3</v>
      </c>
      <c r="P26" s="4">
        <f t="shared" si="12"/>
        <v>32</v>
      </c>
      <c r="Q26" s="4">
        <f t="shared" si="13"/>
        <v>4</v>
      </c>
      <c r="R26" s="4" t="str">
        <f t="shared" si="14"/>
        <v>Available</v>
      </c>
    </row>
    <row r="27">
      <c r="A27" s="4">
        <f t="shared" si="2"/>
        <v>2355414</v>
      </c>
      <c r="B27" s="5">
        <f t="shared" si="3"/>
        <v>33485</v>
      </c>
      <c r="C27" s="5">
        <f t="shared" si="15"/>
        <v>41690</v>
      </c>
      <c r="D27" s="5">
        <f t="shared" si="4"/>
        <v>44390</v>
      </c>
      <c r="E27" s="4" t="str">
        <f t="shared" si="5"/>
        <v>Departed</v>
      </c>
      <c r="F27" s="4" t="str">
        <f t="shared" ref="F27:G27" si="39">if((now()-C27)&lt;365,"Fresh","Old")</f>
        <v>Old</v>
      </c>
      <c r="G27" s="4" t="str">
        <f t="shared" si="39"/>
        <v>Old</v>
      </c>
      <c r="H27" s="4">
        <f t="shared" si="7"/>
        <v>4</v>
      </c>
      <c r="I27" s="4" t="str">
        <f>vlookup(H27,Designations!A:B,2,0)</f>
        <v>Assitant Manager</v>
      </c>
      <c r="J27" s="4">
        <f t="shared" si="8"/>
        <v>4</v>
      </c>
      <c r="K27" s="4" t="str">
        <f>vlookup(J27,Office!A:B,2,0)</f>
        <v>London</v>
      </c>
      <c r="L27" s="4">
        <f t="shared" si="9"/>
        <v>1</v>
      </c>
      <c r="M27" s="4" t="str">
        <f>vlookup(L27,'Exit Cause'!A:B,2,0)</f>
        <v>Fired</v>
      </c>
      <c r="N27" s="4">
        <f t="shared" si="10"/>
        <v>2700</v>
      </c>
      <c r="O27" s="6">
        <f t="shared" si="11"/>
        <v>2</v>
      </c>
      <c r="P27" s="4">
        <f t="shared" si="12"/>
        <v>33</v>
      </c>
      <c r="Q27" s="4">
        <f t="shared" si="13"/>
        <v>5</v>
      </c>
      <c r="R27" s="4" t="str">
        <f t="shared" si="14"/>
        <v>Retired</v>
      </c>
    </row>
    <row r="28">
      <c r="A28" s="4">
        <f t="shared" si="2"/>
        <v>4128497</v>
      </c>
      <c r="B28" s="5">
        <f t="shared" si="3"/>
        <v>37508</v>
      </c>
      <c r="C28" s="5">
        <f t="shared" si="15"/>
        <v>43923</v>
      </c>
      <c r="D28" s="5">
        <f t="shared" si="4"/>
        <v>44659</v>
      </c>
      <c r="E28" s="4" t="str">
        <f t="shared" si="5"/>
        <v>Departed</v>
      </c>
      <c r="F28" s="4" t="str">
        <f t="shared" ref="F28:G28" si="40">if((now()-C28)&lt;365,"Fresh","Old")</f>
        <v>Old</v>
      </c>
      <c r="G28" s="4" t="str">
        <f t="shared" si="40"/>
        <v>Old</v>
      </c>
      <c r="H28" s="4">
        <f t="shared" si="7"/>
        <v>7</v>
      </c>
      <c r="I28" s="4" t="str">
        <f>vlookup(H28,Designations!A:B,2,0)</f>
        <v>Clerk</v>
      </c>
      <c r="J28" s="4">
        <f t="shared" si="8"/>
        <v>1</v>
      </c>
      <c r="K28" s="4" t="str">
        <f>vlookup(J28,Office!A:B,2,0)</f>
        <v>New York</v>
      </c>
      <c r="L28" s="4">
        <f t="shared" si="9"/>
        <v>4</v>
      </c>
      <c r="M28" s="4" t="str">
        <f>vlookup(L28,'Exit Cause'!A:B,2,0)</f>
        <v>Retired</v>
      </c>
      <c r="N28" s="4">
        <f t="shared" si="10"/>
        <v>736</v>
      </c>
      <c r="O28" s="6">
        <f t="shared" si="11"/>
        <v>0</v>
      </c>
      <c r="P28" s="4">
        <f t="shared" si="12"/>
        <v>22</v>
      </c>
      <c r="Q28" s="4">
        <f t="shared" si="13"/>
        <v>2</v>
      </c>
      <c r="R28" s="4" t="str">
        <f t="shared" si="14"/>
        <v>Retired</v>
      </c>
    </row>
    <row r="29">
      <c r="A29" s="4">
        <f t="shared" si="2"/>
        <v>2886073</v>
      </c>
      <c r="B29" s="5">
        <f t="shared" si="3"/>
        <v>33451</v>
      </c>
      <c r="C29" s="5">
        <f t="shared" si="15"/>
        <v>41191</v>
      </c>
      <c r="D29" s="5">
        <f t="shared" si="4"/>
        <v>41474</v>
      </c>
      <c r="E29" s="4" t="str">
        <f t="shared" si="5"/>
        <v>Departed</v>
      </c>
      <c r="F29" s="4" t="str">
        <f t="shared" ref="F29:G29" si="41">if((now()-C29)&lt;365,"Fresh","Old")</f>
        <v>Old</v>
      </c>
      <c r="G29" s="4" t="str">
        <f t="shared" si="41"/>
        <v>Old</v>
      </c>
      <c r="H29" s="4">
        <f t="shared" si="7"/>
        <v>7</v>
      </c>
      <c r="I29" s="4" t="str">
        <f>vlookup(H29,Designations!A:B,2,0)</f>
        <v>Clerk</v>
      </c>
      <c r="J29" s="4">
        <f t="shared" si="8"/>
        <v>1</v>
      </c>
      <c r="K29" s="4" t="str">
        <f>vlookup(J29,Office!A:B,2,0)</f>
        <v>New York</v>
      </c>
      <c r="L29" s="4">
        <f t="shared" si="9"/>
        <v>1</v>
      </c>
      <c r="M29" s="4" t="str">
        <f>vlookup(L29,'Exit Cause'!A:B,2,0)</f>
        <v>Fired</v>
      </c>
      <c r="N29" s="4">
        <f t="shared" si="10"/>
        <v>283</v>
      </c>
      <c r="O29" s="6">
        <f t="shared" si="11"/>
        <v>0</v>
      </c>
      <c r="P29" s="4">
        <f t="shared" si="12"/>
        <v>33</v>
      </c>
      <c r="Q29" s="4">
        <f t="shared" si="13"/>
        <v>4</v>
      </c>
      <c r="R29" s="4" t="str">
        <f t="shared" si="14"/>
        <v>Retired</v>
      </c>
    </row>
    <row r="30">
      <c r="A30" s="4">
        <f t="shared" si="2"/>
        <v>3433703</v>
      </c>
      <c r="B30" s="5">
        <f t="shared" si="3"/>
        <v>31929</v>
      </c>
      <c r="C30" s="5">
        <f t="shared" si="15"/>
        <v>41159</v>
      </c>
      <c r="D30" s="5">
        <f t="shared" si="4"/>
        <v>43999</v>
      </c>
      <c r="E30" s="4" t="str">
        <f t="shared" si="5"/>
        <v>Departed</v>
      </c>
      <c r="F30" s="4" t="str">
        <f t="shared" ref="F30:G30" si="42">if((now()-C30)&lt;365,"Fresh","Old")</f>
        <v>Old</v>
      </c>
      <c r="G30" s="4" t="str">
        <f t="shared" si="42"/>
        <v>Old</v>
      </c>
      <c r="H30" s="4">
        <f t="shared" si="7"/>
        <v>3</v>
      </c>
      <c r="I30" s="4" t="str">
        <f>vlookup(H30,Designations!A:B,2,0)</f>
        <v>Manager</v>
      </c>
      <c r="J30" s="4">
        <f t="shared" si="8"/>
        <v>3</v>
      </c>
      <c r="K30" s="4" t="str">
        <f>vlookup(J30,Office!A:B,2,0)</f>
        <v>Washington</v>
      </c>
      <c r="L30" s="4">
        <f t="shared" si="9"/>
        <v>5</v>
      </c>
      <c r="M30" s="4" t="str">
        <f>vlookup(L30,'Exit Cause'!A:B,2,0)</f>
        <v>Other</v>
      </c>
      <c r="N30" s="4">
        <f t="shared" si="10"/>
        <v>2840</v>
      </c>
      <c r="O30" s="6">
        <f t="shared" si="11"/>
        <v>2</v>
      </c>
      <c r="P30" s="4">
        <f t="shared" si="12"/>
        <v>37</v>
      </c>
      <c r="Q30" s="4">
        <f t="shared" si="13"/>
        <v>4</v>
      </c>
      <c r="R30" s="4" t="str">
        <f t="shared" si="14"/>
        <v>Retired</v>
      </c>
    </row>
    <row r="31">
      <c r="A31" s="4">
        <f t="shared" si="2"/>
        <v>1710673</v>
      </c>
      <c r="B31" s="5">
        <f t="shared" si="3"/>
        <v>35490</v>
      </c>
      <c r="C31" s="5">
        <f t="shared" si="15"/>
        <v>42244</v>
      </c>
      <c r="D31" s="5">
        <f t="shared" si="4"/>
        <v>43551</v>
      </c>
      <c r="E31" s="4" t="str">
        <f t="shared" si="5"/>
        <v>Departed</v>
      </c>
      <c r="F31" s="4" t="str">
        <f t="shared" ref="F31:G31" si="43">if((now()-C31)&lt;365,"Fresh","Old")</f>
        <v>Old</v>
      </c>
      <c r="G31" s="4" t="str">
        <f t="shared" si="43"/>
        <v>Old</v>
      </c>
      <c r="H31" s="4">
        <f t="shared" si="7"/>
        <v>4</v>
      </c>
      <c r="I31" s="4" t="str">
        <f>vlookup(H31,Designations!A:B,2,0)</f>
        <v>Assitant Manager</v>
      </c>
      <c r="J31" s="4">
        <f t="shared" si="8"/>
        <v>3</v>
      </c>
      <c r="K31" s="4" t="str">
        <f>vlookup(J31,Office!A:B,2,0)</f>
        <v>Washington</v>
      </c>
      <c r="L31" s="4">
        <f t="shared" si="9"/>
        <v>5</v>
      </c>
      <c r="M31" s="4" t="str">
        <f>vlookup(L31,'Exit Cause'!A:B,2,0)</f>
        <v>Other</v>
      </c>
      <c r="N31" s="4">
        <f t="shared" si="10"/>
        <v>1307</v>
      </c>
      <c r="O31" s="6">
        <f t="shared" si="11"/>
        <v>0</v>
      </c>
      <c r="P31" s="4">
        <f t="shared" si="12"/>
        <v>27</v>
      </c>
      <c r="Q31" s="4">
        <f t="shared" si="13"/>
        <v>1</v>
      </c>
      <c r="R31" s="4" t="str">
        <f t="shared" si="14"/>
        <v>Retired</v>
      </c>
    </row>
    <row r="32">
      <c r="A32" s="4">
        <f t="shared" si="2"/>
        <v>4524158</v>
      </c>
      <c r="B32" s="5">
        <f t="shared" si="3"/>
        <v>34189</v>
      </c>
      <c r="C32" s="5">
        <f t="shared" si="15"/>
        <v>43325</v>
      </c>
      <c r="D32" s="5">
        <f t="shared" si="4"/>
        <v>50013</v>
      </c>
      <c r="E32" s="4" t="str">
        <f t="shared" si="5"/>
        <v>Active</v>
      </c>
      <c r="F32" s="4" t="str">
        <f t="shared" ref="F32:G32" si="44">if((now()-C32)&lt;365,"Fresh","Old")</f>
        <v>Old</v>
      </c>
      <c r="G32" s="4" t="str">
        <f t="shared" si="44"/>
        <v>Fresh</v>
      </c>
      <c r="H32" s="4">
        <f t="shared" si="7"/>
        <v>4</v>
      </c>
      <c r="I32" s="4" t="str">
        <f>vlookup(H32,Designations!A:B,2,0)</f>
        <v>Assitant Manager</v>
      </c>
      <c r="J32" s="4">
        <f t="shared" si="8"/>
        <v>1</v>
      </c>
      <c r="K32" s="4" t="str">
        <f>vlookup(J32,Office!A:B,2,0)</f>
        <v>New York</v>
      </c>
      <c r="L32" s="4">
        <f t="shared" si="9"/>
        <v>0</v>
      </c>
      <c r="M32" s="4" t="str">
        <f>vlookup(L32,'Exit Cause'!A:B,2,0)</f>
        <v>None</v>
      </c>
      <c r="N32" s="4">
        <f t="shared" si="10"/>
        <v>6688</v>
      </c>
      <c r="O32" s="6">
        <f t="shared" si="11"/>
        <v>6</v>
      </c>
      <c r="P32" s="4">
        <f t="shared" si="12"/>
        <v>31</v>
      </c>
      <c r="Q32" s="4">
        <f t="shared" si="13"/>
        <v>6</v>
      </c>
      <c r="R32" s="4" t="str">
        <f t="shared" si="14"/>
        <v>Available</v>
      </c>
    </row>
    <row r="33">
      <c r="A33" s="4">
        <f t="shared" si="2"/>
        <v>1767365</v>
      </c>
      <c r="B33" s="5">
        <f t="shared" si="3"/>
        <v>31903</v>
      </c>
      <c r="C33" s="5">
        <f t="shared" si="15"/>
        <v>41249</v>
      </c>
      <c r="D33" s="5">
        <f t="shared" si="4"/>
        <v>43867</v>
      </c>
      <c r="E33" s="4" t="str">
        <f t="shared" si="5"/>
        <v>Departed</v>
      </c>
      <c r="F33" s="4" t="str">
        <f t="shared" ref="F33:G33" si="45">if((now()-C33)&lt;365,"Fresh","Old")</f>
        <v>Old</v>
      </c>
      <c r="G33" s="4" t="str">
        <f t="shared" si="45"/>
        <v>Old</v>
      </c>
      <c r="H33" s="4">
        <f t="shared" si="7"/>
        <v>4</v>
      </c>
      <c r="I33" s="4" t="str">
        <f>vlookup(H33,Designations!A:B,2,0)</f>
        <v>Assitant Manager</v>
      </c>
      <c r="J33" s="4">
        <f t="shared" si="8"/>
        <v>4</v>
      </c>
      <c r="K33" s="4" t="str">
        <f>vlookup(J33,Office!A:B,2,0)</f>
        <v>London</v>
      </c>
      <c r="L33" s="4">
        <f t="shared" si="9"/>
        <v>5</v>
      </c>
      <c r="M33" s="4" t="str">
        <f>vlookup(L33,'Exit Cause'!A:B,2,0)</f>
        <v>Other</v>
      </c>
      <c r="N33" s="4">
        <f t="shared" si="10"/>
        <v>2618</v>
      </c>
      <c r="O33" s="6">
        <f t="shared" si="11"/>
        <v>2</v>
      </c>
      <c r="P33" s="4">
        <f t="shared" si="12"/>
        <v>37</v>
      </c>
      <c r="Q33" s="4">
        <f t="shared" si="13"/>
        <v>6</v>
      </c>
      <c r="R33" s="4" t="str">
        <f t="shared" si="14"/>
        <v>Retired</v>
      </c>
    </row>
    <row r="34">
      <c r="A34" s="4">
        <f t="shared" si="2"/>
        <v>1464590</v>
      </c>
      <c r="B34" s="5">
        <f t="shared" si="3"/>
        <v>33733</v>
      </c>
      <c r="C34" s="5">
        <f t="shared" si="15"/>
        <v>42319</v>
      </c>
      <c r="D34" s="5">
        <f t="shared" si="4"/>
        <v>44450</v>
      </c>
      <c r="E34" s="4" t="str">
        <f t="shared" si="5"/>
        <v>Departed</v>
      </c>
      <c r="F34" s="4" t="str">
        <f t="shared" ref="F34:G34" si="46">if((now()-C34)&lt;365,"Fresh","Old")</f>
        <v>Old</v>
      </c>
      <c r="G34" s="4" t="str">
        <f t="shared" si="46"/>
        <v>Old</v>
      </c>
      <c r="H34" s="4">
        <f t="shared" si="7"/>
        <v>6</v>
      </c>
      <c r="I34" s="4" t="str">
        <f>vlookup(H34,Designations!A:B,2,0)</f>
        <v>Driver</v>
      </c>
      <c r="J34" s="4">
        <f t="shared" si="8"/>
        <v>4</v>
      </c>
      <c r="K34" s="4" t="str">
        <f>vlookup(J34,Office!A:B,2,0)</f>
        <v>London</v>
      </c>
      <c r="L34" s="4">
        <f t="shared" si="9"/>
        <v>1</v>
      </c>
      <c r="M34" s="4" t="str">
        <f>vlookup(L34,'Exit Cause'!A:B,2,0)</f>
        <v>Fired</v>
      </c>
      <c r="N34" s="4">
        <f t="shared" si="10"/>
        <v>2131</v>
      </c>
      <c r="O34" s="6">
        <f t="shared" si="11"/>
        <v>1</v>
      </c>
      <c r="P34" s="4">
        <f t="shared" si="12"/>
        <v>32</v>
      </c>
      <c r="Q34" s="4">
        <f t="shared" si="13"/>
        <v>2</v>
      </c>
      <c r="R34" s="4" t="str">
        <f t="shared" si="14"/>
        <v>Retired</v>
      </c>
    </row>
    <row r="35">
      <c r="A35" s="4">
        <f t="shared" si="2"/>
        <v>3573648</v>
      </c>
      <c r="B35" s="5">
        <f t="shared" si="3"/>
        <v>34431</v>
      </c>
      <c r="C35" s="5">
        <f t="shared" si="15"/>
        <v>43737</v>
      </c>
      <c r="D35" s="5">
        <f t="shared" si="4"/>
        <v>44116</v>
      </c>
      <c r="E35" s="4" t="str">
        <f t="shared" si="5"/>
        <v>Departed</v>
      </c>
      <c r="F35" s="4" t="str">
        <f t="shared" ref="F35:G35" si="47">if((now()-C35)&lt;365,"Fresh","Old")</f>
        <v>Old</v>
      </c>
      <c r="G35" s="4" t="str">
        <f t="shared" si="47"/>
        <v>Old</v>
      </c>
      <c r="H35" s="4">
        <f t="shared" si="7"/>
        <v>6</v>
      </c>
      <c r="I35" s="4" t="str">
        <f>vlookup(H35,Designations!A:B,2,0)</f>
        <v>Driver</v>
      </c>
      <c r="J35" s="4">
        <f t="shared" si="8"/>
        <v>1</v>
      </c>
      <c r="K35" s="4" t="str">
        <f>vlookup(J35,Office!A:B,2,0)</f>
        <v>New York</v>
      </c>
      <c r="L35" s="4">
        <f t="shared" si="9"/>
        <v>4</v>
      </c>
      <c r="M35" s="4" t="str">
        <f>vlookup(L35,'Exit Cause'!A:B,2,0)</f>
        <v>Retired</v>
      </c>
      <c r="N35" s="4">
        <f t="shared" si="10"/>
        <v>379</v>
      </c>
      <c r="O35" s="6">
        <f t="shared" si="11"/>
        <v>0</v>
      </c>
      <c r="P35" s="4">
        <f t="shared" si="12"/>
        <v>30</v>
      </c>
      <c r="Q35" s="4">
        <f t="shared" si="13"/>
        <v>5</v>
      </c>
      <c r="R35" s="4" t="str">
        <f t="shared" si="14"/>
        <v>Retired</v>
      </c>
    </row>
    <row r="36">
      <c r="A36" s="4">
        <f t="shared" si="2"/>
        <v>2506602</v>
      </c>
      <c r="B36" s="5">
        <f t="shared" si="3"/>
        <v>35895</v>
      </c>
      <c r="C36" s="5">
        <f t="shared" si="15"/>
        <v>44077</v>
      </c>
      <c r="D36" s="5">
        <f t="shared" si="4"/>
        <v>48534</v>
      </c>
      <c r="E36" s="4" t="str">
        <f t="shared" si="5"/>
        <v>Active</v>
      </c>
      <c r="F36" s="4" t="str">
        <f t="shared" ref="F36:G36" si="48">if((now()-C36)&lt;365,"Fresh","Old")</f>
        <v>Old</v>
      </c>
      <c r="G36" s="4" t="str">
        <f t="shared" si="48"/>
        <v>Fresh</v>
      </c>
      <c r="H36" s="4">
        <f t="shared" si="7"/>
        <v>4</v>
      </c>
      <c r="I36" s="4" t="str">
        <f>vlookup(H36,Designations!A:B,2,0)</f>
        <v>Assitant Manager</v>
      </c>
      <c r="J36" s="4">
        <f t="shared" si="8"/>
        <v>1</v>
      </c>
      <c r="K36" s="4" t="str">
        <f>vlookup(J36,Office!A:B,2,0)</f>
        <v>New York</v>
      </c>
      <c r="L36" s="4">
        <f t="shared" si="9"/>
        <v>0</v>
      </c>
      <c r="M36" s="4" t="str">
        <f>vlookup(L36,'Exit Cause'!A:B,2,0)</f>
        <v>None</v>
      </c>
      <c r="N36" s="4">
        <f t="shared" si="10"/>
        <v>4457</v>
      </c>
      <c r="O36" s="6">
        <f t="shared" si="11"/>
        <v>2</v>
      </c>
      <c r="P36" s="4">
        <f t="shared" si="12"/>
        <v>26</v>
      </c>
      <c r="Q36" s="4">
        <f t="shared" si="13"/>
        <v>3</v>
      </c>
      <c r="R36" s="4" t="str">
        <f t="shared" si="14"/>
        <v>Available</v>
      </c>
    </row>
    <row r="37">
      <c r="A37" s="4">
        <f t="shared" si="2"/>
        <v>3356314</v>
      </c>
      <c r="B37" s="5">
        <f t="shared" si="3"/>
        <v>34305</v>
      </c>
      <c r="C37" s="5">
        <f t="shared" si="15"/>
        <v>40801</v>
      </c>
      <c r="D37" s="5">
        <f t="shared" si="4"/>
        <v>43935</v>
      </c>
      <c r="E37" s="4" t="str">
        <f t="shared" si="5"/>
        <v>Departed</v>
      </c>
      <c r="F37" s="4" t="str">
        <f t="shared" ref="F37:G37" si="49">if((now()-C37)&lt;365,"Fresh","Old")</f>
        <v>Old</v>
      </c>
      <c r="G37" s="4" t="str">
        <f t="shared" si="49"/>
        <v>Old</v>
      </c>
      <c r="H37" s="4">
        <f t="shared" si="7"/>
        <v>3</v>
      </c>
      <c r="I37" s="4" t="str">
        <f>vlookup(H37,Designations!A:B,2,0)</f>
        <v>Manager</v>
      </c>
      <c r="J37" s="4">
        <f t="shared" si="8"/>
        <v>4</v>
      </c>
      <c r="K37" s="4" t="str">
        <f>vlookup(J37,Office!A:B,2,0)</f>
        <v>London</v>
      </c>
      <c r="L37" s="4">
        <f t="shared" si="9"/>
        <v>3</v>
      </c>
      <c r="M37" s="4" t="str">
        <f>vlookup(L37,'Exit Cause'!A:B,2,0)</f>
        <v>Natural</v>
      </c>
      <c r="N37" s="4">
        <f t="shared" si="10"/>
        <v>3134</v>
      </c>
      <c r="O37" s="6">
        <f t="shared" si="11"/>
        <v>1</v>
      </c>
      <c r="P37" s="4">
        <f t="shared" si="12"/>
        <v>30</v>
      </c>
      <c r="Q37" s="4">
        <f t="shared" si="13"/>
        <v>2</v>
      </c>
      <c r="R37" s="4" t="str">
        <f t="shared" si="14"/>
        <v>Retired</v>
      </c>
    </row>
    <row r="38">
      <c r="A38" s="4">
        <f t="shared" si="2"/>
        <v>2053802</v>
      </c>
      <c r="B38" s="5">
        <f t="shared" si="3"/>
        <v>34799</v>
      </c>
      <c r="C38" s="5">
        <f t="shared" si="15"/>
        <v>42374</v>
      </c>
      <c r="D38" s="5">
        <f t="shared" si="4"/>
        <v>42403</v>
      </c>
      <c r="E38" s="4" t="str">
        <f t="shared" si="5"/>
        <v>Departed</v>
      </c>
      <c r="F38" s="4" t="str">
        <f t="shared" ref="F38:G38" si="50">if((now()-C38)&lt;365,"Fresh","Old")</f>
        <v>Old</v>
      </c>
      <c r="G38" s="4" t="str">
        <f t="shared" si="50"/>
        <v>Old</v>
      </c>
      <c r="H38" s="4">
        <f t="shared" si="7"/>
        <v>6</v>
      </c>
      <c r="I38" s="4" t="str">
        <f>vlookup(H38,Designations!A:B,2,0)</f>
        <v>Driver</v>
      </c>
      <c r="J38" s="4">
        <f t="shared" si="8"/>
        <v>2</v>
      </c>
      <c r="K38" s="4" t="str">
        <f>vlookup(J38,Office!A:B,2,0)</f>
        <v>Los Angeles</v>
      </c>
      <c r="L38" s="4">
        <f t="shared" si="9"/>
        <v>2</v>
      </c>
      <c r="M38" s="4" t="str">
        <f>vlookup(L38,'Exit Cause'!A:B,2,0)</f>
        <v>Better Opportunity</v>
      </c>
      <c r="N38" s="4">
        <f t="shared" si="10"/>
        <v>29</v>
      </c>
      <c r="O38" s="6">
        <f t="shared" si="11"/>
        <v>0</v>
      </c>
      <c r="P38" s="4">
        <f t="shared" si="12"/>
        <v>29</v>
      </c>
      <c r="Q38" s="4">
        <f t="shared" si="13"/>
        <v>5</v>
      </c>
      <c r="R38" s="4" t="str">
        <f t="shared" si="14"/>
        <v>Retired</v>
      </c>
    </row>
    <row r="39">
      <c r="A39" s="4">
        <f t="shared" si="2"/>
        <v>1045026</v>
      </c>
      <c r="B39" s="5">
        <f t="shared" si="3"/>
        <v>35582</v>
      </c>
      <c r="C39" s="5">
        <f t="shared" si="15"/>
        <v>43481</v>
      </c>
      <c r="D39" s="5">
        <f t="shared" si="4"/>
        <v>46314</v>
      </c>
      <c r="E39" s="4" t="str">
        <f t="shared" si="5"/>
        <v>Active</v>
      </c>
      <c r="F39" s="4" t="str">
        <f t="shared" ref="F39:G39" si="51">if((now()-C39)&lt;365,"Fresh","Old")</f>
        <v>Old</v>
      </c>
      <c r="G39" s="4" t="str">
        <f t="shared" si="51"/>
        <v>Fresh</v>
      </c>
      <c r="H39" s="4">
        <f t="shared" si="7"/>
        <v>4</v>
      </c>
      <c r="I39" s="4" t="str">
        <f>vlookup(H39,Designations!A:B,2,0)</f>
        <v>Assitant Manager</v>
      </c>
      <c r="J39" s="4">
        <f t="shared" si="8"/>
        <v>1</v>
      </c>
      <c r="K39" s="4" t="str">
        <f>vlookup(J39,Office!A:B,2,0)</f>
        <v>New York</v>
      </c>
      <c r="L39" s="4">
        <f t="shared" si="9"/>
        <v>0</v>
      </c>
      <c r="M39" s="4" t="str">
        <f>vlookup(L39,'Exit Cause'!A:B,2,0)</f>
        <v>None</v>
      </c>
      <c r="N39" s="4">
        <f t="shared" si="10"/>
        <v>2833</v>
      </c>
      <c r="O39" s="6">
        <f t="shared" si="11"/>
        <v>3</v>
      </c>
      <c r="P39" s="4">
        <f t="shared" si="12"/>
        <v>27</v>
      </c>
      <c r="Q39" s="4">
        <f t="shared" si="13"/>
        <v>6</v>
      </c>
      <c r="R39" s="4" t="str">
        <f t="shared" si="14"/>
        <v>Available</v>
      </c>
    </row>
    <row r="40">
      <c r="A40" s="4">
        <f t="shared" si="2"/>
        <v>4664089</v>
      </c>
      <c r="B40" s="5">
        <f t="shared" si="3"/>
        <v>34650</v>
      </c>
      <c r="C40" s="5">
        <f t="shared" si="15"/>
        <v>41463</v>
      </c>
      <c r="D40" s="5">
        <f t="shared" si="4"/>
        <v>41519</v>
      </c>
      <c r="E40" s="4" t="str">
        <f t="shared" si="5"/>
        <v>Departed</v>
      </c>
      <c r="F40" s="4" t="str">
        <f t="shared" ref="F40:G40" si="52">if((now()-C40)&lt;365,"Fresh","Old")</f>
        <v>Old</v>
      </c>
      <c r="G40" s="4" t="str">
        <f t="shared" si="52"/>
        <v>Old</v>
      </c>
      <c r="H40" s="4">
        <f t="shared" si="7"/>
        <v>7</v>
      </c>
      <c r="I40" s="4" t="str">
        <f>vlookup(H40,Designations!A:B,2,0)</f>
        <v>Clerk</v>
      </c>
      <c r="J40" s="4">
        <f t="shared" si="8"/>
        <v>1</v>
      </c>
      <c r="K40" s="4" t="str">
        <f>vlookup(J40,Office!A:B,2,0)</f>
        <v>New York</v>
      </c>
      <c r="L40" s="4">
        <f t="shared" si="9"/>
        <v>5</v>
      </c>
      <c r="M40" s="4" t="str">
        <f>vlookup(L40,'Exit Cause'!A:B,2,0)</f>
        <v>Other</v>
      </c>
      <c r="N40" s="4">
        <f t="shared" si="10"/>
        <v>56</v>
      </c>
      <c r="O40" s="6">
        <f t="shared" si="11"/>
        <v>0</v>
      </c>
      <c r="P40" s="4">
        <f t="shared" si="12"/>
        <v>30</v>
      </c>
      <c r="Q40" s="4">
        <f t="shared" si="13"/>
        <v>4</v>
      </c>
      <c r="R40" s="4" t="str">
        <f t="shared" si="14"/>
        <v>Retired</v>
      </c>
    </row>
    <row r="41">
      <c r="A41" s="4">
        <f t="shared" si="2"/>
        <v>3915649</v>
      </c>
      <c r="B41" s="5">
        <f t="shared" si="3"/>
        <v>34857</v>
      </c>
      <c r="C41" s="5">
        <f t="shared" si="15"/>
        <v>41521</v>
      </c>
      <c r="D41" s="5">
        <f t="shared" si="4"/>
        <v>46058</v>
      </c>
      <c r="E41" s="4" t="str">
        <f t="shared" si="5"/>
        <v>Active</v>
      </c>
      <c r="F41" s="4" t="str">
        <f t="shared" ref="F41:G41" si="53">if((now()-C41)&lt;365,"Fresh","Old")</f>
        <v>Old</v>
      </c>
      <c r="G41" s="4" t="str">
        <f t="shared" si="53"/>
        <v>Fresh</v>
      </c>
      <c r="H41" s="4">
        <f t="shared" si="7"/>
        <v>3</v>
      </c>
      <c r="I41" s="4" t="str">
        <f>vlookup(H41,Designations!A:B,2,0)</f>
        <v>Manager</v>
      </c>
      <c r="J41" s="4">
        <f t="shared" si="8"/>
        <v>2</v>
      </c>
      <c r="K41" s="4" t="str">
        <f>vlookup(J41,Office!A:B,2,0)</f>
        <v>Los Angeles</v>
      </c>
      <c r="L41" s="4">
        <f t="shared" si="9"/>
        <v>0</v>
      </c>
      <c r="M41" s="4" t="str">
        <f>vlookup(L41,'Exit Cause'!A:B,2,0)</f>
        <v>None</v>
      </c>
      <c r="N41" s="4">
        <f t="shared" si="10"/>
        <v>4537</v>
      </c>
      <c r="O41" s="6">
        <f t="shared" si="11"/>
        <v>1</v>
      </c>
      <c r="P41" s="4">
        <f t="shared" si="12"/>
        <v>29</v>
      </c>
      <c r="Q41" s="4">
        <f t="shared" si="13"/>
        <v>2</v>
      </c>
      <c r="R41" s="4" t="str">
        <f t="shared" si="14"/>
        <v>Available</v>
      </c>
    </row>
    <row r="42">
      <c r="A42" s="4">
        <f t="shared" si="2"/>
        <v>3037780</v>
      </c>
      <c r="B42" s="5">
        <f t="shared" si="3"/>
        <v>32512</v>
      </c>
      <c r="C42" s="5">
        <f t="shared" si="15"/>
        <v>41045</v>
      </c>
      <c r="D42" s="5">
        <f t="shared" si="4"/>
        <v>41322</v>
      </c>
      <c r="E42" s="4" t="str">
        <f t="shared" si="5"/>
        <v>Departed</v>
      </c>
      <c r="F42" s="4" t="str">
        <f t="shared" ref="F42:G42" si="54">if((now()-C42)&lt;365,"Fresh","Old")</f>
        <v>Old</v>
      </c>
      <c r="G42" s="4" t="str">
        <f t="shared" si="54"/>
        <v>Old</v>
      </c>
      <c r="H42" s="4">
        <f t="shared" si="7"/>
        <v>3</v>
      </c>
      <c r="I42" s="4" t="str">
        <f>vlookup(H42,Designations!A:B,2,0)</f>
        <v>Manager</v>
      </c>
      <c r="J42" s="4">
        <f t="shared" si="8"/>
        <v>2</v>
      </c>
      <c r="K42" s="4" t="str">
        <f>vlookup(J42,Office!A:B,2,0)</f>
        <v>Los Angeles</v>
      </c>
      <c r="L42" s="4">
        <f t="shared" si="9"/>
        <v>5</v>
      </c>
      <c r="M42" s="4" t="str">
        <f>vlookup(L42,'Exit Cause'!A:B,2,0)</f>
        <v>Other</v>
      </c>
      <c r="N42" s="4">
        <f t="shared" si="10"/>
        <v>277</v>
      </c>
      <c r="O42" s="6">
        <f t="shared" si="11"/>
        <v>0</v>
      </c>
      <c r="P42" s="4">
        <f t="shared" si="12"/>
        <v>35</v>
      </c>
      <c r="Q42" s="4">
        <f t="shared" si="13"/>
        <v>6</v>
      </c>
      <c r="R42" s="4" t="str">
        <f t="shared" si="14"/>
        <v>Retired</v>
      </c>
    </row>
    <row r="43">
      <c r="A43" s="4">
        <f t="shared" si="2"/>
        <v>3842976</v>
      </c>
      <c r="B43" s="5">
        <f t="shared" si="3"/>
        <v>32482</v>
      </c>
      <c r="C43" s="5">
        <f t="shared" si="15"/>
        <v>40371</v>
      </c>
      <c r="D43" s="5">
        <f t="shared" si="4"/>
        <v>41780</v>
      </c>
      <c r="E43" s="4" t="str">
        <f t="shared" si="5"/>
        <v>Departed</v>
      </c>
      <c r="F43" s="4" t="str">
        <f t="shared" ref="F43:G43" si="55">if((now()-C43)&lt;365,"Fresh","Old")</f>
        <v>Old</v>
      </c>
      <c r="G43" s="4" t="str">
        <f t="shared" si="55"/>
        <v>Old</v>
      </c>
      <c r="H43" s="4">
        <f t="shared" si="7"/>
        <v>6</v>
      </c>
      <c r="I43" s="4" t="str">
        <f>vlookup(H43,Designations!A:B,2,0)</f>
        <v>Driver</v>
      </c>
      <c r="J43" s="4">
        <f t="shared" si="8"/>
        <v>3</v>
      </c>
      <c r="K43" s="4" t="str">
        <f>vlookup(J43,Office!A:B,2,0)</f>
        <v>Washington</v>
      </c>
      <c r="L43" s="4">
        <f t="shared" si="9"/>
        <v>2</v>
      </c>
      <c r="M43" s="4" t="str">
        <f>vlookup(L43,'Exit Cause'!A:B,2,0)</f>
        <v>Better Opportunity</v>
      </c>
      <c r="N43" s="4">
        <f t="shared" si="10"/>
        <v>1409</v>
      </c>
      <c r="O43" s="6">
        <f t="shared" si="11"/>
        <v>0</v>
      </c>
      <c r="P43" s="4">
        <f t="shared" si="12"/>
        <v>35</v>
      </c>
      <c r="Q43" s="4">
        <f t="shared" si="13"/>
        <v>1</v>
      </c>
      <c r="R43" s="4" t="str">
        <f t="shared" si="14"/>
        <v>Retired</v>
      </c>
    </row>
    <row r="44">
      <c r="A44" s="4">
        <f t="shared" si="2"/>
        <v>4443804</v>
      </c>
      <c r="B44" s="5">
        <f t="shared" si="3"/>
        <v>36107</v>
      </c>
      <c r="C44" s="5">
        <f t="shared" si="15"/>
        <v>43710</v>
      </c>
      <c r="D44" s="5">
        <f t="shared" si="4"/>
        <v>46370</v>
      </c>
      <c r="E44" s="4" t="str">
        <f t="shared" si="5"/>
        <v>Active</v>
      </c>
      <c r="F44" s="4" t="str">
        <f t="shared" ref="F44:G44" si="56">if((now()-C44)&lt;365,"Fresh","Old")</f>
        <v>Old</v>
      </c>
      <c r="G44" s="4" t="str">
        <f t="shared" si="56"/>
        <v>Fresh</v>
      </c>
      <c r="H44" s="4">
        <f t="shared" si="7"/>
        <v>7</v>
      </c>
      <c r="I44" s="4" t="str">
        <f>vlookup(H44,Designations!A:B,2,0)</f>
        <v>Clerk</v>
      </c>
      <c r="J44" s="4">
        <f t="shared" si="8"/>
        <v>1</v>
      </c>
      <c r="K44" s="4" t="str">
        <f>vlookup(J44,Office!A:B,2,0)</f>
        <v>New York</v>
      </c>
      <c r="L44" s="4">
        <f t="shared" si="9"/>
        <v>0</v>
      </c>
      <c r="M44" s="4" t="str">
        <f>vlookup(L44,'Exit Cause'!A:B,2,0)</f>
        <v>None</v>
      </c>
      <c r="N44" s="4">
        <f t="shared" si="10"/>
        <v>2660</v>
      </c>
      <c r="O44" s="6">
        <f t="shared" si="11"/>
        <v>2</v>
      </c>
      <c r="P44" s="4">
        <f t="shared" si="12"/>
        <v>26</v>
      </c>
      <c r="Q44" s="4">
        <f t="shared" si="13"/>
        <v>6</v>
      </c>
      <c r="R44" s="4" t="str">
        <f t="shared" si="14"/>
        <v>Available</v>
      </c>
    </row>
    <row r="45">
      <c r="A45" s="4">
        <f t="shared" si="2"/>
        <v>4942897</v>
      </c>
      <c r="B45" s="5">
        <f t="shared" si="3"/>
        <v>36689</v>
      </c>
      <c r="C45" s="5">
        <f t="shared" si="15"/>
        <v>44647</v>
      </c>
      <c r="D45" s="5">
        <f t="shared" si="4"/>
        <v>45177</v>
      </c>
      <c r="E45" s="4" t="str">
        <f t="shared" si="5"/>
        <v>Departed</v>
      </c>
      <c r="F45" s="4" t="str">
        <f t="shared" ref="F45:G45" si="57">if((now()-C45)&lt;365,"Fresh","Old")</f>
        <v>Old</v>
      </c>
      <c r="G45" s="4" t="str">
        <f t="shared" si="57"/>
        <v>Fresh</v>
      </c>
      <c r="H45" s="4">
        <f t="shared" si="7"/>
        <v>7</v>
      </c>
      <c r="I45" s="4" t="str">
        <f>vlookup(H45,Designations!A:B,2,0)</f>
        <v>Clerk</v>
      </c>
      <c r="J45" s="4">
        <f t="shared" si="8"/>
        <v>1</v>
      </c>
      <c r="K45" s="4" t="str">
        <f>vlookup(J45,Office!A:B,2,0)</f>
        <v>New York</v>
      </c>
      <c r="L45" s="4">
        <f t="shared" si="9"/>
        <v>1</v>
      </c>
      <c r="M45" s="4" t="str">
        <f>vlookup(L45,'Exit Cause'!A:B,2,0)</f>
        <v>Fired</v>
      </c>
      <c r="N45" s="4">
        <f t="shared" si="10"/>
        <v>530</v>
      </c>
      <c r="O45" s="6">
        <f t="shared" si="11"/>
        <v>0</v>
      </c>
      <c r="P45" s="4">
        <f t="shared" si="12"/>
        <v>24</v>
      </c>
      <c r="Q45" s="4">
        <f t="shared" si="13"/>
        <v>6</v>
      </c>
      <c r="R45" s="4" t="str">
        <f t="shared" si="14"/>
        <v>Retired</v>
      </c>
    </row>
    <row r="46">
      <c r="A46" s="4">
        <f t="shared" si="2"/>
        <v>1511572</v>
      </c>
      <c r="B46" s="5">
        <f t="shared" si="3"/>
        <v>34918</v>
      </c>
      <c r="C46" s="5">
        <f t="shared" si="15"/>
        <v>41556</v>
      </c>
      <c r="D46" s="5">
        <f t="shared" si="4"/>
        <v>43864</v>
      </c>
      <c r="E46" s="4" t="str">
        <f t="shared" si="5"/>
        <v>Departed</v>
      </c>
      <c r="F46" s="4" t="str">
        <f t="shared" ref="F46:G46" si="58">if((now()-C46)&lt;365,"Fresh","Old")</f>
        <v>Old</v>
      </c>
      <c r="G46" s="4" t="str">
        <f t="shared" si="58"/>
        <v>Old</v>
      </c>
      <c r="H46" s="4">
        <f t="shared" si="7"/>
        <v>8</v>
      </c>
      <c r="I46" s="4" t="str">
        <f>vlookup(H46,Designations!A:B,2,0)</f>
        <v>Office Boy</v>
      </c>
      <c r="J46" s="4">
        <f t="shared" si="8"/>
        <v>3</v>
      </c>
      <c r="K46" s="4" t="str">
        <f>vlookup(J46,Office!A:B,2,0)</f>
        <v>Washington</v>
      </c>
      <c r="L46" s="4">
        <f t="shared" si="9"/>
        <v>1</v>
      </c>
      <c r="M46" s="4" t="str">
        <f>vlookup(L46,'Exit Cause'!A:B,2,0)</f>
        <v>Fired</v>
      </c>
      <c r="N46" s="4">
        <f t="shared" si="10"/>
        <v>2308</v>
      </c>
      <c r="O46" s="6">
        <f t="shared" si="11"/>
        <v>1</v>
      </c>
      <c r="P46" s="4">
        <f t="shared" si="12"/>
        <v>29</v>
      </c>
      <c r="Q46" s="4">
        <f t="shared" si="13"/>
        <v>3</v>
      </c>
      <c r="R46" s="4" t="str">
        <f t="shared" si="14"/>
        <v>Retired</v>
      </c>
    </row>
    <row r="47">
      <c r="A47" s="4">
        <f t="shared" si="2"/>
        <v>2103155</v>
      </c>
      <c r="B47" s="5">
        <f t="shared" si="3"/>
        <v>33667</v>
      </c>
      <c r="C47" s="5">
        <f t="shared" si="15"/>
        <v>42377</v>
      </c>
      <c r="D47" s="5">
        <f t="shared" si="4"/>
        <v>44066</v>
      </c>
      <c r="E47" s="4" t="str">
        <f t="shared" si="5"/>
        <v>Departed</v>
      </c>
      <c r="F47" s="4" t="str">
        <f t="shared" ref="F47:G47" si="59">if((now()-C47)&lt;365,"Fresh","Old")</f>
        <v>Old</v>
      </c>
      <c r="G47" s="4" t="str">
        <f t="shared" si="59"/>
        <v>Old</v>
      </c>
      <c r="H47" s="4">
        <f t="shared" si="7"/>
        <v>4</v>
      </c>
      <c r="I47" s="4" t="str">
        <f>vlookup(H47,Designations!A:B,2,0)</f>
        <v>Assitant Manager</v>
      </c>
      <c r="J47" s="4">
        <f t="shared" si="8"/>
        <v>4</v>
      </c>
      <c r="K47" s="4" t="str">
        <f>vlookup(J47,Office!A:B,2,0)</f>
        <v>London</v>
      </c>
      <c r="L47" s="4">
        <f t="shared" si="9"/>
        <v>4</v>
      </c>
      <c r="M47" s="4" t="str">
        <f>vlookup(L47,'Exit Cause'!A:B,2,0)</f>
        <v>Retired</v>
      </c>
      <c r="N47" s="4">
        <f t="shared" si="10"/>
        <v>1689</v>
      </c>
      <c r="O47" s="6">
        <f t="shared" si="11"/>
        <v>0</v>
      </c>
      <c r="P47" s="4">
        <f t="shared" si="12"/>
        <v>32</v>
      </c>
      <c r="Q47" s="4">
        <f t="shared" si="13"/>
        <v>1</v>
      </c>
      <c r="R47" s="4" t="str">
        <f t="shared" si="14"/>
        <v>Retired</v>
      </c>
    </row>
    <row r="48">
      <c r="A48" s="4">
        <f t="shared" si="2"/>
        <v>2956747</v>
      </c>
      <c r="B48" s="5">
        <f t="shared" si="3"/>
        <v>33761</v>
      </c>
      <c r="C48" s="5">
        <f t="shared" si="15"/>
        <v>40298</v>
      </c>
      <c r="D48" s="5">
        <f t="shared" si="4"/>
        <v>41347</v>
      </c>
      <c r="E48" s="4" t="str">
        <f t="shared" si="5"/>
        <v>Departed</v>
      </c>
      <c r="F48" s="4" t="str">
        <f t="shared" ref="F48:G48" si="60">if((now()-C48)&lt;365,"Fresh","Old")</f>
        <v>Old</v>
      </c>
      <c r="G48" s="4" t="str">
        <f t="shared" si="60"/>
        <v>Old</v>
      </c>
      <c r="H48" s="4">
        <f t="shared" si="7"/>
        <v>7</v>
      </c>
      <c r="I48" s="4" t="str">
        <f>vlookup(H48,Designations!A:B,2,0)</f>
        <v>Clerk</v>
      </c>
      <c r="J48" s="4">
        <f t="shared" si="8"/>
        <v>1</v>
      </c>
      <c r="K48" s="4" t="str">
        <f>vlookup(J48,Office!A:B,2,0)</f>
        <v>New York</v>
      </c>
      <c r="L48" s="4">
        <f t="shared" si="9"/>
        <v>3</v>
      </c>
      <c r="M48" s="4" t="str">
        <f>vlookup(L48,'Exit Cause'!A:B,2,0)</f>
        <v>Natural</v>
      </c>
      <c r="N48" s="4">
        <f t="shared" si="10"/>
        <v>1049</v>
      </c>
      <c r="O48" s="6">
        <f t="shared" si="11"/>
        <v>1</v>
      </c>
      <c r="P48" s="4">
        <f t="shared" si="12"/>
        <v>32</v>
      </c>
      <c r="Q48" s="4">
        <f t="shared" si="13"/>
        <v>5</v>
      </c>
      <c r="R48" s="4" t="str">
        <f t="shared" si="14"/>
        <v>Retired</v>
      </c>
    </row>
    <row r="49">
      <c r="A49" s="4">
        <f t="shared" si="2"/>
        <v>2381468</v>
      </c>
      <c r="B49" s="5">
        <f t="shared" si="3"/>
        <v>35347</v>
      </c>
      <c r="C49" s="5">
        <f t="shared" si="15"/>
        <v>44380</v>
      </c>
      <c r="D49" s="5">
        <f t="shared" si="4"/>
        <v>44892</v>
      </c>
      <c r="E49" s="4" t="str">
        <f t="shared" si="5"/>
        <v>Departed</v>
      </c>
      <c r="F49" s="4" t="str">
        <f t="shared" ref="F49:G49" si="61">if((now()-C49)&lt;365,"Fresh","Old")</f>
        <v>Old</v>
      </c>
      <c r="G49" s="4" t="str">
        <f t="shared" si="61"/>
        <v>Old</v>
      </c>
      <c r="H49" s="4">
        <f t="shared" si="7"/>
        <v>5</v>
      </c>
      <c r="I49" s="4" t="str">
        <f>vlookup(H49,Designations!A:B,2,0)</f>
        <v>Support Staff</v>
      </c>
      <c r="J49" s="4">
        <f t="shared" si="8"/>
        <v>4</v>
      </c>
      <c r="K49" s="4" t="str">
        <f>vlookup(J49,Office!A:B,2,0)</f>
        <v>London</v>
      </c>
      <c r="L49" s="4">
        <f t="shared" si="9"/>
        <v>3</v>
      </c>
      <c r="M49" s="4" t="str">
        <f>vlookup(L49,'Exit Cause'!A:B,2,0)</f>
        <v>Natural</v>
      </c>
      <c r="N49" s="4">
        <f t="shared" si="10"/>
        <v>512</v>
      </c>
      <c r="O49" s="6">
        <f t="shared" si="11"/>
        <v>0</v>
      </c>
      <c r="P49" s="4">
        <f t="shared" si="12"/>
        <v>28</v>
      </c>
      <c r="Q49" s="4">
        <f t="shared" si="13"/>
        <v>3</v>
      </c>
      <c r="R49" s="4" t="str">
        <f t="shared" si="14"/>
        <v>Retired</v>
      </c>
    </row>
    <row r="50">
      <c r="A50" s="4">
        <f t="shared" si="2"/>
        <v>4720994</v>
      </c>
      <c r="B50" s="5">
        <f t="shared" si="3"/>
        <v>33150</v>
      </c>
      <c r="C50" s="5">
        <f t="shared" si="15"/>
        <v>41024</v>
      </c>
      <c r="D50" s="5">
        <f t="shared" si="4"/>
        <v>44018</v>
      </c>
      <c r="E50" s="4" t="str">
        <f t="shared" si="5"/>
        <v>Departed</v>
      </c>
      <c r="F50" s="4" t="str">
        <f t="shared" ref="F50:G50" si="62">if((now()-C50)&lt;365,"Fresh","Old")</f>
        <v>Old</v>
      </c>
      <c r="G50" s="4" t="str">
        <f t="shared" si="62"/>
        <v>Old</v>
      </c>
      <c r="H50" s="4">
        <f t="shared" si="7"/>
        <v>8</v>
      </c>
      <c r="I50" s="4" t="str">
        <f>vlookup(H50,Designations!A:B,2,0)</f>
        <v>Office Boy</v>
      </c>
      <c r="J50" s="4">
        <f t="shared" si="8"/>
        <v>3</v>
      </c>
      <c r="K50" s="4" t="str">
        <f>vlookup(J50,Office!A:B,2,0)</f>
        <v>Washington</v>
      </c>
      <c r="L50" s="4">
        <f t="shared" si="9"/>
        <v>4</v>
      </c>
      <c r="M50" s="4" t="str">
        <f>vlookup(L50,'Exit Cause'!A:B,2,0)</f>
        <v>Retired</v>
      </c>
      <c r="N50" s="4">
        <f t="shared" si="10"/>
        <v>2994</v>
      </c>
      <c r="O50" s="6">
        <f t="shared" si="11"/>
        <v>2</v>
      </c>
      <c r="P50" s="4">
        <f t="shared" si="12"/>
        <v>34</v>
      </c>
      <c r="Q50" s="4">
        <f t="shared" si="13"/>
        <v>4</v>
      </c>
      <c r="R50" s="4" t="str">
        <f t="shared" si="14"/>
        <v>Retired</v>
      </c>
    </row>
    <row r="51">
      <c r="A51" s="4">
        <f t="shared" si="2"/>
        <v>3317102</v>
      </c>
      <c r="B51" s="5">
        <f t="shared" si="3"/>
        <v>35713</v>
      </c>
      <c r="C51" s="5">
        <f t="shared" si="15"/>
        <v>42334</v>
      </c>
      <c r="D51" s="5">
        <f t="shared" si="4"/>
        <v>43413</v>
      </c>
      <c r="E51" s="4" t="str">
        <f t="shared" si="5"/>
        <v>Departed</v>
      </c>
      <c r="F51" s="4" t="str">
        <f t="shared" ref="F51:G51" si="63">if((now()-C51)&lt;365,"Fresh","Old")</f>
        <v>Old</v>
      </c>
      <c r="G51" s="4" t="str">
        <f t="shared" si="63"/>
        <v>Old</v>
      </c>
      <c r="H51" s="4">
        <f t="shared" si="7"/>
        <v>4</v>
      </c>
      <c r="I51" s="4" t="str">
        <f>vlookup(H51,Designations!A:B,2,0)</f>
        <v>Assitant Manager</v>
      </c>
      <c r="J51" s="4">
        <f t="shared" si="8"/>
        <v>1</v>
      </c>
      <c r="K51" s="4" t="str">
        <f>vlookup(J51,Office!A:B,2,0)</f>
        <v>New York</v>
      </c>
      <c r="L51" s="4">
        <f t="shared" si="9"/>
        <v>2</v>
      </c>
      <c r="M51" s="4" t="str">
        <f>vlookup(L51,'Exit Cause'!A:B,2,0)</f>
        <v>Better Opportunity</v>
      </c>
      <c r="N51" s="4">
        <f t="shared" si="10"/>
        <v>1079</v>
      </c>
      <c r="O51" s="6">
        <f t="shared" si="11"/>
        <v>1</v>
      </c>
      <c r="P51" s="4">
        <f t="shared" si="12"/>
        <v>27</v>
      </c>
      <c r="Q51" s="4">
        <f t="shared" si="13"/>
        <v>4</v>
      </c>
      <c r="R51" s="4" t="str">
        <f t="shared" si="14"/>
        <v>Retired</v>
      </c>
    </row>
    <row r="52">
      <c r="A52" s="4">
        <f t="shared" si="2"/>
        <v>4074454</v>
      </c>
      <c r="B52" s="5">
        <f t="shared" si="3"/>
        <v>35496</v>
      </c>
      <c r="C52" s="5">
        <f t="shared" si="15"/>
        <v>44162</v>
      </c>
      <c r="D52" s="5">
        <f t="shared" si="4"/>
        <v>48998</v>
      </c>
      <c r="E52" s="4" t="str">
        <f t="shared" si="5"/>
        <v>Active</v>
      </c>
      <c r="F52" s="4" t="str">
        <f t="shared" ref="F52:G52" si="64">if((now()-C52)&lt;365,"Fresh","Old")</f>
        <v>Old</v>
      </c>
      <c r="G52" s="4" t="str">
        <f t="shared" si="64"/>
        <v>Fresh</v>
      </c>
      <c r="H52" s="4">
        <f t="shared" si="7"/>
        <v>7</v>
      </c>
      <c r="I52" s="4" t="str">
        <f>vlookup(H52,Designations!A:B,2,0)</f>
        <v>Clerk</v>
      </c>
      <c r="J52" s="4">
        <f t="shared" si="8"/>
        <v>2</v>
      </c>
      <c r="K52" s="4" t="str">
        <f>vlookup(J52,Office!A:B,2,0)</f>
        <v>Los Angeles</v>
      </c>
      <c r="L52" s="4">
        <f t="shared" si="9"/>
        <v>0</v>
      </c>
      <c r="M52" s="4" t="str">
        <f>vlookup(L52,'Exit Cause'!A:B,2,0)</f>
        <v>None</v>
      </c>
      <c r="N52" s="4">
        <f t="shared" si="10"/>
        <v>4836</v>
      </c>
      <c r="O52" s="6">
        <f t="shared" si="11"/>
        <v>4</v>
      </c>
      <c r="P52" s="4">
        <f t="shared" si="12"/>
        <v>27</v>
      </c>
      <c r="Q52" s="4">
        <f t="shared" si="13"/>
        <v>6</v>
      </c>
      <c r="R52" s="4" t="str">
        <f t="shared" si="14"/>
        <v>Available</v>
      </c>
    </row>
    <row r="53">
      <c r="A53" s="4">
        <f t="shared" si="2"/>
        <v>2674987</v>
      </c>
      <c r="B53" s="5">
        <f t="shared" si="3"/>
        <v>33729</v>
      </c>
      <c r="C53" s="5">
        <f t="shared" si="15"/>
        <v>40829</v>
      </c>
      <c r="D53" s="5">
        <f t="shared" si="4"/>
        <v>44561</v>
      </c>
      <c r="E53" s="4" t="str">
        <f t="shared" si="5"/>
        <v>Departed</v>
      </c>
      <c r="F53" s="4" t="str">
        <f t="shared" ref="F53:G53" si="65">if((now()-C53)&lt;365,"Fresh","Old")</f>
        <v>Old</v>
      </c>
      <c r="G53" s="4" t="str">
        <f t="shared" si="65"/>
        <v>Old</v>
      </c>
      <c r="H53" s="4">
        <f t="shared" si="7"/>
        <v>5</v>
      </c>
      <c r="I53" s="4" t="str">
        <f>vlookup(H53,Designations!A:B,2,0)</f>
        <v>Support Staff</v>
      </c>
      <c r="J53" s="4">
        <f t="shared" si="8"/>
        <v>1</v>
      </c>
      <c r="K53" s="4" t="str">
        <f>vlookup(J53,Office!A:B,2,0)</f>
        <v>New York</v>
      </c>
      <c r="L53" s="4">
        <f t="shared" si="9"/>
        <v>5</v>
      </c>
      <c r="M53" s="4" t="str">
        <f>vlookup(L53,'Exit Cause'!A:B,2,0)</f>
        <v>Other</v>
      </c>
      <c r="N53" s="4">
        <f t="shared" si="10"/>
        <v>3732</v>
      </c>
      <c r="O53" s="6">
        <f t="shared" si="11"/>
        <v>1</v>
      </c>
      <c r="P53" s="4">
        <f t="shared" si="12"/>
        <v>32</v>
      </c>
      <c r="Q53" s="4">
        <f t="shared" si="13"/>
        <v>2</v>
      </c>
      <c r="R53" s="4" t="str">
        <f t="shared" si="14"/>
        <v>Retired</v>
      </c>
    </row>
    <row r="54">
      <c r="A54" s="4">
        <f t="shared" si="2"/>
        <v>2108510</v>
      </c>
      <c r="B54" s="5">
        <f t="shared" si="3"/>
        <v>36560</v>
      </c>
      <c r="C54" s="5">
        <f t="shared" si="15"/>
        <v>44703</v>
      </c>
      <c r="D54" s="5">
        <f t="shared" si="4"/>
        <v>44995</v>
      </c>
      <c r="E54" s="4" t="str">
        <f t="shared" si="5"/>
        <v>Departed</v>
      </c>
      <c r="F54" s="4" t="str">
        <f t="shared" ref="F54:G54" si="66">if((now()-C54)&lt;365,"Fresh","Old")</f>
        <v>Old</v>
      </c>
      <c r="G54" s="4" t="str">
        <f t="shared" si="66"/>
        <v>Old</v>
      </c>
      <c r="H54" s="4">
        <f t="shared" si="7"/>
        <v>8</v>
      </c>
      <c r="I54" s="4" t="str">
        <f>vlookup(H54,Designations!A:B,2,0)</f>
        <v>Office Boy</v>
      </c>
      <c r="J54" s="4">
        <f t="shared" si="8"/>
        <v>3</v>
      </c>
      <c r="K54" s="4" t="str">
        <f>vlookup(J54,Office!A:B,2,0)</f>
        <v>Washington</v>
      </c>
      <c r="L54" s="4">
        <f t="shared" si="9"/>
        <v>1</v>
      </c>
      <c r="M54" s="4" t="str">
        <f>vlookup(L54,'Exit Cause'!A:B,2,0)</f>
        <v>Fired</v>
      </c>
      <c r="N54" s="4">
        <f t="shared" si="10"/>
        <v>292</v>
      </c>
      <c r="O54" s="6">
        <f t="shared" si="11"/>
        <v>0</v>
      </c>
      <c r="P54" s="4">
        <f t="shared" si="12"/>
        <v>24</v>
      </c>
      <c r="Q54" s="4">
        <f t="shared" si="13"/>
        <v>1</v>
      </c>
      <c r="R54" s="4" t="str">
        <f t="shared" si="14"/>
        <v>Retired</v>
      </c>
    </row>
    <row r="55">
      <c r="A55" s="4">
        <f t="shared" si="2"/>
        <v>4427444</v>
      </c>
      <c r="B55" s="5">
        <f t="shared" si="3"/>
        <v>35926</v>
      </c>
      <c r="C55" s="5">
        <f t="shared" si="15"/>
        <v>43368</v>
      </c>
      <c r="D55" s="5">
        <f t="shared" si="4"/>
        <v>46096</v>
      </c>
      <c r="E55" s="4" t="str">
        <f t="shared" si="5"/>
        <v>Active</v>
      </c>
      <c r="F55" s="4" t="str">
        <f t="shared" ref="F55:G55" si="67">if((now()-C55)&lt;365,"Fresh","Old")</f>
        <v>Old</v>
      </c>
      <c r="G55" s="4" t="str">
        <f t="shared" si="67"/>
        <v>Fresh</v>
      </c>
      <c r="H55" s="4">
        <f t="shared" si="7"/>
        <v>5</v>
      </c>
      <c r="I55" s="4" t="str">
        <f>vlookup(H55,Designations!A:B,2,0)</f>
        <v>Support Staff</v>
      </c>
      <c r="J55" s="4">
        <f t="shared" si="8"/>
        <v>3</v>
      </c>
      <c r="K55" s="4" t="str">
        <f>vlookup(J55,Office!A:B,2,0)</f>
        <v>Washington</v>
      </c>
      <c r="L55" s="4">
        <f t="shared" si="9"/>
        <v>0</v>
      </c>
      <c r="M55" s="4" t="str">
        <f>vlookup(L55,'Exit Cause'!A:B,2,0)</f>
        <v>None</v>
      </c>
      <c r="N55" s="4">
        <f t="shared" si="10"/>
        <v>2728</v>
      </c>
      <c r="O55" s="6">
        <f t="shared" si="11"/>
        <v>2</v>
      </c>
      <c r="P55" s="4">
        <f t="shared" si="12"/>
        <v>26</v>
      </c>
      <c r="Q55" s="4">
        <f t="shared" si="13"/>
        <v>6</v>
      </c>
      <c r="R55" s="4" t="str">
        <f t="shared" si="14"/>
        <v>Available</v>
      </c>
    </row>
    <row r="56">
      <c r="A56" s="4">
        <f t="shared" si="2"/>
        <v>2113818</v>
      </c>
      <c r="B56" s="5">
        <f t="shared" si="3"/>
        <v>34704</v>
      </c>
      <c r="C56" s="5">
        <f t="shared" si="15"/>
        <v>42508</v>
      </c>
      <c r="D56" s="5">
        <f t="shared" si="4"/>
        <v>46466</v>
      </c>
      <c r="E56" s="4" t="str">
        <f t="shared" si="5"/>
        <v>Active</v>
      </c>
      <c r="F56" s="4" t="str">
        <f t="shared" ref="F56:G56" si="68">if((now()-C56)&lt;365,"Fresh","Old")</f>
        <v>Old</v>
      </c>
      <c r="G56" s="4" t="str">
        <f t="shared" si="68"/>
        <v>Fresh</v>
      </c>
      <c r="H56" s="4">
        <f t="shared" si="7"/>
        <v>3</v>
      </c>
      <c r="I56" s="4" t="str">
        <f>vlookup(H56,Designations!A:B,2,0)</f>
        <v>Manager</v>
      </c>
      <c r="J56" s="4">
        <f t="shared" si="8"/>
        <v>2</v>
      </c>
      <c r="K56" s="4" t="str">
        <f>vlookup(J56,Office!A:B,2,0)</f>
        <v>Los Angeles</v>
      </c>
      <c r="L56" s="4">
        <f t="shared" si="9"/>
        <v>0</v>
      </c>
      <c r="M56" s="4" t="str">
        <f>vlookup(L56,'Exit Cause'!A:B,2,0)</f>
        <v>None</v>
      </c>
      <c r="N56" s="4">
        <f t="shared" si="10"/>
        <v>3958</v>
      </c>
      <c r="O56" s="6">
        <f t="shared" si="11"/>
        <v>3</v>
      </c>
      <c r="P56" s="4">
        <f t="shared" si="12"/>
        <v>29</v>
      </c>
      <c r="Q56" s="4">
        <f t="shared" si="13"/>
        <v>5</v>
      </c>
      <c r="R56" s="4" t="str">
        <f t="shared" si="14"/>
        <v>Available</v>
      </c>
    </row>
    <row r="57">
      <c r="A57" s="4">
        <f t="shared" si="2"/>
        <v>1659558</v>
      </c>
      <c r="B57" s="5">
        <f t="shared" si="3"/>
        <v>35380</v>
      </c>
      <c r="C57" s="5">
        <f t="shared" si="15"/>
        <v>42186</v>
      </c>
      <c r="D57" s="5">
        <f t="shared" si="4"/>
        <v>43007</v>
      </c>
      <c r="E57" s="4" t="str">
        <f t="shared" si="5"/>
        <v>Departed</v>
      </c>
      <c r="F57" s="4" t="str">
        <f t="shared" ref="F57:G57" si="69">if((now()-C57)&lt;365,"Fresh","Old")</f>
        <v>Old</v>
      </c>
      <c r="G57" s="4" t="str">
        <f t="shared" si="69"/>
        <v>Old</v>
      </c>
      <c r="H57" s="4">
        <f t="shared" si="7"/>
        <v>5</v>
      </c>
      <c r="I57" s="4" t="str">
        <f>vlookup(H57,Designations!A:B,2,0)</f>
        <v>Support Staff</v>
      </c>
      <c r="J57" s="4">
        <f t="shared" si="8"/>
        <v>1</v>
      </c>
      <c r="K57" s="4" t="str">
        <f>vlookup(J57,Office!A:B,2,0)</f>
        <v>New York</v>
      </c>
      <c r="L57" s="4">
        <f t="shared" si="9"/>
        <v>2</v>
      </c>
      <c r="M57" s="4" t="str">
        <f>vlookup(L57,'Exit Cause'!A:B,2,0)</f>
        <v>Better Opportunity</v>
      </c>
      <c r="N57" s="4">
        <f t="shared" si="10"/>
        <v>821</v>
      </c>
      <c r="O57" s="6">
        <f t="shared" si="11"/>
        <v>1</v>
      </c>
      <c r="P57" s="4">
        <f t="shared" si="12"/>
        <v>28</v>
      </c>
      <c r="Q57" s="4">
        <f t="shared" si="13"/>
        <v>5</v>
      </c>
      <c r="R57" s="4" t="str">
        <f t="shared" si="14"/>
        <v>Retired</v>
      </c>
    </row>
    <row r="58">
      <c r="A58" s="4">
        <f t="shared" si="2"/>
        <v>1141911</v>
      </c>
      <c r="B58" s="5">
        <f t="shared" si="3"/>
        <v>35591</v>
      </c>
      <c r="C58" s="5">
        <f t="shared" si="15"/>
        <v>43085</v>
      </c>
      <c r="D58" s="5">
        <f t="shared" si="4"/>
        <v>46910</v>
      </c>
      <c r="E58" s="4" t="str">
        <f t="shared" si="5"/>
        <v>Active</v>
      </c>
      <c r="F58" s="4" t="str">
        <f t="shared" ref="F58:G58" si="70">if((now()-C58)&lt;365,"Fresh","Old")</f>
        <v>Old</v>
      </c>
      <c r="G58" s="4" t="str">
        <f t="shared" si="70"/>
        <v>Fresh</v>
      </c>
      <c r="H58" s="4">
        <f t="shared" si="7"/>
        <v>7</v>
      </c>
      <c r="I58" s="4" t="str">
        <f>vlookup(H58,Designations!A:B,2,0)</f>
        <v>Clerk</v>
      </c>
      <c r="J58" s="4">
        <f t="shared" si="8"/>
        <v>1</v>
      </c>
      <c r="K58" s="4" t="str">
        <f>vlookup(J58,Office!A:B,2,0)</f>
        <v>New York</v>
      </c>
      <c r="L58" s="4">
        <f t="shared" si="9"/>
        <v>0</v>
      </c>
      <c r="M58" s="4" t="str">
        <f>vlookup(L58,'Exit Cause'!A:B,2,0)</f>
        <v>None</v>
      </c>
      <c r="N58" s="4">
        <f t="shared" si="10"/>
        <v>3825</v>
      </c>
      <c r="O58" s="6">
        <f t="shared" si="11"/>
        <v>3</v>
      </c>
      <c r="P58" s="4">
        <f t="shared" si="12"/>
        <v>27</v>
      </c>
      <c r="Q58" s="4">
        <f t="shared" si="13"/>
        <v>6</v>
      </c>
      <c r="R58" s="4" t="str">
        <f t="shared" si="14"/>
        <v>Available</v>
      </c>
    </row>
    <row r="59">
      <c r="A59" s="4">
        <f t="shared" si="2"/>
        <v>4009850</v>
      </c>
      <c r="B59" s="5">
        <f t="shared" si="3"/>
        <v>36381</v>
      </c>
      <c r="C59" s="5">
        <f t="shared" si="15"/>
        <v>44700</v>
      </c>
      <c r="D59" s="5">
        <f t="shared" si="4"/>
        <v>46147</v>
      </c>
      <c r="E59" s="4" t="str">
        <f t="shared" si="5"/>
        <v>Active</v>
      </c>
      <c r="F59" s="4" t="str">
        <f t="shared" ref="F59:G59" si="71">if((now()-C59)&lt;365,"Fresh","Old")</f>
        <v>Old</v>
      </c>
      <c r="G59" s="4" t="str">
        <f t="shared" si="71"/>
        <v>Fresh</v>
      </c>
      <c r="H59" s="4">
        <f t="shared" si="7"/>
        <v>8</v>
      </c>
      <c r="I59" s="4" t="str">
        <f>vlookup(H59,Designations!A:B,2,0)</f>
        <v>Office Boy</v>
      </c>
      <c r="J59" s="4">
        <f t="shared" si="8"/>
        <v>2</v>
      </c>
      <c r="K59" s="4" t="str">
        <f>vlookup(J59,Office!A:B,2,0)</f>
        <v>Los Angeles</v>
      </c>
      <c r="L59" s="4">
        <f t="shared" si="9"/>
        <v>0</v>
      </c>
      <c r="M59" s="4" t="str">
        <f>vlookup(L59,'Exit Cause'!A:B,2,0)</f>
        <v>None</v>
      </c>
      <c r="N59" s="4">
        <f t="shared" si="10"/>
        <v>1447</v>
      </c>
      <c r="O59" s="6">
        <f t="shared" si="11"/>
        <v>0</v>
      </c>
      <c r="P59" s="4">
        <f t="shared" si="12"/>
        <v>25</v>
      </c>
      <c r="Q59" s="4">
        <f t="shared" si="13"/>
        <v>2</v>
      </c>
      <c r="R59" s="4" t="str">
        <f t="shared" si="14"/>
        <v>Available</v>
      </c>
    </row>
    <row r="60">
      <c r="A60" s="4">
        <f t="shared" si="2"/>
        <v>2368960</v>
      </c>
      <c r="B60" s="5">
        <f t="shared" si="3"/>
        <v>31869</v>
      </c>
      <c r="C60" s="5">
        <f t="shared" si="15"/>
        <v>40343</v>
      </c>
      <c r="D60" s="5">
        <f t="shared" si="4"/>
        <v>44255</v>
      </c>
      <c r="E60" s="4" t="str">
        <f t="shared" si="5"/>
        <v>Departed</v>
      </c>
      <c r="F60" s="4" t="str">
        <f t="shared" ref="F60:G60" si="72">if((now()-C60)&lt;365,"Fresh","Old")</f>
        <v>Old</v>
      </c>
      <c r="G60" s="4" t="str">
        <f t="shared" si="72"/>
        <v>Old</v>
      </c>
      <c r="H60" s="4">
        <f t="shared" si="7"/>
        <v>5</v>
      </c>
      <c r="I60" s="4" t="str">
        <f>vlookup(H60,Designations!A:B,2,0)</f>
        <v>Support Staff</v>
      </c>
      <c r="J60" s="4">
        <f t="shared" si="8"/>
        <v>2</v>
      </c>
      <c r="K60" s="4" t="str">
        <f>vlookup(J60,Office!A:B,2,0)</f>
        <v>Los Angeles</v>
      </c>
      <c r="L60" s="4">
        <f t="shared" si="9"/>
        <v>5</v>
      </c>
      <c r="M60" s="4" t="str">
        <f>vlookup(L60,'Exit Cause'!A:B,2,0)</f>
        <v>Other</v>
      </c>
      <c r="N60" s="4">
        <f t="shared" si="10"/>
        <v>3912</v>
      </c>
      <c r="O60" s="6">
        <f t="shared" si="11"/>
        <v>3</v>
      </c>
      <c r="P60" s="4">
        <f t="shared" si="12"/>
        <v>37</v>
      </c>
      <c r="Q60" s="4">
        <f t="shared" si="13"/>
        <v>5</v>
      </c>
      <c r="R60" s="4" t="str">
        <f t="shared" si="14"/>
        <v>Retired</v>
      </c>
    </row>
    <row r="61">
      <c r="A61" s="4">
        <f t="shared" si="2"/>
        <v>1701709</v>
      </c>
      <c r="B61" s="5">
        <f t="shared" si="3"/>
        <v>36741</v>
      </c>
      <c r="C61" s="5">
        <f t="shared" si="15"/>
        <v>44301</v>
      </c>
      <c r="D61" s="5">
        <f t="shared" si="4"/>
        <v>46735</v>
      </c>
      <c r="E61" s="4" t="str">
        <f t="shared" si="5"/>
        <v>Active</v>
      </c>
      <c r="F61" s="4" t="str">
        <f t="shared" ref="F61:G61" si="73">if((now()-C61)&lt;365,"Fresh","Old")</f>
        <v>Old</v>
      </c>
      <c r="G61" s="4" t="str">
        <f t="shared" si="73"/>
        <v>Fresh</v>
      </c>
      <c r="H61" s="4">
        <f t="shared" si="7"/>
        <v>7</v>
      </c>
      <c r="I61" s="4" t="str">
        <f>vlookup(H61,Designations!A:B,2,0)</f>
        <v>Clerk</v>
      </c>
      <c r="J61" s="4">
        <f t="shared" si="8"/>
        <v>4</v>
      </c>
      <c r="K61" s="4" t="str">
        <f>vlookup(J61,Office!A:B,2,0)</f>
        <v>London</v>
      </c>
      <c r="L61" s="4">
        <f t="shared" si="9"/>
        <v>0</v>
      </c>
      <c r="M61" s="4" t="str">
        <f>vlookup(L61,'Exit Cause'!A:B,2,0)</f>
        <v>None</v>
      </c>
      <c r="N61" s="4">
        <f t="shared" si="10"/>
        <v>2434</v>
      </c>
      <c r="O61" s="6">
        <f t="shared" si="11"/>
        <v>2</v>
      </c>
      <c r="P61" s="4">
        <f t="shared" si="12"/>
        <v>24</v>
      </c>
      <c r="Q61" s="4">
        <f t="shared" si="13"/>
        <v>6</v>
      </c>
      <c r="R61" s="4" t="str">
        <f t="shared" si="14"/>
        <v>Available</v>
      </c>
    </row>
    <row r="62">
      <c r="A62" s="4">
        <f t="shared" si="2"/>
        <v>4130306</v>
      </c>
      <c r="B62" s="5">
        <f t="shared" si="3"/>
        <v>33515</v>
      </c>
      <c r="C62" s="5">
        <f t="shared" si="15"/>
        <v>40541</v>
      </c>
      <c r="D62" s="5">
        <f t="shared" si="4"/>
        <v>41123</v>
      </c>
      <c r="E62" s="4" t="str">
        <f t="shared" si="5"/>
        <v>Departed</v>
      </c>
      <c r="F62" s="4" t="str">
        <f t="shared" ref="F62:G62" si="74">if((now()-C62)&lt;365,"Fresh","Old")</f>
        <v>Old</v>
      </c>
      <c r="G62" s="4" t="str">
        <f t="shared" si="74"/>
        <v>Old</v>
      </c>
      <c r="H62" s="4">
        <f t="shared" si="7"/>
        <v>7</v>
      </c>
      <c r="I62" s="4" t="str">
        <f>vlookup(H62,Designations!A:B,2,0)</f>
        <v>Clerk</v>
      </c>
      <c r="J62" s="4">
        <f t="shared" si="8"/>
        <v>2</v>
      </c>
      <c r="K62" s="4" t="str">
        <f>vlookup(J62,Office!A:B,2,0)</f>
        <v>Los Angeles</v>
      </c>
      <c r="L62" s="4">
        <f t="shared" si="9"/>
        <v>3</v>
      </c>
      <c r="M62" s="4" t="str">
        <f>vlookup(L62,'Exit Cause'!A:B,2,0)</f>
        <v>Natural</v>
      </c>
      <c r="N62" s="4">
        <f t="shared" si="10"/>
        <v>582</v>
      </c>
      <c r="O62" s="6">
        <f t="shared" si="11"/>
        <v>0</v>
      </c>
      <c r="P62" s="4">
        <f t="shared" si="12"/>
        <v>33</v>
      </c>
      <c r="Q62" s="4">
        <f t="shared" si="13"/>
        <v>5</v>
      </c>
      <c r="R62" s="4" t="str">
        <f t="shared" si="14"/>
        <v>Retired</v>
      </c>
    </row>
    <row r="63">
      <c r="A63" s="4">
        <f t="shared" si="2"/>
        <v>4320944</v>
      </c>
      <c r="B63" s="5">
        <f t="shared" si="3"/>
        <v>31445</v>
      </c>
      <c r="C63" s="5">
        <f t="shared" si="15"/>
        <v>40850</v>
      </c>
      <c r="D63" s="5">
        <f t="shared" si="4"/>
        <v>40917</v>
      </c>
      <c r="E63" s="4" t="str">
        <f t="shared" si="5"/>
        <v>Departed</v>
      </c>
      <c r="F63" s="4" t="str">
        <f t="shared" ref="F63:G63" si="75">if((now()-C63)&lt;365,"Fresh","Old")</f>
        <v>Old</v>
      </c>
      <c r="G63" s="4" t="str">
        <f t="shared" si="75"/>
        <v>Old</v>
      </c>
      <c r="H63" s="4">
        <f t="shared" si="7"/>
        <v>4</v>
      </c>
      <c r="I63" s="4" t="str">
        <f>vlookup(H63,Designations!A:B,2,0)</f>
        <v>Assitant Manager</v>
      </c>
      <c r="J63" s="4">
        <f t="shared" si="8"/>
        <v>1</v>
      </c>
      <c r="K63" s="4" t="str">
        <f>vlookup(J63,Office!A:B,2,0)</f>
        <v>New York</v>
      </c>
      <c r="L63" s="4">
        <f t="shared" si="9"/>
        <v>1</v>
      </c>
      <c r="M63" s="4" t="str">
        <f>vlookup(L63,'Exit Cause'!A:B,2,0)</f>
        <v>Fired</v>
      </c>
      <c r="N63" s="4">
        <f t="shared" si="10"/>
        <v>67</v>
      </c>
      <c r="O63" s="6">
        <f t="shared" si="11"/>
        <v>0</v>
      </c>
      <c r="P63" s="4">
        <f t="shared" si="12"/>
        <v>38</v>
      </c>
      <c r="Q63" s="4">
        <f t="shared" si="13"/>
        <v>5</v>
      </c>
      <c r="R63" s="4" t="str">
        <f t="shared" si="14"/>
        <v>Retired</v>
      </c>
    </row>
    <row r="64">
      <c r="A64" s="4">
        <f t="shared" si="2"/>
        <v>2648922</v>
      </c>
      <c r="B64" s="5">
        <f t="shared" si="3"/>
        <v>34066</v>
      </c>
      <c r="C64" s="5">
        <f t="shared" si="15"/>
        <v>42409</v>
      </c>
      <c r="D64" s="5">
        <f t="shared" si="4"/>
        <v>47346</v>
      </c>
      <c r="E64" s="4" t="str">
        <f t="shared" si="5"/>
        <v>Active</v>
      </c>
      <c r="F64" s="4" t="str">
        <f t="shared" ref="F64:G64" si="76">if((now()-C64)&lt;365,"Fresh","Old")</f>
        <v>Old</v>
      </c>
      <c r="G64" s="4" t="str">
        <f t="shared" si="76"/>
        <v>Fresh</v>
      </c>
      <c r="H64" s="4">
        <f t="shared" si="7"/>
        <v>6</v>
      </c>
      <c r="I64" s="4" t="str">
        <f>vlookup(H64,Designations!A:B,2,0)</f>
        <v>Driver</v>
      </c>
      <c r="J64" s="4">
        <f t="shared" si="8"/>
        <v>3</v>
      </c>
      <c r="K64" s="4" t="str">
        <f>vlookup(J64,Office!A:B,2,0)</f>
        <v>Washington</v>
      </c>
      <c r="L64" s="4">
        <f t="shared" si="9"/>
        <v>0</v>
      </c>
      <c r="M64" s="4" t="str">
        <f>vlookup(L64,'Exit Cause'!A:B,2,0)</f>
        <v>None</v>
      </c>
      <c r="N64" s="4">
        <f t="shared" si="10"/>
        <v>4937</v>
      </c>
      <c r="O64" s="6">
        <f t="shared" si="11"/>
        <v>1</v>
      </c>
      <c r="P64" s="4">
        <f t="shared" si="12"/>
        <v>31</v>
      </c>
      <c r="Q64" s="4">
        <f t="shared" si="13"/>
        <v>1</v>
      </c>
      <c r="R64" s="4" t="str">
        <f t="shared" si="14"/>
        <v>Available</v>
      </c>
    </row>
    <row r="65">
      <c r="A65" s="4">
        <f t="shared" si="2"/>
        <v>1577148</v>
      </c>
      <c r="B65" s="5">
        <f t="shared" si="3"/>
        <v>36228</v>
      </c>
      <c r="C65" s="5">
        <f t="shared" si="15"/>
        <v>43729</v>
      </c>
      <c r="D65" s="5">
        <f t="shared" si="4"/>
        <v>44008</v>
      </c>
      <c r="E65" s="4" t="str">
        <f t="shared" si="5"/>
        <v>Departed</v>
      </c>
      <c r="F65" s="4" t="str">
        <f t="shared" ref="F65:G65" si="77">if((now()-C65)&lt;365,"Fresh","Old")</f>
        <v>Old</v>
      </c>
      <c r="G65" s="4" t="str">
        <f t="shared" si="77"/>
        <v>Old</v>
      </c>
      <c r="H65" s="4">
        <f t="shared" si="7"/>
        <v>7</v>
      </c>
      <c r="I65" s="4" t="str">
        <f>vlookup(H65,Designations!A:B,2,0)</f>
        <v>Clerk</v>
      </c>
      <c r="J65" s="4">
        <f t="shared" si="8"/>
        <v>1</v>
      </c>
      <c r="K65" s="4" t="str">
        <f>vlookup(J65,Office!A:B,2,0)</f>
        <v>New York</v>
      </c>
      <c r="L65" s="4">
        <f t="shared" si="9"/>
        <v>1</v>
      </c>
      <c r="M65" s="4" t="str">
        <f>vlookup(L65,'Exit Cause'!A:B,2,0)</f>
        <v>Fired</v>
      </c>
      <c r="N65" s="4">
        <f t="shared" si="10"/>
        <v>279</v>
      </c>
      <c r="O65" s="6">
        <f t="shared" si="11"/>
        <v>0</v>
      </c>
      <c r="P65" s="4">
        <f t="shared" si="12"/>
        <v>25</v>
      </c>
      <c r="Q65" s="4">
        <f t="shared" si="13"/>
        <v>6</v>
      </c>
      <c r="R65" s="4" t="str">
        <f t="shared" si="14"/>
        <v>Retired</v>
      </c>
    </row>
    <row r="66">
      <c r="A66" s="4">
        <f t="shared" si="2"/>
        <v>2103193</v>
      </c>
      <c r="B66" s="5">
        <f t="shared" si="3"/>
        <v>37325</v>
      </c>
      <c r="C66" s="5">
        <f t="shared" si="15"/>
        <v>44629</v>
      </c>
      <c r="D66" s="5">
        <f t="shared" si="4"/>
        <v>46504</v>
      </c>
      <c r="E66" s="4" t="str">
        <f t="shared" si="5"/>
        <v>Active</v>
      </c>
      <c r="F66" s="4" t="str">
        <f t="shared" ref="F66:G66" si="78">if((now()-C66)&lt;365,"Fresh","Old")</f>
        <v>Old</v>
      </c>
      <c r="G66" s="4" t="str">
        <f t="shared" si="78"/>
        <v>Fresh</v>
      </c>
      <c r="H66" s="4">
        <f t="shared" si="7"/>
        <v>5</v>
      </c>
      <c r="I66" s="4" t="str">
        <f>vlookup(H66,Designations!A:B,2,0)</f>
        <v>Support Staff</v>
      </c>
      <c r="J66" s="4">
        <f t="shared" si="8"/>
        <v>1</v>
      </c>
      <c r="K66" s="4" t="str">
        <f>vlookup(J66,Office!A:B,2,0)</f>
        <v>New York</v>
      </c>
      <c r="L66" s="4">
        <f t="shared" si="9"/>
        <v>0</v>
      </c>
      <c r="M66" s="4" t="str">
        <f>vlookup(L66,'Exit Cause'!A:B,2,0)</f>
        <v>None</v>
      </c>
      <c r="N66" s="4">
        <f t="shared" si="10"/>
        <v>1875</v>
      </c>
      <c r="O66" s="6">
        <f t="shared" si="11"/>
        <v>1</v>
      </c>
      <c r="P66" s="4">
        <f t="shared" si="12"/>
        <v>22</v>
      </c>
      <c r="Q66" s="4">
        <f t="shared" si="13"/>
        <v>3</v>
      </c>
      <c r="R66" s="4" t="str">
        <f t="shared" si="14"/>
        <v>Available</v>
      </c>
    </row>
    <row r="67">
      <c r="A67" s="4">
        <f t="shared" si="2"/>
        <v>3280156</v>
      </c>
      <c r="B67" s="5">
        <f t="shared" si="3"/>
        <v>37357</v>
      </c>
      <c r="C67" s="5">
        <f t="shared" si="15"/>
        <v>43992</v>
      </c>
      <c r="D67" s="5">
        <f t="shared" si="4"/>
        <v>45840</v>
      </c>
      <c r="E67" s="4" t="str">
        <f t="shared" si="5"/>
        <v>Active</v>
      </c>
      <c r="F67" s="4" t="str">
        <f t="shared" ref="F67:G67" si="79">if((now()-C67)&lt;365,"Fresh","Old")</f>
        <v>Old</v>
      </c>
      <c r="G67" s="4" t="str">
        <f t="shared" si="79"/>
        <v>Fresh</v>
      </c>
      <c r="H67" s="4">
        <f t="shared" si="7"/>
        <v>4</v>
      </c>
      <c r="I67" s="4" t="str">
        <f>vlookup(H67,Designations!A:B,2,0)</f>
        <v>Assitant Manager</v>
      </c>
      <c r="J67" s="4">
        <f t="shared" si="8"/>
        <v>2</v>
      </c>
      <c r="K67" s="4" t="str">
        <f>vlookup(J67,Office!A:B,2,0)</f>
        <v>Los Angeles</v>
      </c>
      <c r="L67" s="4">
        <f t="shared" si="9"/>
        <v>0</v>
      </c>
      <c r="M67" s="4" t="str">
        <f>vlookup(L67,'Exit Cause'!A:B,2,0)</f>
        <v>None</v>
      </c>
      <c r="N67" s="4">
        <f t="shared" si="10"/>
        <v>1848</v>
      </c>
      <c r="O67" s="6">
        <f t="shared" si="11"/>
        <v>1</v>
      </c>
      <c r="P67" s="4">
        <f t="shared" si="12"/>
        <v>22</v>
      </c>
      <c r="Q67" s="4">
        <f t="shared" si="13"/>
        <v>4</v>
      </c>
      <c r="R67" s="4" t="str">
        <f t="shared" si="14"/>
        <v>Available</v>
      </c>
    </row>
    <row r="68">
      <c r="A68" s="4">
        <f t="shared" si="2"/>
        <v>3065914</v>
      </c>
      <c r="B68" s="5">
        <f t="shared" si="3"/>
        <v>35257</v>
      </c>
      <c r="C68" s="5">
        <f t="shared" si="15"/>
        <v>41836</v>
      </c>
      <c r="D68" s="5">
        <f t="shared" si="4"/>
        <v>44242</v>
      </c>
      <c r="E68" s="4" t="str">
        <f t="shared" si="5"/>
        <v>Departed</v>
      </c>
      <c r="F68" s="4" t="str">
        <f t="shared" ref="F68:G68" si="80">if((now()-C68)&lt;365,"Fresh","Old")</f>
        <v>Old</v>
      </c>
      <c r="G68" s="4" t="str">
        <f t="shared" si="80"/>
        <v>Old</v>
      </c>
      <c r="H68" s="4">
        <f t="shared" si="7"/>
        <v>7</v>
      </c>
      <c r="I68" s="4" t="str">
        <f>vlookup(H68,Designations!A:B,2,0)</f>
        <v>Clerk</v>
      </c>
      <c r="J68" s="4">
        <f t="shared" si="8"/>
        <v>3</v>
      </c>
      <c r="K68" s="4" t="str">
        <f>vlookup(J68,Office!A:B,2,0)</f>
        <v>Washington</v>
      </c>
      <c r="L68" s="4">
        <f t="shared" si="9"/>
        <v>2</v>
      </c>
      <c r="M68" s="4" t="str">
        <f>vlookup(L68,'Exit Cause'!A:B,2,0)</f>
        <v>Better Opportunity</v>
      </c>
      <c r="N68" s="4">
        <f t="shared" si="10"/>
        <v>2406</v>
      </c>
      <c r="O68" s="6">
        <f t="shared" si="11"/>
        <v>0</v>
      </c>
      <c r="P68" s="4">
        <f t="shared" si="12"/>
        <v>28</v>
      </c>
      <c r="Q68" s="4">
        <f t="shared" si="13"/>
        <v>1</v>
      </c>
      <c r="R68" s="4" t="str">
        <f t="shared" si="14"/>
        <v>Retired</v>
      </c>
    </row>
    <row r="69">
      <c r="A69" s="4">
        <f t="shared" si="2"/>
        <v>4133715</v>
      </c>
      <c r="B69" s="5">
        <f t="shared" si="3"/>
        <v>36741</v>
      </c>
      <c r="C69" s="5">
        <f t="shared" si="15"/>
        <v>43979</v>
      </c>
      <c r="D69" s="5">
        <f t="shared" si="4"/>
        <v>45007</v>
      </c>
      <c r="E69" s="4" t="str">
        <f t="shared" si="5"/>
        <v>Departed</v>
      </c>
      <c r="F69" s="4" t="str">
        <f t="shared" ref="F69:G69" si="81">if((now()-C69)&lt;365,"Fresh","Old")</f>
        <v>Old</v>
      </c>
      <c r="G69" s="4" t="str">
        <f t="shared" si="81"/>
        <v>Old</v>
      </c>
      <c r="H69" s="4">
        <f t="shared" si="7"/>
        <v>3</v>
      </c>
      <c r="I69" s="4" t="str">
        <f>vlookup(H69,Designations!A:B,2,0)</f>
        <v>Manager</v>
      </c>
      <c r="J69" s="4">
        <f t="shared" si="8"/>
        <v>2</v>
      </c>
      <c r="K69" s="4" t="str">
        <f>vlookup(J69,Office!A:B,2,0)</f>
        <v>Los Angeles</v>
      </c>
      <c r="L69" s="4">
        <f t="shared" si="9"/>
        <v>3</v>
      </c>
      <c r="M69" s="4" t="str">
        <f>vlookup(L69,'Exit Cause'!A:B,2,0)</f>
        <v>Natural</v>
      </c>
      <c r="N69" s="4">
        <f t="shared" si="10"/>
        <v>1028</v>
      </c>
      <c r="O69" s="6">
        <f t="shared" si="11"/>
        <v>1</v>
      </c>
      <c r="P69" s="4">
        <f t="shared" si="12"/>
        <v>24</v>
      </c>
      <c r="Q69" s="4">
        <f t="shared" si="13"/>
        <v>6</v>
      </c>
      <c r="R69" s="4" t="str">
        <f t="shared" si="14"/>
        <v>Retired</v>
      </c>
    </row>
    <row r="70">
      <c r="A70" s="4">
        <f t="shared" si="2"/>
        <v>1622113</v>
      </c>
      <c r="B70" s="5">
        <f t="shared" si="3"/>
        <v>34710</v>
      </c>
      <c r="C70" s="5">
        <f t="shared" si="15"/>
        <v>43177</v>
      </c>
      <c r="D70" s="5">
        <f t="shared" si="4"/>
        <v>44715</v>
      </c>
      <c r="E70" s="4" t="str">
        <f t="shared" si="5"/>
        <v>Departed</v>
      </c>
      <c r="F70" s="4" t="str">
        <f t="shared" ref="F70:G70" si="82">if((now()-C70)&lt;365,"Fresh","Old")</f>
        <v>Old</v>
      </c>
      <c r="G70" s="4" t="str">
        <f t="shared" si="82"/>
        <v>Old</v>
      </c>
      <c r="H70" s="4">
        <f t="shared" si="7"/>
        <v>4</v>
      </c>
      <c r="I70" s="4" t="str">
        <f>vlookup(H70,Designations!A:B,2,0)</f>
        <v>Assitant Manager</v>
      </c>
      <c r="J70" s="4">
        <f t="shared" si="8"/>
        <v>3</v>
      </c>
      <c r="K70" s="4" t="str">
        <f>vlookup(J70,Office!A:B,2,0)</f>
        <v>Washington</v>
      </c>
      <c r="L70" s="4">
        <f t="shared" si="9"/>
        <v>5</v>
      </c>
      <c r="M70" s="4" t="str">
        <f>vlookup(L70,'Exit Cause'!A:B,2,0)</f>
        <v>Other</v>
      </c>
      <c r="N70" s="4">
        <f t="shared" si="10"/>
        <v>1538</v>
      </c>
      <c r="O70" s="6">
        <f t="shared" si="11"/>
        <v>1</v>
      </c>
      <c r="P70" s="4">
        <f t="shared" si="12"/>
        <v>29</v>
      </c>
      <c r="Q70" s="4">
        <f t="shared" si="13"/>
        <v>5</v>
      </c>
      <c r="R70" s="4" t="str">
        <f t="shared" si="14"/>
        <v>Retired</v>
      </c>
    </row>
    <row r="71">
      <c r="A71" s="4">
        <f t="shared" si="2"/>
        <v>4314516</v>
      </c>
      <c r="B71" s="5">
        <f t="shared" si="3"/>
        <v>34556</v>
      </c>
      <c r="C71" s="5">
        <f t="shared" si="15"/>
        <v>43216</v>
      </c>
      <c r="D71" s="5">
        <f t="shared" si="4"/>
        <v>44684</v>
      </c>
      <c r="E71" s="4" t="str">
        <f t="shared" si="5"/>
        <v>Departed</v>
      </c>
      <c r="F71" s="4" t="str">
        <f t="shared" ref="F71:G71" si="83">if((now()-C71)&lt;365,"Fresh","Old")</f>
        <v>Old</v>
      </c>
      <c r="G71" s="4" t="str">
        <f t="shared" si="83"/>
        <v>Old</v>
      </c>
      <c r="H71" s="4">
        <f t="shared" si="7"/>
        <v>4</v>
      </c>
      <c r="I71" s="4" t="str">
        <f>vlookup(H71,Designations!A:B,2,0)</f>
        <v>Assitant Manager</v>
      </c>
      <c r="J71" s="4">
        <f t="shared" si="8"/>
        <v>2</v>
      </c>
      <c r="K71" s="4" t="str">
        <f>vlookup(J71,Office!A:B,2,0)</f>
        <v>Los Angeles</v>
      </c>
      <c r="L71" s="4">
        <f t="shared" si="9"/>
        <v>4</v>
      </c>
      <c r="M71" s="4" t="str">
        <f>vlookup(L71,'Exit Cause'!A:B,2,0)</f>
        <v>Retired</v>
      </c>
      <c r="N71" s="4">
        <f t="shared" si="10"/>
        <v>1468</v>
      </c>
      <c r="O71" s="6">
        <f t="shared" si="11"/>
        <v>1</v>
      </c>
      <c r="P71" s="4">
        <f t="shared" si="12"/>
        <v>30</v>
      </c>
      <c r="Q71" s="4">
        <f t="shared" si="13"/>
        <v>4</v>
      </c>
      <c r="R71" s="4" t="str">
        <f t="shared" si="14"/>
        <v>Retired</v>
      </c>
    </row>
    <row r="72">
      <c r="A72" s="4">
        <f t="shared" si="2"/>
        <v>4764585</v>
      </c>
      <c r="B72" s="5">
        <f t="shared" si="3"/>
        <v>34496</v>
      </c>
      <c r="C72" s="5">
        <f t="shared" si="15"/>
        <v>41326</v>
      </c>
      <c r="D72" s="5">
        <f t="shared" si="4"/>
        <v>43666</v>
      </c>
      <c r="E72" s="4" t="str">
        <f t="shared" si="5"/>
        <v>Departed</v>
      </c>
      <c r="F72" s="4" t="str">
        <f t="shared" ref="F72:G72" si="84">if((now()-C72)&lt;365,"Fresh","Old")</f>
        <v>Old</v>
      </c>
      <c r="G72" s="4" t="str">
        <f t="shared" si="84"/>
        <v>Old</v>
      </c>
      <c r="H72" s="4">
        <f t="shared" si="7"/>
        <v>6</v>
      </c>
      <c r="I72" s="4" t="str">
        <f>vlookup(H72,Designations!A:B,2,0)</f>
        <v>Driver</v>
      </c>
      <c r="J72" s="4">
        <f t="shared" si="8"/>
        <v>2</v>
      </c>
      <c r="K72" s="4" t="str">
        <f>vlookup(J72,Office!A:B,2,0)</f>
        <v>Los Angeles</v>
      </c>
      <c r="L72" s="4">
        <f t="shared" si="9"/>
        <v>2</v>
      </c>
      <c r="M72" s="4" t="str">
        <f>vlookup(L72,'Exit Cause'!A:B,2,0)</f>
        <v>Better Opportunity</v>
      </c>
      <c r="N72" s="4">
        <f t="shared" si="10"/>
        <v>2340</v>
      </c>
      <c r="O72" s="6">
        <f t="shared" si="11"/>
        <v>1</v>
      </c>
      <c r="P72" s="4">
        <f t="shared" si="12"/>
        <v>30</v>
      </c>
      <c r="Q72" s="4">
        <f t="shared" si="13"/>
        <v>2</v>
      </c>
      <c r="R72" s="4" t="str">
        <f t="shared" si="14"/>
        <v>Retired</v>
      </c>
    </row>
    <row r="73">
      <c r="A73" s="4">
        <f t="shared" si="2"/>
        <v>1080403</v>
      </c>
      <c r="B73" s="5">
        <f t="shared" si="3"/>
        <v>34551</v>
      </c>
      <c r="C73" s="5">
        <f t="shared" si="15"/>
        <v>43733</v>
      </c>
      <c r="D73" s="5">
        <f t="shared" si="4"/>
        <v>47826</v>
      </c>
      <c r="E73" s="4" t="str">
        <f t="shared" si="5"/>
        <v>Active</v>
      </c>
      <c r="F73" s="4" t="str">
        <f t="shared" ref="F73:G73" si="85">if((now()-C73)&lt;365,"Fresh","Old")</f>
        <v>Old</v>
      </c>
      <c r="G73" s="4" t="str">
        <f t="shared" si="85"/>
        <v>Fresh</v>
      </c>
      <c r="H73" s="4">
        <f t="shared" si="7"/>
        <v>4</v>
      </c>
      <c r="I73" s="4" t="str">
        <f>vlookup(H73,Designations!A:B,2,0)</f>
        <v>Assitant Manager</v>
      </c>
      <c r="J73" s="4">
        <f t="shared" si="8"/>
        <v>1</v>
      </c>
      <c r="K73" s="4" t="str">
        <f>vlookup(J73,Office!A:B,2,0)</f>
        <v>New York</v>
      </c>
      <c r="L73" s="4">
        <f t="shared" si="9"/>
        <v>0</v>
      </c>
      <c r="M73" s="4" t="str">
        <f>vlookup(L73,'Exit Cause'!A:B,2,0)</f>
        <v>None</v>
      </c>
      <c r="N73" s="4">
        <f t="shared" si="10"/>
        <v>4093</v>
      </c>
      <c r="O73" s="6">
        <f t="shared" si="11"/>
        <v>2</v>
      </c>
      <c r="P73" s="4">
        <f t="shared" si="12"/>
        <v>30</v>
      </c>
      <c r="Q73" s="4">
        <f t="shared" si="13"/>
        <v>4</v>
      </c>
      <c r="R73" s="4" t="str">
        <f t="shared" si="14"/>
        <v>Available</v>
      </c>
    </row>
    <row r="74">
      <c r="A74" s="4">
        <f t="shared" si="2"/>
        <v>4740239</v>
      </c>
      <c r="B74" s="5">
        <f t="shared" si="3"/>
        <v>32606</v>
      </c>
      <c r="C74" s="5">
        <f t="shared" si="15"/>
        <v>41296</v>
      </c>
      <c r="D74" s="5">
        <f t="shared" si="4"/>
        <v>41880</v>
      </c>
      <c r="E74" s="4" t="str">
        <f t="shared" si="5"/>
        <v>Departed</v>
      </c>
      <c r="F74" s="4" t="str">
        <f t="shared" ref="F74:G74" si="86">if((now()-C74)&lt;365,"Fresh","Old")</f>
        <v>Old</v>
      </c>
      <c r="G74" s="4" t="str">
        <f t="shared" si="86"/>
        <v>Old</v>
      </c>
      <c r="H74" s="4">
        <f t="shared" si="7"/>
        <v>4</v>
      </c>
      <c r="I74" s="4" t="str">
        <f>vlookup(H74,Designations!A:B,2,0)</f>
        <v>Assitant Manager</v>
      </c>
      <c r="J74" s="4">
        <f t="shared" si="8"/>
        <v>1</v>
      </c>
      <c r="K74" s="4" t="str">
        <f>vlookup(J74,Office!A:B,2,0)</f>
        <v>New York</v>
      </c>
      <c r="L74" s="4">
        <f t="shared" si="9"/>
        <v>1</v>
      </c>
      <c r="M74" s="4" t="str">
        <f>vlookup(L74,'Exit Cause'!A:B,2,0)</f>
        <v>Fired</v>
      </c>
      <c r="N74" s="4">
        <f t="shared" si="10"/>
        <v>584</v>
      </c>
      <c r="O74" s="6">
        <f t="shared" si="11"/>
        <v>0</v>
      </c>
      <c r="P74" s="4">
        <f t="shared" si="12"/>
        <v>35</v>
      </c>
      <c r="Q74" s="4">
        <f t="shared" si="13"/>
        <v>1</v>
      </c>
      <c r="R74" s="4" t="str">
        <f t="shared" si="14"/>
        <v>Retired</v>
      </c>
    </row>
    <row r="75">
      <c r="A75" s="4">
        <f t="shared" si="2"/>
        <v>1803920</v>
      </c>
      <c r="B75" s="5">
        <f t="shared" si="3"/>
        <v>34336</v>
      </c>
      <c r="C75" s="5">
        <f t="shared" si="15"/>
        <v>40918</v>
      </c>
      <c r="D75" s="5">
        <f t="shared" si="4"/>
        <v>41596</v>
      </c>
      <c r="E75" s="4" t="str">
        <f t="shared" si="5"/>
        <v>Departed</v>
      </c>
      <c r="F75" s="4" t="str">
        <f t="shared" ref="F75:G75" si="87">if((now()-C75)&lt;365,"Fresh","Old")</f>
        <v>Old</v>
      </c>
      <c r="G75" s="4" t="str">
        <f t="shared" si="87"/>
        <v>Old</v>
      </c>
      <c r="H75" s="4">
        <f t="shared" si="7"/>
        <v>5</v>
      </c>
      <c r="I75" s="4" t="str">
        <f>vlookup(H75,Designations!A:B,2,0)</f>
        <v>Support Staff</v>
      </c>
      <c r="J75" s="4">
        <f t="shared" si="8"/>
        <v>4</v>
      </c>
      <c r="K75" s="4" t="str">
        <f>vlookup(J75,Office!A:B,2,0)</f>
        <v>London</v>
      </c>
      <c r="L75" s="4">
        <f t="shared" si="9"/>
        <v>5</v>
      </c>
      <c r="M75" s="4" t="str">
        <f>vlookup(L75,'Exit Cause'!A:B,2,0)</f>
        <v>Other</v>
      </c>
      <c r="N75" s="4">
        <f t="shared" si="10"/>
        <v>678</v>
      </c>
      <c r="O75" s="6">
        <f t="shared" si="11"/>
        <v>1</v>
      </c>
      <c r="P75" s="4">
        <f t="shared" si="12"/>
        <v>30</v>
      </c>
      <c r="Q75" s="4">
        <f t="shared" si="13"/>
        <v>5</v>
      </c>
      <c r="R75" s="4" t="str">
        <f t="shared" si="14"/>
        <v>Retired</v>
      </c>
    </row>
    <row r="76">
      <c r="A76" s="4">
        <f t="shared" si="2"/>
        <v>2306786</v>
      </c>
      <c r="B76" s="5">
        <f t="shared" si="3"/>
        <v>34851</v>
      </c>
      <c r="C76" s="5">
        <f t="shared" si="15"/>
        <v>43383</v>
      </c>
      <c r="D76" s="5">
        <f t="shared" si="4"/>
        <v>46053</v>
      </c>
      <c r="E76" s="4" t="str">
        <f t="shared" si="5"/>
        <v>Active</v>
      </c>
      <c r="F76" s="4" t="str">
        <f t="shared" ref="F76:G76" si="88">if((now()-C76)&lt;365,"Fresh","Old")</f>
        <v>Old</v>
      </c>
      <c r="G76" s="4" t="str">
        <f t="shared" si="88"/>
        <v>Fresh</v>
      </c>
      <c r="H76" s="4">
        <f t="shared" si="7"/>
        <v>5</v>
      </c>
      <c r="I76" s="4" t="str">
        <f>vlookup(H76,Designations!A:B,2,0)</f>
        <v>Support Staff</v>
      </c>
      <c r="J76" s="4">
        <f t="shared" si="8"/>
        <v>3</v>
      </c>
      <c r="K76" s="4" t="str">
        <f>vlookup(J76,Office!A:B,2,0)</f>
        <v>Washington</v>
      </c>
      <c r="L76" s="4">
        <f t="shared" si="9"/>
        <v>0</v>
      </c>
      <c r="M76" s="4" t="str">
        <f>vlookup(L76,'Exit Cause'!A:B,2,0)</f>
        <v>None</v>
      </c>
      <c r="N76" s="4">
        <f t="shared" si="10"/>
        <v>2670</v>
      </c>
      <c r="O76" s="6">
        <f t="shared" si="11"/>
        <v>2</v>
      </c>
      <c r="P76" s="4">
        <f t="shared" si="12"/>
        <v>29</v>
      </c>
      <c r="Q76" s="4">
        <f t="shared" si="13"/>
        <v>4</v>
      </c>
      <c r="R76" s="4" t="str">
        <f t="shared" si="14"/>
        <v>Available</v>
      </c>
    </row>
    <row r="77">
      <c r="A77" s="4">
        <f t="shared" si="2"/>
        <v>4184134</v>
      </c>
      <c r="B77" s="5">
        <f t="shared" si="3"/>
        <v>31875</v>
      </c>
      <c r="C77" s="5">
        <f t="shared" si="15"/>
        <v>40985</v>
      </c>
      <c r="D77" s="5">
        <f t="shared" si="4"/>
        <v>41201</v>
      </c>
      <c r="E77" s="4" t="str">
        <f t="shared" si="5"/>
        <v>Departed</v>
      </c>
      <c r="F77" s="4" t="str">
        <f t="shared" ref="F77:G77" si="89">if((now()-C77)&lt;365,"Fresh","Old")</f>
        <v>Old</v>
      </c>
      <c r="G77" s="4" t="str">
        <f t="shared" si="89"/>
        <v>Old</v>
      </c>
      <c r="H77" s="4">
        <f t="shared" si="7"/>
        <v>4</v>
      </c>
      <c r="I77" s="4" t="str">
        <f>vlookup(H77,Designations!A:B,2,0)</f>
        <v>Assitant Manager</v>
      </c>
      <c r="J77" s="4">
        <f t="shared" si="8"/>
        <v>2</v>
      </c>
      <c r="K77" s="4" t="str">
        <f>vlookup(J77,Office!A:B,2,0)</f>
        <v>Los Angeles</v>
      </c>
      <c r="L77" s="4">
        <f t="shared" si="9"/>
        <v>3</v>
      </c>
      <c r="M77" s="4" t="str">
        <f>vlookup(L77,'Exit Cause'!A:B,2,0)</f>
        <v>Natural</v>
      </c>
      <c r="N77" s="4">
        <f t="shared" si="10"/>
        <v>216</v>
      </c>
      <c r="O77" s="6">
        <f t="shared" si="11"/>
        <v>0</v>
      </c>
      <c r="P77" s="4">
        <f t="shared" si="12"/>
        <v>37</v>
      </c>
      <c r="Q77" s="4">
        <f t="shared" si="13"/>
        <v>6</v>
      </c>
      <c r="R77" s="4" t="str">
        <f t="shared" si="14"/>
        <v>Retired</v>
      </c>
    </row>
    <row r="78">
      <c r="A78" s="4">
        <f t="shared" si="2"/>
        <v>3061849</v>
      </c>
      <c r="B78" s="5">
        <f t="shared" si="3"/>
        <v>34915</v>
      </c>
      <c r="C78" s="5">
        <f t="shared" si="15"/>
        <v>41314</v>
      </c>
      <c r="D78" s="5">
        <f t="shared" si="4"/>
        <v>41383</v>
      </c>
      <c r="E78" s="4" t="str">
        <f t="shared" si="5"/>
        <v>Departed</v>
      </c>
      <c r="F78" s="4" t="str">
        <f t="shared" ref="F78:G78" si="90">if((now()-C78)&lt;365,"Fresh","Old")</f>
        <v>Old</v>
      </c>
      <c r="G78" s="4" t="str">
        <f t="shared" si="90"/>
        <v>Old</v>
      </c>
      <c r="H78" s="4">
        <f t="shared" si="7"/>
        <v>4</v>
      </c>
      <c r="I78" s="4" t="str">
        <f>vlookup(H78,Designations!A:B,2,0)</f>
        <v>Assitant Manager</v>
      </c>
      <c r="J78" s="4">
        <f t="shared" si="8"/>
        <v>1</v>
      </c>
      <c r="K78" s="4" t="str">
        <f>vlookup(J78,Office!A:B,2,0)</f>
        <v>New York</v>
      </c>
      <c r="L78" s="4">
        <f t="shared" si="9"/>
        <v>3</v>
      </c>
      <c r="M78" s="4" t="str">
        <f>vlookup(L78,'Exit Cause'!A:B,2,0)</f>
        <v>Natural</v>
      </c>
      <c r="N78" s="4">
        <f t="shared" si="10"/>
        <v>69</v>
      </c>
      <c r="O78" s="6">
        <f t="shared" si="11"/>
        <v>0</v>
      </c>
      <c r="P78" s="4">
        <f t="shared" si="12"/>
        <v>29</v>
      </c>
      <c r="Q78" s="4">
        <f t="shared" si="13"/>
        <v>1</v>
      </c>
      <c r="R78" s="4" t="str">
        <f t="shared" si="14"/>
        <v>Retired</v>
      </c>
    </row>
    <row r="79">
      <c r="A79" s="4">
        <f t="shared" si="2"/>
        <v>2808316</v>
      </c>
      <c r="B79" s="5">
        <f t="shared" si="3"/>
        <v>34646</v>
      </c>
      <c r="C79" s="5">
        <f t="shared" si="15"/>
        <v>43457</v>
      </c>
      <c r="D79" s="5">
        <f t="shared" si="4"/>
        <v>44867</v>
      </c>
      <c r="E79" s="4" t="str">
        <f t="shared" si="5"/>
        <v>Departed</v>
      </c>
      <c r="F79" s="4" t="str">
        <f t="shared" ref="F79:G79" si="91">if((now()-C79)&lt;365,"Fresh","Old")</f>
        <v>Old</v>
      </c>
      <c r="G79" s="4" t="str">
        <f t="shared" si="91"/>
        <v>Old</v>
      </c>
      <c r="H79" s="4">
        <f t="shared" si="7"/>
        <v>3</v>
      </c>
      <c r="I79" s="4" t="str">
        <f>vlookup(H79,Designations!A:B,2,0)</f>
        <v>Manager</v>
      </c>
      <c r="J79" s="4">
        <f t="shared" si="8"/>
        <v>3</v>
      </c>
      <c r="K79" s="4" t="str">
        <f>vlookup(J79,Office!A:B,2,0)</f>
        <v>Washington</v>
      </c>
      <c r="L79" s="4">
        <f t="shared" si="9"/>
        <v>4</v>
      </c>
      <c r="M79" s="4" t="str">
        <f>vlookup(L79,'Exit Cause'!A:B,2,0)</f>
        <v>Retired</v>
      </c>
      <c r="N79" s="4">
        <f t="shared" si="10"/>
        <v>1410</v>
      </c>
      <c r="O79" s="6">
        <f t="shared" si="11"/>
        <v>0</v>
      </c>
      <c r="P79" s="4">
        <f t="shared" si="12"/>
        <v>30</v>
      </c>
      <c r="Q79" s="4">
        <f t="shared" si="13"/>
        <v>2</v>
      </c>
      <c r="R79" s="4" t="str">
        <f t="shared" si="14"/>
        <v>Retired</v>
      </c>
    </row>
    <row r="80">
      <c r="A80" s="4">
        <f t="shared" si="2"/>
        <v>1261289</v>
      </c>
      <c r="B80" s="5">
        <f t="shared" si="3"/>
        <v>36407</v>
      </c>
      <c r="C80" s="5">
        <f t="shared" si="15"/>
        <v>42804</v>
      </c>
      <c r="D80" s="5">
        <f t="shared" si="4"/>
        <v>44127</v>
      </c>
      <c r="E80" s="4" t="str">
        <f t="shared" si="5"/>
        <v>Departed</v>
      </c>
      <c r="F80" s="4" t="str">
        <f t="shared" ref="F80:G80" si="92">if((now()-C80)&lt;365,"Fresh","Old")</f>
        <v>Old</v>
      </c>
      <c r="G80" s="4" t="str">
        <f t="shared" si="92"/>
        <v>Old</v>
      </c>
      <c r="H80" s="4">
        <f t="shared" si="7"/>
        <v>3</v>
      </c>
      <c r="I80" s="4" t="str">
        <f>vlookup(H80,Designations!A:B,2,0)</f>
        <v>Manager</v>
      </c>
      <c r="J80" s="4">
        <f t="shared" si="8"/>
        <v>2</v>
      </c>
      <c r="K80" s="4" t="str">
        <f>vlookup(J80,Office!A:B,2,0)</f>
        <v>Los Angeles</v>
      </c>
      <c r="L80" s="4">
        <f t="shared" si="9"/>
        <v>3</v>
      </c>
      <c r="M80" s="4" t="str">
        <f>vlookup(L80,'Exit Cause'!A:B,2,0)</f>
        <v>Natural</v>
      </c>
      <c r="N80" s="4">
        <f t="shared" si="10"/>
        <v>1323</v>
      </c>
      <c r="O80" s="6">
        <f t="shared" si="11"/>
        <v>0</v>
      </c>
      <c r="P80" s="4">
        <f t="shared" si="12"/>
        <v>25</v>
      </c>
      <c r="Q80" s="4">
        <f t="shared" si="13"/>
        <v>2</v>
      </c>
      <c r="R80" s="4" t="str">
        <f t="shared" si="14"/>
        <v>Retired</v>
      </c>
    </row>
    <row r="81">
      <c r="A81" s="4">
        <f t="shared" si="2"/>
        <v>1632330</v>
      </c>
      <c r="B81" s="5">
        <f t="shared" si="3"/>
        <v>36050</v>
      </c>
      <c r="C81" s="5">
        <f t="shared" si="15"/>
        <v>43997</v>
      </c>
      <c r="D81" s="5">
        <f t="shared" si="4"/>
        <v>45275</v>
      </c>
      <c r="E81" s="4" t="str">
        <f t="shared" si="5"/>
        <v>Departed</v>
      </c>
      <c r="F81" s="4" t="str">
        <f t="shared" ref="F81:G81" si="93">if((now()-C81)&lt;365,"Fresh","Old")</f>
        <v>Old</v>
      </c>
      <c r="G81" s="4" t="str">
        <f t="shared" si="93"/>
        <v>Fresh</v>
      </c>
      <c r="H81" s="4">
        <f t="shared" si="7"/>
        <v>8</v>
      </c>
      <c r="I81" s="4" t="str">
        <f>vlookup(H81,Designations!A:B,2,0)</f>
        <v>Office Boy</v>
      </c>
      <c r="J81" s="4">
        <f t="shared" si="8"/>
        <v>1</v>
      </c>
      <c r="K81" s="4" t="str">
        <f>vlookup(J81,Office!A:B,2,0)</f>
        <v>New York</v>
      </c>
      <c r="L81" s="4">
        <f t="shared" si="9"/>
        <v>1</v>
      </c>
      <c r="M81" s="4" t="str">
        <f>vlookup(L81,'Exit Cause'!A:B,2,0)</f>
        <v>Fired</v>
      </c>
      <c r="N81" s="4">
        <f t="shared" si="10"/>
        <v>1278</v>
      </c>
      <c r="O81" s="6">
        <f t="shared" si="11"/>
        <v>0</v>
      </c>
      <c r="P81" s="4">
        <f t="shared" si="12"/>
        <v>26</v>
      </c>
      <c r="Q81" s="4">
        <f t="shared" si="13"/>
        <v>2</v>
      </c>
      <c r="R81" s="4" t="str">
        <f t="shared" si="14"/>
        <v>Retired</v>
      </c>
    </row>
    <row r="82">
      <c r="A82" s="4">
        <f t="shared" si="2"/>
        <v>4598205</v>
      </c>
      <c r="B82" s="5">
        <f t="shared" si="3"/>
        <v>33453</v>
      </c>
      <c r="C82" s="5">
        <f t="shared" si="15"/>
        <v>42380</v>
      </c>
      <c r="D82" s="5">
        <f t="shared" si="4"/>
        <v>48454</v>
      </c>
      <c r="E82" s="4" t="str">
        <f t="shared" si="5"/>
        <v>Active</v>
      </c>
      <c r="F82" s="4" t="str">
        <f t="shared" ref="F82:G82" si="94">if((now()-C82)&lt;365,"Fresh","Old")</f>
        <v>Old</v>
      </c>
      <c r="G82" s="4" t="str">
        <f t="shared" si="94"/>
        <v>Fresh</v>
      </c>
      <c r="H82" s="4">
        <f t="shared" si="7"/>
        <v>5</v>
      </c>
      <c r="I82" s="4" t="str">
        <f>vlookup(H82,Designations!A:B,2,0)</f>
        <v>Support Staff</v>
      </c>
      <c r="J82" s="4">
        <f t="shared" si="8"/>
        <v>3</v>
      </c>
      <c r="K82" s="4" t="str">
        <f>vlookup(J82,Office!A:B,2,0)</f>
        <v>Washington</v>
      </c>
      <c r="L82" s="4">
        <f t="shared" si="9"/>
        <v>0</v>
      </c>
      <c r="M82" s="4" t="str">
        <f>vlookup(L82,'Exit Cause'!A:B,2,0)</f>
        <v>None</v>
      </c>
      <c r="N82" s="4">
        <f t="shared" si="10"/>
        <v>6074</v>
      </c>
      <c r="O82" s="6">
        <f t="shared" si="11"/>
        <v>5</v>
      </c>
      <c r="P82" s="4">
        <f t="shared" si="12"/>
        <v>33</v>
      </c>
      <c r="Q82" s="4">
        <f t="shared" si="13"/>
        <v>5</v>
      </c>
      <c r="R82" s="4" t="str">
        <f t="shared" si="14"/>
        <v>Available</v>
      </c>
    </row>
    <row r="83">
      <c r="A83" s="4">
        <f t="shared" si="2"/>
        <v>2749421</v>
      </c>
      <c r="B83" s="5">
        <f t="shared" si="3"/>
        <v>33790</v>
      </c>
      <c r="C83" s="5">
        <f t="shared" si="15"/>
        <v>42340</v>
      </c>
      <c r="D83" s="5">
        <f t="shared" si="4"/>
        <v>43086</v>
      </c>
      <c r="E83" s="4" t="str">
        <f t="shared" si="5"/>
        <v>Departed</v>
      </c>
      <c r="F83" s="4" t="str">
        <f t="shared" ref="F83:G83" si="95">if((now()-C83)&lt;365,"Fresh","Old")</f>
        <v>Old</v>
      </c>
      <c r="G83" s="4" t="str">
        <f t="shared" si="95"/>
        <v>Old</v>
      </c>
      <c r="H83" s="4">
        <f t="shared" si="7"/>
        <v>3</v>
      </c>
      <c r="I83" s="4" t="str">
        <f>vlookup(H83,Designations!A:B,2,0)</f>
        <v>Manager</v>
      </c>
      <c r="J83" s="4">
        <f t="shared" si="8"/>
        <v>1</v>
      </c>
      <c r="K83" s="4" t="str">
        <f>vlookup(J83,Office!A:B,2,0)</f>
        <v>New York</v>
      </c>
      <c r="L83" s="4">
        <f t="shared" si="9"/>
        <v>1</v>
      </c>
      <c r="M83" s="4" t="str">
        <f>vlookup(L83,'Exit Cause'!A:B,2,0)</f>
        <v>Fired</v>
      </c>
      <c r="N83" s="4">
        <f t="shared" si="10"/>
        <v>746</v>
      </c>
      <c r="O83" s="6">
        <f t="shared" si="11"/>
        <v>1</v>
      </c>
      <c r="P83" s="4">
        <f t="shared" si="12"/>
        <v>32</v>
      </c>
      <c r="Q83" s="4">
        <f t="shared" si="13"/>
        <v>5</v>
      </c>
      <c r="R83" s="4" t="str">
        <f t="shared" si="14"/>
        <v>Retired</v>
      </c>
    </row>
    <row r="84">
      <c r="A84" s="4">
        <f t="shared" si="2"/>
        <v>1899314</v>
      </c>
      <c r="B84" s="5">
        <f t="shared" si="3"/>
        <v>33828</v>
      </c>
      <c r="C84" s="5">
        <f t="shared" si="15"/>
        <v>42778</v>
      </c>
      <c r="D84" s="5">
        <f t="shared" si="4"/>
        <v>47302</v>
      </c>
      <c r="E84" s="4" t="str">
        <f t="shared" si="5"/>
        <v>Active</v>
      </c>
      <c r="F84" s="4" t="str">
        <f t="shared" ref="F84:G84" si="96">if((now()-C84)&lt;365,"Fresh","Old")</f>
        <v>Old</v>
      </c>
      <c r="G84" s="4" t="str">
        <f t="shared" si="96"/>
        <v>Fresh</v>
      </c>
      <c r="H84" s="4">
        <f t="shared" si="7"/>
        <v>4</v>
      </c>
      <c r="I84" s="4" t="str">
        <f>vlookup(H84,Designations!A:B,2,0)</f>
        <v>Assitant Manager</v>
      </c>
      <c r="J84" s="4">
        <f t="shared" si="8"/>
        <v>3</v>
      </c>
      <c r="K84" s="4" t="str">
        <f>vlookup(J84,Office!A:B,2,0)</f>
        <v>Washington</v>
      </c>
      <c r="L84" s="4">
        <f t="shared" si="9"/>
        <v>0</v>
      </c>
      <c r="M84" s="4" t="str">
        <f>vlookup(L84,'Exit Cause'!A:B,2,0)</f>
        <v>None</v>
      </c>
      <c r="N84" s="4">
        <f t="shared" si="10"/>
        <v>4524</v>
      </c>
      <c r="O84" s="6">
        <f t="shared" si="11"/>
        <v>1</v>
      </c>
      <c r="P84" s="4">
        <f t="shared" si="12"/>
        <v>32</v>
      </c>
      <c r="Q84" s="4">
        <f t="shared" si="13"/>
        <v>2</v>
      </c>
      <c r="R84" s="4" t="str">
        <f t="shared" si="14"/>
        <v>Available</v>
      </c>
    </row>
    <row r="85">
      <c r="A85" s="4">
        <f t="shared" si="2"/>
        <v>3427569</v>
      </c>
      <c r="B85" s="5">
        <f t="shared" si="3"/>
        <v>36566</v>
      </c>
      <c r="C85" s="5">
        <f t="shared" si="15"/>
        <v>43546</v>
      </c>
      <c r="D85" s="5">
        <f t="shared" si="4"/>
        <v>48200</v>
      </c>
      <c r="E85" s="4" t="str">
        <f t="shared" si="5"/>
        <v>Active</v>
      </c>
      <c r="F85" s="4" t="str">
        <f t="shared" ref="F85:G85" si="97">if((now()-C85)&lt;365,"Fresh","Old")</f>
        <v>Old</v>
      </c>
      <c r="G85" s="4" t="str">
        <f t="shared" si="97"/>
        <v>Fresh</v>
      </c>
      <c r="H85" s="4">
        <f t="shared" si="7"/>
        <v>8</v>
      </c>
      <c r="I85" s="4" t="str">
        <f>vlookup(H85,Designations!A:B,2,0)</f>
        <v>Office Boy</v>
      </c>
      <c r="J85" s="4">
        <f t="shared" si="8"/>
        <v>4</v>
      </c>
      <c r="K85" s="4" t="str">
        <f>vlookup(J85,Office!A:B,2,0)</f>
        <v>London</v>
      </c>
      <c r="L85" s="4">
        <f t="shared" si="9"/>
        <v>0</v>
      </c>
      <c r="M85" s="4" t="str">
        <f>vlookup(L85,'Exit Cause'!A:B,2,0)</f>
        <v>None</v>
      </c>
      <c r="N85" s="4">
        <f t="shared" si="10"/>
        <v>4654</v>
      </c>
      <c r="O85" s="6">
        <f t="shared" si="11"/>
        <v>2</v>
      </c>
      <c r="P85" s="4">
        <f t="shared" si="12"/>
        <v>24</v>
      </c>
      <c r="Q85" s="4">
        <f t="shared" si="13"/>
        <v>3</v>
      </c>
      <c r="R85" s="4" t="str">
        <f t="shared" si="14"/>
        <v>Available</v>
      </c>
    </row>
    <row r="86">
      <c r="A86" s="4">
        <f t="shared" si="2"/>
        <v>2199339</v>
      </c>
      <c r="B86" s="5">
        <f t="shared" si="3"/>
        <v>36312</v>
      </c>
      <c r="C86" s="5">
        <f t="shared" si="15"/>
        <v>43740</v>
      </c>
      <c r="D86" s="5">
        <f t="shared" si="4"/>
        <v>44760</v>
      </c>
      <c r="E86" s="4" t="str">
        <f t="shared" si="5"/>
        <v>Departed</v>
      </c>
      <c r="F86" s="4" t="str">
        <f t="shared" ref="F86:G86" si="98">if((now()-C86)&lt;365,"Fresh","Old")</f>
        <v>Old</v>
      </c>
      <c r="G86" s="4" t="str">
        <f t="shared" si="98"/>
        <v>Old</v>
      </c>
      <c r="H86" s="4">
        <f t="shared" si="7"/>
        <v>6</v>
      </c>
      <c r="I86" s="4" t="str">
        <f>vlookup(H86,Designations!A:B,2,0)</f>
        <v>Driver</v>
      </c>
      <c r="J86" s="4">
        <f t="shared" si="8"/>
        <v>2</v>
      </c>
      <c r="K86" s="4" t="str">
        <f>vlookup(J86,Office!A:B,2,0)</f>
        <v>Los Angeles</v>
      </c>
      <c r="L86" s="4">
        <f t="shared" si="9"/>
        <v>1</v>
      </c>
      <c r="M86" s="4" t="str">
        <f>vlookup(L86,'Exit Cause'!A:B,2,0)</f>
        <v>Fired</v>
      </c>
      <c r="N86" s="4">
        <f t="shared" si="10"/>
        <v>1020</v>
      </c>
      <c r="O86" s="6">
        <f t="shared" si="11"/>
        <v>0</v>
      </c>
      <c r="P86" s="4">
        <f t="shared" si="12"/>
        <v>25</v>
      </c>
      <c r="Q86" s="4">
        <f t="shared" si="13"/>
        <v>1</v>
      </c>
      <c r="R86" s="4" t="str">
        <f t="shared" si="14"/>
        <v>Retired</v>
      </c>
    </row>
    <row r="87">
      <c r="A87" s="4">
        <f t="shared" si="2"/>
        <v>3197547</v>
      </c>
      <c r="B87" s="5">
        <f t="shared" si="3"/>
        <v>34978</v>
      </c>
      <c r="C87" s="5">
        <f t="shared" si="15"/>
        <v>43116</v>
      </c>
      <c r="D87" s="5">
        <f t="shared" si="4"/>
        <v>43750</v>
      </c>
      <c r="E87" s="4" t="str">
        <f t="shared" si="5"/>
        <v>Departed</v>
      </c>
      <c r="F87" s="4" t="str">
        <f t="shared" ref="F87:G87" si="99">if((now()-C87)&lt;365,"Fresh","Old")</f>
        <v>Old</v>
      </c>
      <c r="G87" s="4" t="str">
        <f t="shared" si="99"/>
        <v>Old</v>
      </c>
      <c r="H87" s="4">
        <f t="shared" si="7"/>
        <v>8</v>
      </c>
      <c r="I87" s="4" t="str">
        <f>vlookup(H87,Designations!A:B,2,0)</f>
        <v>Office Boy</v>
      </c>
      <c r="J87" s="4">
        <f t="shared" si="8"/>
        <v>1</v>
      </c>
      <c r="K87" s="4" t="str">
        <f>vlookup(J87,Office!A:B,2,0)</f>
        <v>New York</v>
      </c>
      <c r="L87" s="4">
        <f t="shared" si="9"/>
        <v>1</v>
      </c>
      <c r="M87" s="4" t="str">
        <f>vlookup(L87,'Exit Cause'!A:B,2,0)</f>
        <v>Fired</v>
      </c>
      <c r="N87" s="4">
        <f t="shared" si="10"/>
        <v>634</v>
      </c>
      <c r="O87" s="6">
        <f t="shared" si="11"/>
        <v>0</v>
      </c>
      <c r="P87" s="4">
        <f t="shared" si="12"/>
        <v>29</v>
      </c>
      <c r="Q87" s="4">
        <f t="shared" si="13"/>
        <v>4</v>
      </c>
      <c r="R87" s="4" t="str">
        <f t="shared" si="14"/>
        <v>Retired</v>
      </c>
    </row>
    <row r="88">
      <c r="A88" s="4">
        <f t="shared" si="2"/>
        <v>1812270</v>
      </c>
      <c r="B88" s="5">
        <f t="shared" si="3"/>
        <v>35927</v>
      </c>
      <c r="C88" s="5">
        <f t="shared" si="15"/>
        <v>43205</v>
      </c>
      <c r="D88" s="5">
        <f t="shared" si="4"/>
        <v>45513</v>
      </c>
      <c r="E88" s="4" t="str">
        <f t="shared" si="5"/>
        <v>Active</v>
      </c>
      <c r="F88" s="4" t="str">
        <f t="shared" ref="F88:G88" si="100">if((now()-C88)&lt;365,"Fresh","Old")</f>
        <v>Old</v>
      </c>
      <c r="G88" s="4" t="str">
        <f t="shared" si="100"/>
        <v>Fresh</v>
      </c>
      <c r="H88" s="4">
        <f t="shared" si="7"/>
        <v>6</v>
      </c>
      <c r="I88" s="4" t="str">
        <f>vlookup(H88,Designations!A:B,2,0)</f>
        <v>Driver</v>
      </c>
      <c r="J88" s="4">
        <f t="shared" si="8"/>
        <v>1</v>
      </c>
      <c r="K88" s="4" t="str">
        <f>vlookup(J88,Office!A:B,2,0)</f>
        <v>New York</v>
      </c>
      <c r="L88" s="4">
        <f t="shared" si="9"/>
        <v>0</v>
      </c>
      <c r="M88" s="4" t="str">
        <f>vlookup(L88,'Exit Cause'!A:B,2,0)</f>
        <v>None</v>
      </c>
      <c r="N88" s="4">
        <f t="shared" si="10"/>
        <v>2308</v>
      </c>
      <c r="O88" s="6">
        <f t="shared" si="11"/>
        <v>2</v>
      </c>
      <c r="P88" s="4">
        <f t="shared" si="12"/>
        <v>26</v>
      </c>
      <c r="Q88" s="4">
        <f t="shared" si="13"/>
        <v>5</v>
      </c>
      <c r="R88" s="4" t="str">
        <f t="shared" si="14"/>
        <v>Urgent</v>
      </c>
    </row>
    <row r="89">
      <c r="A89" s="4">
        <f t="shared" si="2"/>
        <v>4591223</v>
      </c>
      <c r="B89" s="5">
        <f t="shared" si="3"/>
        <v>34825</v>
      </c>
      <c r="C89" s="5">
        <f t="shared" si="15"/>
        <v>42146</v>
      </c>
      <c r="D89" s="5">
        <f t="shared" si="4"/>
        <v>42189</v>
      </c>
      <c r="E89" s="4" t="str">
        <f t="shared" si="5"/>
        <v>Departed</v>
      </c>
      <c r="F89" s="4" t="str">
        <f t="shared" ref="F89:G89" si="101">if((now()-C89)&lt;365,"Fresh","Old")</f>
        <v>Old</v>
      </c>
      <c r="G89" s="4" t="str">
        <f t="shared" si="101"/>
        <v>Old</v>
      </c>
      <c r="H89" s="4">
        <f t="shared" si="7"/>
        <v>8</v>
      </c>
      <c r="I89" s="4" t="str">
        <f>vlookup(H89,Designations!A:B,2,0)</f>
        <v>Office Boy</v>
      </c>
      <c r="J89" s="4">
        <f t="shared" si="8"/>
        <v>1</v>
      </c>
      <c r="K89" s="4" t="str">
        <f>vlookup(J89,Office!A:B,2,0)</f>
        <v>New York</v>
      </c>
      <c r="L89" s="4">
        <f t="shared" si="9"/>
        <v>5</v>
      </c>
      <c r="M89" s="4" t="str">
        <f>vlookup(L89,'Exit Cause'!A:B,2,0)</f>
        <v>Other</v>
      </c>
      <c r="N89" s="4">
        <f t="shared" si="10"/>
        <v>43</v>
      </c>
      <c r="O89" s="6">
        <f t="shared" si="11"/>
        <v>0</v>
      </c>
      <c r="P89" s="4">
        <f t="shared" si="12"/>
        <v>29</v>
      </c>
      <c r="Q89" s="4">
        <f t="shared" si="13"/>
        <v>1</v>
      </c>
      <c r="R89" s="4" t="str">
        <f t="shared" si="14"/>
        <v>Retired</v>
      </c>
    </row>
    <row r="90">
      <c r="A90" s="4">
        <f t="shared" si="2"/>
        <v>3147422</v>
      </c>
      <c r="B90" s="5">
        <f t="shared" si="3"/>
        <v>32634</v>
      </c>
      <c r="C90" s="5">
        <f t="shared" si="15"/>
        <v>41006</v>
      </c>
      <c r="D90" s="5">
        <f t="shared" si="4"/>
        <v>46594</v>
      </c>
      <c r="E90" s="4" t="str">
        <f t="shared" si="5"/>
        <v>Active</v>
      </c>
      <c r="F90" s="4" t="str">
        <f t="shared" ref="F90:G90" si="102">if((now()-C90)&lt;365,"Fresh","Old")</f>
        <v>Old</v>
      </c>
      <c r="G90" s="4" t="str">
        <f t="shared" si="102"/>
        <v>Fresh</v>
      </c>
      <c r="H90" s="4">
        <f t="shared" si="7"/>
        <v>5</v>
      </c>
      <c r="I90" s="4" t="str">
        <f>vlookup(H90,Designations!A:B,2,0)</f>
        <v>Support Staff</v>
      </c>
      <c r="J90" s="4">
        <f t="shared" si="8"/>
        <v>1</v>
      </c>
      <c r="K90" s="4" t="str">
        <f>vlookup(J90,Office!A:B,2,0)</f>
        <v>New York</v>
      </c>
      <c r="L90" s="4">
        <f t="shared" si="9"/>
        <v>0</v>
      </c>
      <c r="M90" s="4" t="str">
        <f>vlookup(L90,'Exit Cause'!A:B,2,0)</f>
        <v>None</v>
      </c>
      <c r="N90" s="4">
        <f t="shared" si="10"/>
        <v>5588</v>
      </c>
      <c r="O90" s="6">
        <f t="shared" si="11"/>
        <v>4</v>
      </c>
      <c r="P90" s="4">
        <f t="shared" si="12"/>
        <v>35</v>
      </c>
      <c r="Q90" s="4">
        <f t="shared" si="13"/>
        <v>5</v>
      </c>
      <c r="R90" s="4" t="str">
        <f t="shared" si="14"/>
        <v>Available</v>
      </c>
    </row>
    <row r="91">
      <c r="A91" s="4">
        <f t="shared" si="2"/>
        <v>3840946</v>
      </c>
      <c r="B91" s="5">
        <f t="shared" si="3"/>
        <v>35464</v>
      </c>
      <c r="C91" s="5">
        <f t="shared" si="15"/>
        <v>43986</v>
      </c>
      <c r="D91" s="5">
        <f t="shared" si="4"/>
        <v>44005</v>
      </c>
      <c r="E91" s="4" t="str">
        <f t="shared" si="5"/>
        <v>Departed</v>
      </c>
      <c r="F91" s="4" t="str">
        <f t="shared" ref="F91:G91" si="103">if((now()-C91)&lt;365,"Fresh","Old")</f>
        <v>Old</v>
      </c>
      <c r="G91" s="4" t="str">
        <f t="shared" si="103"/>
        <v>Old</v>
      </c>
      <c r="H91" s="4">
        <f t="shared" si="7"/>
        <v>6</v>
      </c>
      <c r="I91" s="4" t="str">
        <f>vlookup(H91,Designations!A:B,2,0)</f>
        <v>Driver</v>
      </c>
      <c r="J91" s="4">
        <f t="shared" si="8"/>
        <v>1</v>
      </c>
      <c r="K91" s="4" t="str">
        <f>vlookup(J91,Office!A:B,2,0)</f>
        <v>New York</v>
      </c>
      <c r="L91" s="4">
        <f t="shared" si="9"/>
        <v>1</v>
      </c>
      <c r="M91" s="4" t="str">
        <f>vlookup(L91,'Exit Cause'!A:B,2,0)</f>
        <v>Fired</v>
      </c>
      <c r="N91" s="4">
        <f t="shared" si="10"/>
        <v>19</v>
      </c>
      <c r="O91" s="6">
        <f t="shared" si="11"/>
        <v>0</v>
      </c>
      <c r="P91" s="4">
        <f t="shared" si="12"/>
        <v>27</v>
      </c>
      <c r="Q91" s="4">
        <f t="shared" si="13"/>
        <v>5</v>
      </c>
      <c r="R91" s="4" t="str">
        <f t="shared" si="14"/>
        <v>Retired</v>
      </c>
    </row>
    <row r="92">
      <c r="A92" s="4">
        <f t="shared" si="2"/>
        <v>4975512</v>
      </c>
      <c r="B92" s="5">
        <f t="shared" si="3"/>
        <v>35860</v>
      </c>
      <c r="C92" s="5">
        <f t="shared" si="15"/>
        <v>43941</v>
      </c>
      <c r="D92" s="5">
        <f t="shared" si="4"/>
        <v>43981</v>
      </c>
      <c r="E92" s="4" t="str">
        <f t="shared" si="5"/>
        <v>Departed</v>
      </c>
      <c r="F92" s="4" t="str">
        <f t="shared" ref="F92:G92" si="104">if((now()-C92)&lt;365,"Fresh","Old")</f>
        <v>Old</v>
      </c>
      <c r="G92" s="4" t="str">
        <f t="shared" si="104"/>
        <v>Old</v>
      </c>
      <c r="H92" s="4">
        <f t="shared" si="7"/>
        <v>6</v>
      </c>
      <c r="I92" s="4" t="str">
        <f>vlookup(H92,Designations!A:B,2,0)</f>
        <v>Driver</v>
      </c>
      <c r="J92" s="4">
        <f t="shared" si="8"/>
        <v>1</v>
      </c>
      <c r="K92" s="4" t="str">
        <f>vlookup(J92,Office!A:B,2,0)</f>
        <v>New York</v>
      </c>
      <c r="L92" s="4">
        <f t="shared" si="9"/>
        <v>4</v>
      </c>
      <c r="M92" s="4" t="str">
        <f>vlookup(L92,'Exit Cause'!A:B,2,0)</f>
        <v>Retired</v>
      </c>
      <c r="N92" s="4">
        <f t="shared" si="10"/>
        <v>40</v>
      </c>
      <c r="O92" s="6">
        <f t="shared" si="11"/>
        <v>0</v>
      </c>
      <c r="P92" s="4">
        <f t="shared" si="12"/>
        <v>26</v>
      </c>
      <c r="Q92" s="4">
        <f t="shared" si="13"/>
        <v>6</v>
      </c>
      <c r="R92" s="4" t="str">
        <f t="shared" si="14"/>
        <v>Retired</v>
      </c>
    </row>
    <row r="93">
      <c r="A93" s="4">
        <f t="shared" si="2"/>
        <v>3153628</v>
      </c>
      <c r="B93" s="5">
        <f t="shared" si="3"/>
        <v>32606</v>
      </c>
      <c r="C93" s="5">
        <f t="shared" si="15"/>
        <v>41946</v>
      </c>
      <c r="D93" s="5">
        <f t="shared" si="4"/>
        <v>44529</v>
      </c>
      <c r="E93" s="4" t="str">
        <f t="shared" si="5"/>
        <v>Departed</v>
      </c>
      <c r="F93" s="4" t="str">
        <f t="shared" ref="F93:G93" si="105">if((now()-C93)&lt;365,"Fresh","Old")</f>
        <v>Old</v>
      </c>
      <c r="G93" s="4" t="str">
        <f t="shared" si="105"/>
        <v>Old</v>
      </c>
      <c r="H93" s="4">
        <f t="shared" si="7"/>
        <v>5</v>
      </c>
      <c r="I93" s="4" t="str">
        <f>vlookup(H93,Designations!A:B,2,0)</f>
        <v>Support Staff</v>
      </c>
      <c r="J93" s="4">
        <f t="shared" si="8"/>
        <v>1</v>
      </c>
      <c r="K93" s="4" t="str">
        <f>vlookup(J93,Office!A:B,2,0)</f>
        <v>New York</v>
      </c>
      <c r="L93" s="4">
        <f t="shared" si="9"/>
        <v>3</v>
      </c>
      <c r="M93" s="4" t="str">
        <f>vlookup(L93,'Exit Cause'!A:B,2,0)</f>
        <v>Natural</v>
      </c>
      <c r="N93" s="4">
        <f t="shared" si="10"/>
        <v>2583</v>
      </c>
      <c r="O93" s="6">
        <f t="shared" si="11"/>
        <v>2</v>
      </c>
      <c r="P93" s="4">
        <f t="shared" si="12"/>
        <v>35</v>
      </c>
      <c r="Q93" s="4">
        <f t="shared" si="13"/>
        <v>6</v>
      </c>
      <c r="R93" s="4" t="str">
        <f t="shared" si="14"/>
        <v>Retired</v>
      </c>
    </row>
    <row r="94">
      <c r="A94" s="4">
        <f t="shared" si="2"/>
        <v>2960024</v>
      </c>
      <c r="B94" s="5">
        <f t="shared" si="3"/>
        <v>32574</v>
      </c>
      <c r="C94" s="5">
        <f t="shared" si="15"/>
        <v>41672</v>
      </c>
      <c r="D94" s="5">
        <f t="shared" si="4"/>
        <v>41982</v>
      </c>
      <c r="E94" s="4" t="str">
        <f t="shared" si="5"/>
        <v>Departed</v>
      </c>
      <c r="F94" s="4" t="str">
        <f t="shared" ref="F94:G94" si="106">if((now()-C94)&lt;365,"Fresh","Old")</f>
        <v>Old</v>
      </c>
      <c r="G94" s="4" t="str">
        <f t="shared" si="106"/>
        <v>Old</v>
      </c>
      <c r="H94" s="4">
        <f t="shared" si="7"/>
        <v>8</v>
      </c>
      <c r="I94" s="4" t="str">
        <f>vlookup(H94,Designations!A:B,2,0)</f>
        <v>Office Boy</v>
      </c>
      <c r="J94" s="4">
        <f t="shared" si="8"/>
        <v>2</v>
      </c>
      <c r="K94" s="4" t="str">
        <f>vlookup(J94,Office!A:B,2,0)</f>
        <v>Los Angeles</v>
      </c>
      <c r="L94" s="4">
        <f t="shared" si="9"/>
        <v>2</v>
      </c>
      <c r="M94" s="4" t="str">
        <f>vlookup(L94,'Exit Cause'!A:B,2,0)</f>
        <v>Better Opportunity</v>
      </c>
      <c r="N94" s="4">
        <f t="shared" si="10"/>
        <v>310</v>
      </c>
      <c r="O94" s="6">
        <f t="shared" si="11"/>
        <v>0</v>
      </c>
      <c r="P94" s="4">
        <f t="shared" si="12"/>
        <v>35</v>
      </c>
      <c r="Q94" s="4">
        <f t="shared" si="13"/>
        <v>1</v>
      </c>
      <c r="R94" s="4" t="str">
        <f t="shared" si="14"/>
        <v>Retired</v>
      </c>
    </row>
    <row r="95">
      <c r="A95" s="4">
        <f t="shared" si="2"/>
        <v>2598875</v>
      </c>
      <c r="B95" s="5">
        <f t="shared" si="3"/>
        <v>36404</v>
      </c>
      <c r="C95" s="5">
        <f t="shared" si="15"/>
        <v>42880</v>
      </c>
      <c r="D95" s="5">
        <f t="shared" si="4"/>
        <v>45573</v>
      </c>
      <c r="E95" s="4" t="str">
        <f t="shared" si="5"/>
        <v>Active</v>
      </c>
      <c r="F95" s="4" t="str">
        <f t="shared" ref="F95:G95" si="107">if((now()-C95)&lt;365,"Fresh","Old")</f>
        <v>Old</v>
      </c>
      <c r="G95" s="4" t="str">
        <f t="shared" si="107"/>
        <v>Fresh</v>
      </c>
      <c r="H95" s="4">
        <f t="shared" si="7"/>
        <v>8</v>
      </c>
      <c r="I95" s="4" t="str">
        <f>vlookup(H95,Designations!A:B,2,0)</f>
        <v>Office Boy</v>
      </c>
      <c r="J95" s="4">
        <f t="shared" si="8"/>
        <v>3</v>
      </c>
      <c r="K95" s="4" t="str">
        <f>vlookup(J95,Office!A:B,2,0)</f>
        <v>Washington</v>
      </c>
      <c r="L95" s="4">
        <f t="shared" si="9"/>
        <v>0</v>
      </c>
      <c r="M95" s="4" t="str">
        <f>vlookup(L95,'Exit Cause'!A:B,2,0)</f>
        <v>None</v>
      </c>
      <c r="N95" s="4">
        <f t="shared" si="10"/>
        <v>2693</v>
      </c>
      <c r="O95" s="6">
        <f t="shared" si="11"/>
        <v>1</v>
      </c>
      <c r="P95" s="4">
        <f t="shared" si="12"/>
        <v>25</v>
      </c>
      <c r="Q95" s="4">
        <f t="shared" si="13"/>
        <v>3</v>
      </c>
      <c r="R95" s="4" t="str">
        <f t="shared" si="14"/>
        <v>Future</v>
      </c>
    </row>
    <row r="96">
      <c r="A96" s="4">
        <f t="shared" si="2"/>
        <v>1958357</v>
      </c>
      <c r="B96" s="5">
        <f t="shared" si="3"/>
        <v>34975</v>
      </c>
      <c r="C96" s="5">
        <f t="shared" si="15"/>
        <v>43869</v>
      </c>
      <c r="D96" s="5">
        <f t="shared" si="4"/>
        <v>44518</v>
      </c>
      <c r="E96" s="4" t="str">
        <f t="shared" si="5"/>
        <v>Departed</v>
      </c>
      <c r="F96" s="4" t="str">
        <f t="shared" ref="F96:G96" si="108">if((now()-C96)&lt;365,"Fresh","Old")</f>
        <v>Old</v>
      </c>
      <c r="G96" s="4" t="str">
        <f t="shared" si="108"/>
        <v>Old</v>
      </c>
      <c r="H96" s="4">
        <f t="shared" si="7"/>
        <v>8</v>
      </c>
      <c r="I96" s="4" t="str">
        <f>vlookup(H96,Designations!A:B,2,0)</f>
        <v>Office Boy</v>
      </c>
      <c r="J96" s="4">
        <f t="shared" si="8"/>
        <v>2</v>
      </c>
      <c r="K96" s="4" t="str">
        <f>vlookup(J96,Office!A:B,2,0)</f>
        <v>Los Angeles</v>
      </c>
      <c r="L96" s="4">
        <f t="shared" si="9"/>
        <v>3</v>
      </c>
      <c r="M96" s="4" t="str">
        <f>vlookup(L96,'Exit Cause'!A:B,2,0)</f>
        <v>Natural</v>
      </c>
      <c r="N96" s="4">
        <f t="shared" si="10"/>
        <v>649</v>
      </c>
      <c r="O96" s="6">
        <f t="shared" si="11"/>
        <v>0</v>
      </c>
      <c r="P96" s="4">
        <f t="shared" si="12"/>
        <v>29</v>
      </c>
      <c r="Q96" s="4">
        <f t="shared" si="13"/>
        <v>1</v>
      </c>
      <c r="R96" s="4" t="str">
        <f t="shared" si="14"/>
        <v>Retired</v>
      </c>
    </row>
    <row r="97">
      <c r="A97" s="4">
        <f t="shared" si="2"/>
        <v>2077628</v>
      </c>
      <c r="B97" s="5">
        <f t="shared" si="3"/>
        <v>35981</v>
      </c>
      <c r="C97" s="5">
        <f t="shared" si="15"/>
        <v>42835</v>
      </c>
      <c r="D97" s="5">
        <f t="shared" si="4"/>
        <v>43217</v>
      </c>
      <c r="E97" s="4" t="str">
        <f t="shared" si="5"/>
        <v>Departed</v>
      </c>
      <c r="F97" s="4" t="str">
        <f t="shared" ref="F97:G97" si="109">if((now()-C97)&lt;365,"Fresh","Old")</f>
        <v>Old</v>
      </c>
      <c r="G97" s="4" t="str">
        <f t="shared" si="109"/>
        <v>Old</v>
      </c>
      <c r="H97" s="4">
        <f t="shared" si="7"/>
        <v>3</v>
      </c>
      <c r="I97" s="4" t="str">
        <f>vlookup(H97,Designations!A:B,2,0)</f>
        <v>Manager</v>
      </c>
      <c r="J97" s="4">
        <f t="shared" si="8"/>
        <v>2</v>
      </c>
      <c r="K97" s="4" t="str">
        <f>vlookup(J97,Office!A:B,2,0)</f>
        <v>Los Angeles</v>
      </c>
      <c r="L97" s="4">
        <f t="shared" si="9"/>
        <v>1</v>
      </c>
      <c r="M97" s="4" t="str">
        <f>vlookup(L97,'Exit Cause'!A:B,2,0)</f>
        <v>Fired</v>
      </c>
      <c r="N97" s="4">
        <f t="shared" si="10"/>
        <v>382</v>
      </c>
      <c r="O97" s="6">
        <f t="shared" si="11"/>
        <v>0</v>
      </c>
      <c r="P97" s="4">
        <f t="shared" si="12"/>
        <v>26</v>
      </c>
      <c r="Q97" s="4">
        <f t="shared" si="13"/>
        <v>3</v>
      </c>
      <c r="R97" s="4" t="str">
        <f t="shared" si="14"/>
        <v>Retired</v>
      </c>
    </row>
    <row r="98">
      <c r="A98" s="4">
        <f t="shared" si="2"/>
        <v>2419048</v>
      </c>
      <c r="B98" s="5">
        <f t="shared" si="3"/>
        <v>36221</v>
      </c>
      <c r="C98" s="5">
        <f t="shared" si="15"/>
        <v>42758</v>
      </c>
      <c r="D98" s="5">
        <f t="shared" si="4"/>
        <v>44158</v>
      </c>
      <c r="E98" s="4" t="str">
        <f t="shared" si="5"/>
        <v>Departed</v>
      </c>
      <c r="F98" s="4" t="str">
        <f t="shared" ref="F98:G98" si="110">if((now()-C98)&lt;365,"Fresh","Old")</f>
        <v>Old</v>
      </c>
      <c r="G98" s="4" t="str">
        <f t="shared" si="110"/>
        <v>Old</v>
      </c>
      <c r="H98" s="4">
        <f t="shared" si="7"/>
        <v>5</v>
      </c>
      <c r="I98" s="4" t="str">
        <f>vlookup(H98,Designations!A:B,2,0)</f>
        <v>Support Staff</v>
      </c>
      <c r="J98" s="4">
        <f t="shared" si="8"/>
        <v>3</v>
      </c>
      <c r="K98" s="4" t="str">
        <f>vlookup(J98,Office!A:B,2,0)</f>
        <v>Washington</v>
      </c>
      <c r="L98" s="4">
        <f t="shared" si="9"/>
        <v>2</v>
      </c>
      <c r="M98" s="4" t="str">
        <f>vlookup(L98,'Exit Cause'!A:B,2,0)</f>
        <v>Better Opportunity</v>
      </c>
      <c r="N98" s="4">
        <f t="shared" si="10"/>
        <v>1400</v>
      </c>
      <c r="O98" s="6">
        <f t="shared" si="11"/>
        <v>0</v>
      </c>
      <c r="P98" s="4">
        <f t="shared" si="12"/>
        <v>25</v>
      </c>
      <c r="Q98" s="4">
        <f t="shared" si="13"/>
        <v>1</v>
      </c>
      <c r="R98" s="4" t="str">
        <f t="shared" si="14"/>
        <v>Retired</v>
      </c>
    </row>
    <row r="99">
      <c r="A99" s="4">
        <f t="shared" si="2"/>
        <v>1063013</v>
      </c>
      <c r="B99" s="5">
        <f t="shared" si="3"/>
        <v>35774</v>
      </c>
      <c r="C99" s="5">
        <f t="shared" si="15"/>
        <v>43152</v>
      </c>
      <c r="D99" s="5">
        <f t="shared" si="4"/>
        <v>43267</v>
      </c>
      <c r="E99" s="4" t="str">
        <f t="shared" si="5"/>
        <v>Departed</v>
      </c>
      <c r="F99" s="4" t="str">
        <f t="shared" ref="F99:G99" si="111">if((now()-C99)&lt;365,"Fresh","Old")</f>
        <v>Old</v>
      </c>
      <c r="G99" s="4" t="str">
        <f t="shared" si="111"/>
        <v>Old</v>
      </c>
      <c r="H99" s="4">
        <f t="shared" si="7"/>
        <v>5</v>
      </c>
      <c r="I99" s="4" t="str">
        <f>vlookup(H99,Designations!A:B,2,0)</f>
        <v>Support Staff</v>
      </c>
      <c r="J99" s="4">
        <f t="shared" si="8"/>
        <v>4</v>
      </c>
      <c r="K99" s="4" t="str">
        <f>vlookup(J99,Office!A:B,2,0)</f>
        <v>London</v>
      </c>
      <c r="L99" s="4">
        <f t="shared" si="9"/>
        <v>2</v>
      </c>
      <c r="M99" s="4" t="str">
        <f>vlookup(L99,'Exit Cause'!A:B,2,0)</f>
        <v>Better Opportunity</v>
      </c>
      <c r="N99" s="4">
        <f t="shared" si="10"/>
        <v>115</v>
      </c>
      <c r="O99" s="6">
        <f t="shared" si="11"/>
        <v>0</v>
      </c>
      <c r="P99" s="4">
        <f t="shared" si="12"/>
        <v>26</v>
      </c>
      <c r="Q99" s="4">
        <f t="shared" si="13"/>
        <v>1</v>
      </c>
      <c r="R99" s="4" t="str">
        <f t="shared" si="14"/>
        <v>Retired</v>
      </c>
    </row>
    <row r="100">
      <c r="A100" s="4">
        <f t="shared" si="2"/>
        <v>1868324</v>
      </c>
      <c r="B100" s="5">
        <f t="shared" si="3"/>
        <v>34156</v>
      </c>
      <c r="C100" s="5">
        <f t="shared" si="15"/>
        <v>41107</v>
      </c>
      <c r="D100" s="5">
        <f t="shared" si="4"/>
        <v>41279</v>
      </c>
      <c r="E100" s="4" t="str">
        <f t="shared" si="5"/>
        <v>Departed</v>
      </c>
      <c r="F100" s="4" t="str">
        <f t="shared" ref="F100:G100" si="112">if((now()-C100)&lt;365,"Fresh","Old")</f>
        <v>Old</v>
      </c>
      <c r="G100" s="4" t="str">
        <f t="shared" si="112"/>
        <v>Old</v>
      </c>
      <c r="H100" s="4">
        <f t="shared" si="7"/>
        <v>8</v>
      </c>
      <c r="I100" s="4" t="str">
        <f>vlookup(H100,Designations!A:B,2,0)</f>
        <v>Office Boy</v>
      </c>
      <c r="J100" s="4">
        <f t="shared" si="8"/>
        <v>4</v>
      </c>
      <c r="K100" s="4" t="str">
        <f>vlookup(J100,Office!A:B,2,0)</f>
        <v>London</v>
      </c>
      <c r="L100" s="4">
        <f t="shared" si="9"/>
        <v>1</v>
      </c>
      <c r="M100" s="4" t="str">
        <f>vlookup(L100,'Exit Cause'!A:B,2,0)</f>
        <v>Fired</v>
      </c>
      <c r="N100" s="4">
        <f t="shared" si="10"/>
        <v>172</v>
      </c>
      <c r="O100" s="6">
        <f t="shared" si="11"/>
        <v>0</v>
      </c>
      <c r="P100" s="4">
        <f t="shared" si="12"/>
        <v>31</v>
      </c>
      <c r="Q100" s="4">
        <f t="shared" si="13"/>
        <v>1</v>
      </c>
      <c r="R100" s="4" t="str">
        <f t="shared" si="14"/>
        <v>Retired</v>
      </c>
    </row>
    <row r="101">
      <c r="A101" s="4">
        <f t="shared" si="2"/>
        <v>3844936</v>
      </c>
      <c r="B101" s="5">
        <f t="shared" si="3"/>
        <v>31935</v>
      </c>
      <c r="C101" s="5">
        <f t="shared" si="15"/>
        <v>40316</v>
      </c>
      <c r="D101" s="5">
        <f t="shared" si="4"/>
        <v>40959</v>
      </c>
      <c r="E101" s="4" t="str">
        <f t="shared" si="5"/>
        <v>Departed</v>
      </c>
      <c r="F101" s="4" t="str">
        <f t="shared" ref="F101:G101" si="113">if((now()-C101)&lt;365,"Fresh","Old")</f>
        <v>Old</v>
      </c>
      <c r="G101" s="4" t="str">
        <f t="shared" si="113"/>
        <v>Old</v>
      </c>
      <c r="H101" s="4">
        <f t="shared" si="7"/>
        <v>6</v>
      </c>
      <c r="I101" s="4" t="str">
        <f>vlookup(H101,Designations!A:B,2,0)</f>
        <v>Driver</v>
      </c>
      <c r="J101" s="4">
        <f t="shared" si="8"/>
        <v>2</v>
      </c>
      <c r="K101" s="4" t="str">
        <f>vlookup(J101,Office!A:B,2,0)</f>
        <v>Los Angeles</v>
      </c>
      <c r="L101" s="4">
        <f t="shared" si="9"/>
        <v>4</v>
      </c>
      <c r="M101" s="4" t="str">
        <f>vlookup(L101,'Exit Cause'!A:B,2,0)</f>
        <v>Retired</v>
      </c>
      <c r="N101" s="4">
        <f t="shared" si="10"/>
        <v>643</v>
      </c>
      <c r="O101" s="6">
        <f t="shared" si="11"/>
        <v>0</v>
      </c>
      <c r="P101" s="4">
        <f t="shared" si="12"/>
        <v>37</v>
      </c>
      <c r="Q101" s="4">
        <f t="shared" si="13"/>
        <v>3</v>
      </c>
      <c r="R101" s="4" t="str">
        <f t="shared" si="14"/>
        <v>Retired</v>
      </c>
    </row>
    <row r="102">
      <c r="A102" s="4">
        <f t="shared" si="2"/>
        <v>3645435</v>
      </c>
      <c r="B102" s="5">
        <f t="shared" si="3"/>
        <v>34395</v>
      </c>
      <c r="C102" s="5">
        <f t="shared" si="15"/>
        <v>42030</v>
      </c>
      <c r="D102" s="5">
        <f t="shared" si="4"/>
        <v>44959</v>
      </c>
      <c r="E102" s="4" t="str">
        <f t="shared" si="5"/>
        <v>Departed</v>
      </c>
      <c r="F102" s="4" t="str">
        <f t="shared" ref="F102:G102" si="114">if((now()-C102)&lt;365,"Fresh","Old")</f>
        <v>Old</v>
      </c>
      <c r="G102" s="4" t="str">
        <f t="shared" si="114"/>
        <v>Old</v>
      </c>
      <c r="H102" s="4">
        <f t="shared" si="7"/>
        <v>4</v>
      </c>
      <c r="I102" s="4" t="str">
        <f>vlookup(H102,Designations!A:B,2,0)</f>
        <v>Assitant Manager</v>
      </c>
      <c r="J102" s="4">
        <f t="shared" si="8"/>
        <v>1</v>
      </c>
      <c r="K102" s="4" t="str">
        <f>vlookup(J102,Office!A:B,2,0)</f>
        <v>New York</v>
      </c>
      <c r="L102" s="4">
        <f t="shared" si="9"/>
        <v>5</v>
      </c>
      <c r="M102" s="4" t="str">
        <f>vlookup(L102,'Exit Cause'!A:B,2,0)</f>
        <v>Other</v>
      </c>
      <c r="N102" s="4">
        <f t="shared" si="10"/>
        <v>2929</v>
      </c>
      <c r="O102" s="6">
        <f t="shared" si="11"/>
        <v>2</v>
      </c>
      <c r="P102" s="4">
        <f t="shared" si="12"/>
        <v>30</v>
      </c>
      <c r="Q102" s="4">
        <f t="shared" si="13"/>
        <v>5</v>
      </c>
      <c r="R102" s="4" t="str">
        <f t="shared" si="14"/>
        <v>Retired</v>
      </c>
    </row>
    <row r="103">
      <c r="A103" s="4">
        <f t="shared" si="2"/>
        <v>1423330</v>
      </c>
      <c r="B103" s="5">
        <f t="shared" si="3"/>
        <v>34343</v>
      </c>
      <c r="C103" s="5">
        <f t="shared" si="15"/>
        <v>42489</v>
      </c>
      <c r="D103" s="5">
        <f t="shared" si="4"/>
        <v>45028</v>
      </c>
      <c r="E103" s="4" t="str">
        <f t="shared" si="5"/>
        <v>Departed</v>
      </c>
      <c r="F103" s="4" t="str">
        <f t="shared" ref="F103:G103" si="115">if((now()-C103)&lt;365,"Fresh","Old")</f>
        <v>Old</v>
      </c>
      <c r="G103" s="4" t="str">
        <f t="shared" si="115"/>
        <v>Old</v>
      </c>
      <c r="H103" s="4">
        <f t="shared" si="7"/>
        <v>7</v>
      </c>
      <c r="I103" s="4" t="str">
        <f>vlookup(H103,Designations!A:B,2,0)</f>
        <v>Clerk</v>
      </c>
      <c r="J103" s="4">
        <f t="shared" si="8"/>
        <v>1</v>
      </c>
      <c r="K103" s="4" t="str">
        <f>vlookup(J103,Office!A:B,2,0)</f>
        <v>New York</v>
      </c>
      <c r="L103" s="4">
        <f t="shared" si="9"/>
        <v>1</v>
      </c>
      <c r="M103" s="4" t="str">
        <f>vlookup(L103,'Exit Cause'!A:B,2,0)</f>
        <v>Fired</v>
      </c>
      <c r="N103" s="4">
        <f t="shared" si="10"/>
        <v>2539</v>
      </c>
      <c r="O103" s="6">
        <f t="shared" si="11"/>
        <v>2</v>
      </c>
      <c r="P103" s="4">
        <f t="shared" si="12"/>
        <v>30</v>
      </c>
      <c r="Q103" s="4">
        <f t="shared" si="13"/>
        <v>4</v>
      </c>
      <c r="R103" s="4" t="str">
        <f t="shared" si="14"/>
        <v>Retired</v>
      </c>
    </row>
    <row r="104">
      <c r="A104" s="4">
        <f t="shared" si="2"/>
        <v>3107194</v>
      </c>
      <c r="B104" s="5">
        <f t="shared" si="3"/>
        <v>33944</v>
      </c>
      <c r="C104" s="5">
        <f t="shared" si="15"/>
        <v>41034</v>
      </c>
      <c r="D104" s="5">
        <f t="shared" si="4"/>
        <v>42095</v>
      </c>
      <c r="E104" s="4" t="str">
        <f t="shared" si="5"/>
        <v>Departed</v>
      </c>
      <c r="F104" s="4" t="str">
        <f t="shared" ref="F104:G104" si="116">if((now()-C104)&lt;365,"Fresh","Old")</f>
        <v>Old</v>
      </c>
      <c r="G104" s="4" t="str">
        <f t="shared" si="116"/>
        <v>Old</v>
      </c>
      <c r="H104" s="4">
        <f t="shared" si="7"/>
        <v>3</v>
      </c>
      <c r="I104" s="4" t="str">
        <f>vlookup(H104,Designations!A:B,2,0)</f>
        <v>Manager</v>
      </c>
      <c r="J104" s="4">
        <f t="shared" si="8"/>
        <v>4</v>
      </c>
      <c r="K104" s="4" t="str">
        <f>vlookup(J104,Office!A:B,2,0)</f>
        <v>London</v>
      </c>
      <c r="L104" s="4">
        <f t="shared" si="9"/>
        <v>1</v>
      </c>
      <c r="M104" s="4" t="str">
        <f>vlookup(L104,'Exit Cause'!A:B,2,0)</f>
        <v>Fired</v>
      </c>
      <c r="N104" s="4">
        <f t="shared" si="10"/>
        <v>1061</v>
      </c>
      <c r="O104" s="6">
        <f t="shared" si="11"/>
        <v>1</v>
      </c>
      <c r="P104" s="4">
        <f t="shared" si="12"/>
        <v>31</v>
      </c>
      <c r="Q104" s="4">
        <f t="shared" si="13"/>
        <v>4</v>
      </c>
      <c r="R104" s="4" t="str">
        <f t="shared" si="14"/>
        <v>Retired</v>
      </c>
    </row>
    <row r="105">
      <c r="A105" s="4">
        <f t="shared" si="2"/>
        <v>1734537</v>
      </c>
      <c r="B105" s="5">
        <f t="shared" si="3"/>
        <v>34064</v>
      </c>
      <c r="C105" s="5">
        <f t="shared" si="15"/>
        <v>42985</v>
      </c>
      <c r="D105" s="5">
        <f t="shared" si="4"/>
        <v>47272</v>
      </c>
      <c r="E105" s="4" t="str">
        <f t="shared" si="5"/>
        <v>Active</v>
      </c>
      <c r="F105" s="4" t="str">
        <f t="shared" ref="F105:G105" si="117">if((now()-C105)&lt;365,"Fresh","Old")</f>
        <v>Old</v>
      </c>
      <c r="G105" s="4" t="str">
        <f t="shared" si="117"/>
        <v>Fresh</v>
      </c>
      <c r="H105" s="4">
        <f t="shared" si="7"/>
        <v>5</v>
      </c>
      <c r="I105" s="4" t="str">
        <f>vlookup(H105,Designations!A:B,2,0)</f>
        <v>Support Staff</v>
      </c>
      <c r="J105" s="4">
        <f t="shared" si="8"/>
        <v>3</v>
      </c>
      <c r="K105" s="4" t="str">
        <f>vlookup(J105,Office!A:B,2,0)</f>
        <v>Washington</v>
      </c>
      <c r="L105" s="4">
        <f t="shared" si="9"/>
        <v>0</v>
      </c>
      <c r="M105" s="4" t="str">
        <f>vlookup(L105,'Exit Cause'!A:B,2,0)</f>
        <v>None</v>
      </c>
      <c r="N105" s="4">
        <f t="shared" si="10"/>
        <v>4287</v>
      </c>
      <c r="O105" s="6">
        <f t="shared" si="11"/>
        <v>4</v>
      </c>
      <c r="P105" s="4">
        <f t="shared" si="12"/>
        <v>31</v>
      </c>
      <c r="Q105" s="4">
        <f t="shared" si="13"/>
        <v>6</v>
      </c>
      <c r="R105" s="4" t="str">
        <f t="shared" si="14"/>
        <v>Available</v>
      </c>
    </row>
    <row r="106">
      <c r="A106" s="4">
        <f t="shared" si="2"/>
        <v>2230201</v>
      </c>
      <c r="B106" s="5">
        <f t="shared" si="3"/>
        <v>36502</v>
      </c>
      <c r="C106" s="5">
        <f t="shared" si="15"/>
        <v>43918</v>
      </c>
      <c r="D106" s="5">
        <f t="shared" si="4"/>
        <v>43991</v>
      </c>
      <c r="E106" s="4" t="str">
        <f t="shared" si="5"/>
        <v>Departed</v>
      </c>
      <c r="F106" s="4" t="str">
        <f t="shared" ref="F106:G106" si="118">if((now()-C106)&lt;365,"Fresh","Old")</f>
        <v>Old</v>
      </c>
      <c r="G106" s="4" t="str">
        <f t="shared" si="118"/>
        <v>Old</v>
      </c>
      <c r="H106" s="4">
        <f t="shared" si="7"/>
        <v>5</v>
      </c>
      <c r="I106" s="4" t="str">
        <f>vlookup(H106,Designations!A:B,2,0)</f>
        <v>Support Staff</v>
      </c>
      <c r="J106" s="4">
        <f t="shared" si="8"/>
        <v>2</v>
      </c>
      <c r="K106" s="4" t="str">
        <f>vlookup(J106,Office!A:B,2,0)</f>
        <v>Los Angeles</v>
      </c>
      <c r="L106" s="4">
        <f t="shared" si="9"/>
        <v>2</v>
      </c>
      <c r="M106" s="4" t="str">
        <f>vlookup(L106,'Exit Cause'!A:B,2,0)</f>
        <v>Better Opportunity</v>
      </c>
      <c r="N106" s="4">
        <f t="shared" si="10"/>
        <v>73</v>
      </c>
      <c r="O106" s="6">
        <f t="shared" si="11"/>
        <v>0</v>
      </c>
      <c r="P106" s="4">
        <f t="shared" si="12"/>
        <v>24</v>
      </c>
      <c r="Q106" s="4">
        <f t="shared" si="13"/>
        <v>1</v>
      </c>
      <c r="R106" s="4" t="str">
        <f t="shared" si="14"/>
        <v>Retired</v>
      </c>
    </row>
    <row r="107">
      <c r="A107" s="4">
        <f t="shared" si="2"/>
        <v>3668447</v>
      </c>
      <c r="B107" s="5">
        <f t="shared" si="3"/>
        <v>34589</v>
      </c>
      <c r="C107" s="5">
        <f t="shared" si="15"/>
        <v>41536</v>
      </c>
      <c r="D107" s="5">
        <f t="shared" si="4"/>
        <v>41706</v>
      </c>
      <c r="E107" s="4" t="str">
        <f t="shared" si="5"/>
        <v>Departed</v>
      </c>
      <c r="F107" s="4" t="str">
        <f t="shared" ref="F107:G107" si="119">if((now()-C107)&lt;365,"Fresh","Old")</f>
        <v>Old</v>
      </c>
      <c r="G107" s="4" t="str">
        <f t="shared" si="119"/>
        <v>Old</v>
      </c>
      <c r="H107" s="4">
        <f t="shared" si="7"/>
        <v>7</v>
      </c>
      <c r="I107" s="4" t="str">
        <f>vlookup(H107,Designations!A:B,2,0)</f>
        <v>Clerk</v>
      </c>
      <c r="J107" s="4">
        <f t="shared" si="8"/>
        <v>1</v>
      </c>
      <c r="K107" s="4" t="str">
        <f>vlookup(J107,Office!A:B,2,0)</f>
        <v>New York</v>
      </c>
      <c r="L107" s="4">
        <f t="shared" si="9"/>
        <v>2</v>
      </c>
      <c r="M107" s="4" t="str">
        <f>vlookup(L107,'Exit Cause'!A:B,2,0)</f>
        <v>Better Opportunity</v>
      </c>
      <c r="N107" s="4">
        <f t="shared" si="10"/>
        <v>170</v>
      </c>
      <c r="O107" s="6">
        <f t="shared" si="11"/>
        <v>0</v>
      </c>
      <c r="P107" s="4">
        <f t="shared" si="12"/>
        <v>30</v>
      </c>
      <c r="Q107" s="4">
        <f t="shared" si="13"/>
        <v>2</v>
      </c>
      <c r="R107" s="4" t="str">
        <f t="shared" si="14"/>
        <v>Retired</v>
      </c>
    </row>
    <row r="108">
      <c r="A108" s="4">
        <f t="shared" si="2"/>
        <v>3093947</v>
      </c>
      <c r="B108" s="5">
        <f t="shared" si="3"/>
        <v>33859</v>
      </c>
      <c r="C108" s="5">
        <f t="shared" si="15"/>
        <v>42988</v>
      </c>
      <c r="D108" s="5">
        <f t="shared" si="4"/>
        <v>44358</v>
      </c>
      <c r="E108" s="4" t="str">
        <f t="shared" si="5"/>
        <v>Departed</v>
      </c>
      <c r="F108" s="4" t="str">
        <f t="shared" ref="F108:G108" si="120">if((now()-C108)&lt;365,"Fresh","Old")</f>
        <v>Old</v>
      </c>
      <c r="G108" s="4" t="str">
        <f t="shared" si="120"/>
        <v>Old</v>
      </c>
      <c r="H108" s="4">
        <f t="shared" si="7"/>
        <v>6</v>
      </c>
      <c r="I108" s="4" t="str">
        <f>vlookup(H108,Designations!A:B,2,0)</f>
        <v>Driver</v>
      </c>
      <c r="J108" s="4">
        <f t="shared" si="8"/>
        <v>1</v>
      </c>
      <c r="K108" s="4" t="str">
        <f>vlookup(J108,Office!A:B,2,0)</f>
        <v>New York</v>
      </c>
      <c r="L108" s="4">
        <f t="shared" si="9"/>
        <v>4</v>
      </c>
      <c r="M108" s="4" t="str">
        <f>vlookup(L108,'Exit Cause'!A:B,2,0)</f>
        <v>Retired</v>
      </c>
      <c r="N108" s="4">
        <f t="shared" si="10"/>
        <v>1370</v>
      </c>
      <c r="O108" s="6">
        <f t="shared" si="11"/>
        <v>1</v>
      </c>
      <c r="P108" s="4">
        <f t="shared" si="12"/>
        <v>32</v>
      </c>
      <c r="Q108" s="4">
        <f t="shared" si="13"/>
        <v>3</v>
      </c>
      <c r="R108" s="4" t="str">
        <f t="shared" si="14"/>
        <v>Retired</v>
      </c>
    </row>
    <row r="109">
      <c r="A109" s="4">
        <f t="shared" si="2"/>
        <v>2630314</v>
      </c>
      <c r="B109" s="5">
        <f t="shared" si="3"/>
        <v>35163</v>
      </c>
      <c r="C109" s="5">
        <f t="shared" si="15"/>
        <v>42845</v>
      </c>
      <c r="D109" s="5">
        <f t="shared" si="4"/>
        <v>43231</v>
      </c>
      <c r="E109" s="4" t="str">
        <f t="shared" si="5"/>
        <v>Departed</v>
      </c>
      <c r="F109" s="4" t="str">
        <f t="shared" ref="F109:G109" si="121">if((now()-C109)&lt;365,"Fresh","Old")</f>
        <v>Old</v>
      </c>
      <c r="G109" s="4" t="str">
        <f t="shared" si="121"/>
        <v>Old</v>
      </c>
      <c r="H109" s="4">
        <f t="shared" si="7"/>
        <v>5</v>
      </c>
      <c r="I109" s="4" t="str">
        <f>vlookup(H109,Designations!A:B,2,0)</f>
        <v>Support Staff</v>
      </c>
      <c r="J109" s="4">
        <f t="shared" si="8"/>
        <v>3</v>
      </c>
      <c r="K109" s="4" t="str">
        <f>vlookup(J109,Office!A:B,2,0)</f>
        <v>Washington</v>
      </c>
      <c r="L109" s="4">
        <f t="shared" si="9"/>
        <v>2</v>
      </c>
      <c r="M109" s="4" t="str">
        <f>vlookup(L109,'Exit Cause'!A:B,2,0)</f>
        <v>Better Opportunity</v>
      </c>
      <c r="N109" s="4">
        <f t="shared" si="10"/>
        <v>386</v>
      </c>
      <c r="O109" s="6">
        <f t="shared" si="11"/>
        <v>0</v>
      </c>
      <c r="P109" s="4">
        <f t="shared" si="12"/>
        <v>28</v>
      </c>
      <c r="Q109" s="4">
        <f t="shared" si="13"/>
        <v>4</v>
      </c>
      <c r="R109" s="4" t="str">
        <f t="shared" si="14"/>
        <v>Retired</v>
      </c>
    </row>
    <row r="110">
      <c r="A110" s="4">
        <f t="shared" si="2"/>
        <v>2378976</v>
      </c>
      <c r="B110" s="5">
        <f t="shared" si="3"/>
        <v>35776</v>
      </c>
      <c r="C110" s="5">
        <f t="shared" si="15"/>
        <v>42079</v>
      </c>
      <c r="D110" s="5">
        <f t="shared" si="4"/>
        <v>42793</v>
      </c>
      <c r="E110" s="4" t="str">
        <f t="shared" si="5"/>
        <v>Departed</v>
      </c>
      <c r="F110" s="4" t="str">
        <f t="shared" ref="F110:G110" si="122">if((now()-C110)&lt;365,"Fresh","Old")</f>
        <v>Old</v>
      </c>
      <c r="G110" s="4" t="str">
        <f t="shared" si="122"/>
        <v>Old</v>
      </c>
      <c r="H110" s="4">
        <f t="shared" si="7"/>
        <v>4</v>
      </c>
      <c r="I110" s="4" t="str">
        <f>vlookup(H110,Designations!A:B,2,0)</f>
        <v>Assitant Manager</v>
      </c>
      <c r="J110" s="4">
        <f t="shared" si="8"/>
        <v>4</v>
      </c>
      <c r="K110" s="4" t="str">
        <f>vlookup(J110,Office!A:B,2,0)</f>
        <v>London</v>
      </c>
      <c r="L110" s="4">
        <f t="shared" si="9"/>
        <v>3</v>
      </c>
      <c r="M110" s="4" t="str">
        <f>vlookup(L110,'Exit Cause'!A:B,2,0)</f>
        <v>Natural</v>
      </c>
      <c r="N110" s="4">
        <f t="shared" si="10"/>
        <v>714</v>
      </c>
      <c r="O110" s="6">
        <f t="shared" si="11"/>
        <v>0</v>
      </c>
      <c r="P110" s="4">
        <f t="shared" si="12"/>
        <v>26</v>
      </c>
      <c r="Q110" s="4">
        <f t="shared" si="13"/>
        <v>4</v>
      </c>
      <c r="R110" s="4" t="str">
        <f t="shared" si="14"/>
        <v>Retired</v>
      </c>
    </row>
    <row r="111">
      <c r="A111" s="4">
        <f t="shared" si="2"/>
        <v>3990435</v>
      </c>
      <c r="B111" s="5">
        <f t="shared" si="3"/>
        <v>32915</v>
      </c>
      <c r="C111" s="5">
        <f t="shared" si="15"/>
        <v>41599</v>
      </c>
      <c r="D111" s="5">
        <f t="shared" si="4"/>
        <v>43587</v>
      </c>
      <c r="E111" s="4" t="str">
        <f t="shared" si="5"/>
        <v>Departed</v>
      </c>
      <c r="F111" s="4" t="str">
        <f t="shared" ref="F111:G111" si="123">if((now()-C111)&lt;365,"Fresh","Old")</f>
        <v>Old</v>
      </c>
      <c r="G111" s="4" t="str">
        <f t="shared" si="123"/>
        <v>Old</v>
      </c>
      <c r="H111" s="4">
        <f t="shared" si="7"/>
        <v>4</v>
      </c>
      <c r="I111" s="4" t="str">
        <f>vlookup(H111,Designations!A:B,2,0)</f>
        <v>Assitant Manager</v>
      </c>
      <c r="J111" s="4">
        <f t="shared" si="8"/>
        <v>2</v>
      </c>
      <c r="K111" s="4" t="str">
        <f>vlookup(J111,Office!A:B,2,0)</f>
        <v>Los Angeles</v>
      </c>
      <c r="L111" s="4">
        <f t="shared" si="9"/>
        <v>2</v>
      </c>
      <c r="M111" s="4" t="str">
        <f>vlookup(L111,'Exit Cause'!A:B,2,0)</f>
        <v>Better Opportunity</v>
      </c>
      <c r="N111" s="4">
        <f t="shared" si="10"/>
        <v>1988</v>
      </c>
      <c r="O111" s="6">
        <f t="shared" si="11"/>
        <v>1</v>
      </c>
      <c r="P111" s="4">
        <f t="shared" si="12"/>
        <v>34</v>
      </c>
      <c r="Q111" s="4">
        <f t="shared" si="13"/>
        <v>4</v>
      </c>
      <c r="R111" s="4" t="str">
        <f t="shared" si="14"/>
        <v>Retired</v>
      </c>
    </row>
    <row r="112">
      <c r="A112" s="4">
        <f t="shared" si="2"/>
        <v>2912522</v>
      </c>
      <c r="B112" s="5">
        <f t="shared" si="3"/>
        <v>34366</v>
      </c>
      <c r="C112" s="5">
        <f t="shared" si="15"/>
        <v>41085</v>
      </c>
      <c r="D112" s="5">
        <f t="shared" si="4"/>
        <v>42222</v>
      </c>
      <c r="E112" s="4" t="str">
        <f t="shared" si="5"/>
        <v>Departed</v>
      </c>
      <c r="F112" s="4" t="str">
        <f t="shared" ref="F112:G112" si="124">if((now()-C112)&lt;365,"Fresh","Old")</f>
        <v>Old</v>
      </c>
      <c r="G112" s="4" t="str">
        <f t="shared" si="124"/>
        <v>Old</v>
      </c>
      <c r="H112" s="4">
        <f t="shared" si="7"/>
        <v>8</v>
      </c>
      <c r="I112" s="4" t="str">
        <f>vlookup(H112,Designations!A:B,2,0)</f>
        <v>Office Boy</v>
      </c>
      <c r="J112" s="4">
        <f t="shared" si="8"/>
        <v>3</v>
      </c>
      <c r="K112" s="4" t="str">
        <f>vlookup(J112,Office!A:B,2,0)</f>
        <v>Washington</v>
      </c>
      <c r="L112" s="4">
        <f t="shared" si="9"/>
        <v>1</v>
      </c>
      <c r="M112" s="4" t="str">
        <f>vlookup(L112,'Exit Cause'!A:B,2,0)</f>
        <v>Fired</v>
      </c>
      <c r="N112" s="4">
        <f t="shared" si="10"/>
        <v>1137</v>
      </c>
      <c r="O112" s="6">
        <f t="shared" si="11"/>
        <v>1</v>
      </c>
      <c r="P112" s="4">
        <f t="shared" si="12"/>
        <v>30</v>
      </c>
      <c r="Q112" s="4">
        <f t="shared" si="13"/>
        <v>3</v>
      </c>
      <c r="R112" s="4" t="str">
        <f t="shared" si="14"/>
        <v>Retired</v>
      </c>
    </row>
    <row r="113">
      <c r="A113" s="4">
        <f t="shared" si="2"/>
        <v>2886371</v>
      </c>
      <c r="B113" s="5">
        <f t="shared" si="3"/>
        <v>36444</v>
      </c>
      <c r="C113" s="5">
        <f t="shared" si="15"/>
        <v>43503</v>
      </c>
      <c r="D113" s="5">
        <f t="shared" si="4"/>
        <v>43571</v>
      </c>
      <c r="E113" s="4" t="str">
        <f t="shared" si="5"/>
        <v>Departed</v>
      </c>
      <c r="F113" s="4" t="str">
        <f t="shared" ref="F113:G113" si="125">if((now()-C113)&lt;365,"Fresh","Old")</f>
        <v>Old</v>
      </c>
      <c r="G113" s="4" t="str">
        <f t="shared" si="125"/>
        <v>Old</v>
      </c>
      <c r="H113" s="4">
        <f t="shared" si="7"/>
        <v>7</v>
      </c>
      <c r="I113" s="4" t="str">
        <f>vlookup(H113,Designations!A:B,2,0)</f>
        <v>Clerk</v>
      </c>
      <c r="J113" s="4">
        <f t="shared" si="8"/>
        <v>3</v>
      </c>
      <c r="K113" s="4" t="str">
        <f>vlookup(J113,Office!A:B,2,0)</f>
        <v>Washington</v>
      </c>
      <c r="L113" s="4">
        <f t="shared" si="9"/>
        <v>2</v>
      </c>
      <c r="M113" s="4" t="str">
        <f>vlookup(L113,'Exit Cause'!A:B,2,0)</f>
        <v>Better Opportunity</v>
      </c>
      <c r="N113" s="4">
        <f t="shared" si="10"/>
        <v>68</v>
      </c>
      <c r="O113" s="6">
        <f t="shared" si="11"/>
        <v>0</v>
      </c>
      <c r="P113" s="4">
        <f t="shared" si="12"/>
        <v>25</v>
      </c>
      <c r="Q113" s="4">
        <f t="shared" si="13"/>
        <v>3</v>
      </c>
      <c r="R113" s="4" t="str">
        <f t="shared" si="14"/>
        <v>Retired</v>
      </c>
    </row>
    <row r="114">
      <c r="A114" s="4">
        <f t="shared" si="2"/>
        <v>4659050</v>
      </c>
      <c r="B114" s="5">
        <f t="shared" si="3"/>
        <v>32599</v>
      </c>
      <c r="C114" s="5">
        <f t="shared" si="15"/>
        <v>41623</v>
      </c>
      <c r="D114" s="5">
        <f t="shared" si="4"/>
        <v>41637</v>
      </c>
      <c r="E114" s="4" t="str">
        <f t="shared" si="5"/>
        <v>Departed</v>
      </c>
      <c r="F114" s="4" t="str">
        <f t="shared" ref="F114:G114" si="126">if((now()-C114)&lt;365,"Fresh","Old")</f>
        <v>Old</v>
      </c>
      <c r="G114" s="4" t="str">
        <f t="shared" si="126"/>
        <v>Old</v>
      </c>
      <c r="H114" s="4">
        <f t="shared" si="7"/>
        <v>6</v>
      </c>
      <c r="I114" s="4" t="str">
        <f>vlookup(H114,Designations!A:B,2,0)</f>
        <v>Driver</v>
      </c>
      <c r="J114" s="4">
        <f t="shared" si="8"/>
        <v>1</v>
      </c>
      <c r="K114" s="4" t="str">
        <f>vlookup(J114,Office!A:B,2,0)</f>
        <v>New York</v>
      </c>
      <c r="L114" s="4">
        <f t="shared" si="9"/>
        <v>5</v>
      </c>
      <c r="M114" s="4" t="str">
        <f>vlookup(L114,'Exit Cause'!A:B,2,0)</f>
        <v>Other</v>
      </c>
      <c r="N114" s="4">
        <f t="shared" si="10"/>
        <v>14</v>
      </c>
      <c r="O114" s="6">
        <f t="shared" si="11"/>
        <v>0</v>
      </c>
      <c r="P114" s="4">
        <f t="shared" si="12"/>
        <v>35</v>
      </c>
      <c r="Q114" s="4">
        <f t="shared" si="13"/>
        <v>4</v>
      </c>
      <c r="R114" s="4" t="str">
        <f t="shared" si="14"/>
        <v>Retired</v>
      </c>
    </row>
    <row r="115">
      <c r="A115" s="4">
        <f t="shared" si="2"/>
        <v>1197538</v>
      </c>
      <c r="B115" s="5">
        <f t="shared" si="3"/>
        <v>34253</v>
      </c>
      <c r="C115" s="5">
        <f t="shared" si="15"/>
        <v>42325</v>
      </c>
      <c r="D115" s="5">
        <f t="shared" si="4"/>
        <v>45059</v>
      </c>
      <c r="E115" s="4" t="str">
        <f t="shared" si="5"/>
        <v>Departed</v>
      </c>
      <c r="F115" s="4" t="str">
        <f t="shared" ref="F115:G115" si="127">if((now()-C115)&lt;365,"Fresh","Old")</f>
        <v>Old</v>
      </c>
      <c r="G115" s="4" t="str">
        <f t="shared" si="127"/>
        <v>Old</v>
      </c>
      <c r="H115" s="4">
        <f t="shared" si="7"/>
        <v>8</v>
      </c>
      <c r="I115" s="4" t="str">
        <f>vlookup(H115,Designations!A:B,2,0)</f>
        <v>Office Boy</v>
      </c>
      <c r="J115" s="4">
        <f t="shared" si="8"/>
        <v>2</v>
      </c>
      <c r="K115" s="4" t="str">
        <f>vlookup(J115,Office!A:B,2,0)</f>
        <v>Los Angeles</v>
      </c>
      <c r="L115" s="4">
        <f t="shared" si="9"/>
        <v>4</v>
      </c>
      <c r="M115" s="4" t="str">
        <f>vlookup(L115,'Exit Cause'!A:B,2,0)</f>
        <v>Retired</v>
      </c>
      <c r="N115" s="4">
        <f t="shared" si="10"/>
        <v>2734</v>
      </c>
      <c r="O115" s="6">
        <f t="shared" si="11"/>
        <v>2</v>
      </c>
      <c r="P115" s="4">
        <f t="shared" si="12"/>
        <v>31</v>
      </c>
      <c r="Q115" s="4">
        <f t="shared" si="13"/>
        <v>4</v>
      </c>
      <c r="R115" s="4" t="str">
        <f t="shared" si="14"/>
        <v>Retired</v>
      </c>
    </row>
    <row r="116">
      <c r="A116" s="4">
        <f t="shared" si="2"/>
        <v>1171243</v>
      </c>
      <c r="B116" s="5">
        <f t="shared" si="3"/>
        <v>31454</v>
      </c>
      <c r="C116" s="5">
        <f t="shared" si="15"/>
        <v>40249</v>
      </c>
      <c r="D116" s="5">
        <f t="shared" si="4"/>
        <v>46186</v>
      </c>
      <c r="E116" s="4" t="str">
        <f t="shared" si="5"/>
        <v>Active</v>
      </c>
      <c r="F116" s="4" t="str">
        <f t="shared" ref="F116:G116" si="128">if((now()-C116)&lt;365,"Fresh","Old")</f>
        <v>Old</v>
      </c>
      <c r="G116" s="4" t="str">
        <f t="shared" si="128"/>
        <v>Fresh</v>
      </c>
      <c r="H116" s="4">
        <f t="shared" si="7"/>
        <v>5</v>
      </c>
      <c r="I116" s="4" t="str">
        <f>vlookup(H116,Designations!A:B,2,0)</f>
        <v>Support Staff</v>
      </c>
      <c r="J116" s="4">
        <f t="shared" si="8"/>
        <v>3</v>
      </c>
      <c r="K116" s="4" t="str">
        <f>vlookup(J116,Office!A:B,2,0)</f>
        <v>Washington</v>
      </c>
      <c r="L116" s="4">
        <f t="shared" si="9"/>
        <v>0</v>
      </c>
      <c r="M116" s="4" t="str">
        <f>vlookup(L116,'Exit Cause'!A:B,2,0)</f>
        <v>None</v>
      </c>
      <c r="N116" s="4">
        <f t="shared" si="10"/>
        <v>5937</v>
      </c>
      <c r="O116" s="6">
        <f t="shared" si="11"/>
        <v>4</v>
      </c>
      <c r="P116" s="4">
        <f t="shared" si="12"/>
        <v>38</v>
      </c>
      <c r="Q116" s="4">
        <f t="shared" si="13"/>
        <v>4</v>
      </c>
      <c r="R116" s="4" t="str">
        <f t="shared" si="14"/>
        <v>Available</v>
      </c>
    </row>
    <row r="117">
      <c r="A117" s="4">
        <f t="shared" si="2"/>
        <v>4712186</v>
      </c>
      <c r="B117" s="5">
        <f t="shared" si="3"/>
        <v>32731</v>
      </c>
      <c r="C117" s="5">
        <f t="shared" si="15"/>
        <v>40342</v>
      </c>
      <c r="D117" s="5">
        <f t="shared" si="4"/>
        <v>41277</v>
      </c>
      <c r="E117" s="4" t="str">
        <f t="shared" si="5"/>
        <v>Departed</v>
      </c>
      <c r="F117" s="4" t="str">
        <f t="shared" ref="F117:G117" si="129">if((now()-C117)&lt;365,"Fresh","Old")</f>
        <v>Old</v>
      </c>
      <c r="G117" s="4" t="str">
        <f t="shared" si="129"/>
        <v>Old</v>
      </c>
      <c r="H117" s="4">
        <f t="shared" si="7"/>
        <v>5</v>
      </c>
      <c r="I117" s="4" t="str">
        <f>vlookup(H117,Designations!A:B,2,0)</f>
        <v>Support Staff</v>
      </c>
      <c r="J117" s="4">
        <f t="shared" si="8"/>
        <v>1</v>
      </c>
      <c r="K117" s="4" t="str">
        <f>vlookup(J117,Office!A:B,2,0)</f>
        <v>New York</v>
      </c>
      <c r="L117" s="4">
        <f t="shared" si="9"/>
        <v>1</v>
      </c>
      <c r="M117" s="4" t="str">
        <f>vlookup(L117,'Exit Cause'!A:B,2,0)</f>
        <v>Fired</v>
      </c>
      <c r="N117" s="4">
        <f t="shared" si="10"/>
        <v>935</v>
      </c>
      <c r="O117" s="6">
        <f t="shared" si="11"/>
        <v>0</v>
      </c>
      <c r="P117" s="4">
        <f t="shared" si="12"/>
        <v>35</v>
      </c>
      <c r="Q117" s="4">
        <f t="shared" si="13"/>
        <v>1</v>
      </c>
      <c r="R117" s="4" t="str">
        <f t="shared" si="14"/>
        <v>Retired</v>
      </c>
    </row>
    <row r="118">
      <c r="A118" s="4">
        <f t="shared" si="2"/>
        <v>2969912</v>
      </c>
      <c r="B118" s="5">
        <f t="shared" si="3"/>
        <v>33758</v>
      </c>
      <c r="C118" s="5">
        <f t="shared" si="15"/>
        <v>40180</v>
      </c>
      <c r="D118" s="5">
        <f t="shared" si="4"/>
        <v>40189</v>
      </c>
      <c r="E118" s="4" t="str">
        <f t="shared" si="5"/>
        <v>Departed</v>
      </c>
      <c r="F118" s="4" t="str">
        <f t="shared" ref="F118:G118" si="130">if((now()-C118)&lt;365,"Fresh","Old")</f>
        <v>Old</v>
      </c>
      <c r="G118" s="4" t="str">
        <f t="shared" si="130"/>
        <v>Old</v>
      </c>
      <c r="H118" s="4">
        <f t="shared" si="7"/>
        <v>3</v>
      </c>
      <c r="I118" s="4" t="str">
        <f>vlookup(H118,Designations!A:B,2,0)</f>
        <v>Manager</v>
      </c>
      <c r="J118" s="4">
        <f t="shared" si="8"/>
        <v>1</v>
      </c>
      <c r="K118" s="4" t="str">
        <f>vlookup(J118,Office!A:B,2,0)</f>
        <v>New York</v>
      </c>
      <c r="L118" s="4">
        <f t="shared" si="9"/>
        <v>4</v>
      </c>
      <c r="M118" s="4" t="str">
        <f>vlookup(L118,'Exit Cause'!A:B,2,0)</f>
        <v>Retired</v>
      </c>
      <c r="N118" s="4">
        <f t="shared" si="10"/>
        <v>9</v>
      </c>
      <c r="O118" s="6">
        <f t="shared" si="11"/>
        <v>0</v>
      </c>
      <c r="P118" s="4">
        <f t="shared" si="12"/>
        <v>32</v>
      </c>
      <c r="Q118" s="4">
        <f t="shared" si="13"/>
        <v>5</v>
      </c>
      <c r="R118" s="4" t="str">
        <f t="shared" si="14"/>
        <v>Retired</v>
      </c>
    </row>
    <row r="119">
      <c r="A119" s="4">
        <f t="shared" si="2"/>
        <v>1389011</v>
      </c>
      <c r="B119" s="5">
        <f t="shared" si="3"/>
        <v>36201</v>
      </c>
      <c r="C119" s="5">
        <f t="shared" si="15"/>
        <v>43908</v>
      </c>
      <c r="D119" s="5">
        <f t="shared" si="4"/>
        <v>44697</v>
      </c>
      <c r="E119" s="4" t="str">
        <f t="shared" si="5"/>
        <v>Departed</v>
      </c>
      <c r="F119" s="4" t="str">
        <f t="shared" ref="F119:G119" si="131">if((now()-C119)&lt;365,"Fresh","Old")</f>
        <v>Old</v>
      </c>
      <c r="G119" s="4" t="str">
        <f t="shared" si="131"/>
        <v>Old</v>
      </c>
      <c r="H119" s="4">
        <f t="shared" si="7"/>
        <v>6</v>
      </c>
      <c r="I119" s="4" t="str">
        <f>vlookup(H119,Designations!A:B,2,0)</f>
        <v>Driver</v>
      </c>
      <c r="J119" s="4">
        <f t="shared" si="8"/>
        <v>4</v>
      </c>
      <c r="K119" s="4" t="str">
        <f>vlookup(J119,Office!A:B,2,0)</f>
        <v>London</v>
      </c>
      <c r="L119" s="4">
        <f t="shared" si="9"/>
        <v>4</v>
      </c>
      <c r="M119" s="4" t="str">
        <f>vlookup(L119,'Exit Cause'!A:B,2,0)</f>
        <v>Retired</v>
      </c>
      <c r="N119" s="4">
        <f t="shared" si="10"/>
        <v>789</v>
      </c>
      <c r="O119" s="6">
        <f t="shared" si="11"/>
        <v>1</v>
      </c>
      <c r="P119" s="4">
        <f t="shared" si="12"/>
        <v>25</v>
      </c>
      <c r="Q119" s="4">
        <f t="shared" si="13"/>
        <v>5</v>
      </c>
      <c r="R119" s="4" t="str">
        <f t="shared" si="14"/>
        <v>Retired</v>
      </c>
    </row>
    <row r="120">
      <c r="A120" s="4">
        <f t="shared" si="2"/>
        <v>4301190</v>
      </c>
      <c r="B120" s="5">
        <f t="shared" si="3"/>
        <v>33300</v>
      </c>
      <c r="C120" s="5">
        <f t="shared" si="15"/>
        <v>40674</v>
      </c>
      <c r="D120" s="5">
        <f t="shared" si="4"/>
        <v>41652</v>
      </c>
      <c r="E120" s="4" t="str">
        <f t="shared" si="5"/>
        <v>Departed</v>
      </c>
      <c r="F120" s="4" t="str">
        <f t="shared" ref="F120:G120" si="132">if((now()-C120)&lt;365,"Fresh","Old")</f>
        <v>Old</v>
      </c>
      <c r="G120" s="4" t="str">
        <f t="shared" si="132"/>
        <v>Old</v>
      </c>
      <c r="H120" s="4">
        <f t="shared" si="7"/>
        <v>8</v>
      </c>
      <c r="I120" s="4" t="str">
        <f>vlookup(H120,Designations!A:B,2,0)</f>
        <v>Office Boy</v>
      </c>
      <c r="J120" s="4">
        <f t="shared" si="8"/>
        <v>4</v>
      </c>
      <c r="K120" s="4" t="str">
        <f>vlookup(J120,Office!A:B,2,0)</f>
        <v>London</v>
      </c>
      <c r="L120" s="4">
        <f t="shared" si="9"/>
        <v>2</v>
      </c>
      <c r="M120" s="4" t="str">
        <f>vlookup(L120,'Exit Cause'!A:B,2,0)</f>
        <v>Better Opportunity</v>
      </c>
      <c r="N120" s="4">
        <f t="shared" si="10"/>
        <v>978</v>
      </c>
      <c r="O120" s="6">
        <f t="shared" si="11"/>
        <v>1</v>
      </c>
      <c r="P120" s="4">
        <f t="shared" si="12"/>
        <v>33</v>
      </c>
      <c r="Q120" s="4">
        <f t="shared" si="13"/>
        <v>5</v>
      </c>
      <c r="R120" s="4" t="str">
        <f t="shared" si="14"/>
        <v>Retired</v>
      </c>
    </row>
    <row r="121">
      <c r="A121" s="4">
        <f t="shared" si="2"/>
        <v>2503859</v>
      </c>
      <c r="B121" s="5">
        <f t="shared" si="3"/>
        <v>33855</v>
      </c>
      <c r="C121" s="5">
        <f t="shared" si="15"/>
        <v>41458</v>
      </c>
      <c r="D121" s="5">
        <f t="shared" si="4"/>
        <v>42780</v>
      </c>
      <c r="E121" s="4" t="str">
        <f t="shared" si="5"/>
        <v>Departed</v>
      </c>
      <c r="F121" s="4" t="str">
        <f t="shared" ref="F121:G121" si="133">if((now()-C121)&lt;365,"Fresh","Old")</f>
        <v>Old</v>
      </c>
      <c r="G121" s="4" t="str">
        <f t="shared" si="133"/>
        <v>Old</v>
      </c>
      <c r="H121" s="4">
        <f t="shared" si="7"/>
        <v>8</v>
      </c>
      <c r="I121" s="4" t="str">
        <f>vlookup(H121,Designations!A:B,2,0)</f>
        <v>Office Boy</v>
      </c>
      <c r="J121" s="4">
        <f t="shared" si="8"/>
        <v>4</v>
      </c>
      <c r="K121" s="4" t="str">
        <f>vlookup(J121,Office!A:B,2,0)</f>
        <v>London</v>
      </c>
      <c r="L121" s="4">
        <f t="shared" si="9"/>
        <v>1</v>
      </c>
      <c r="M121" s="4" t="str">
        <f>vlookup(L121,'Exit Cause'!A:B,2,0)</f>
        <v>Fired</v>
      </c>
      <c r="N121" s="4">
        <f t="shared" si="10"/>
        <v>1322</v>
      </c>
      <c r="O121" s="6">
        <f t="shared" si="11"/>
        <v>0</v>
      </c>
      <c r="P121" s="4">
        <f t="shared" si="12"/>
        <v>32</v>
      </c>
      <c r="Q121" s="4">
        <f t="shared" si="13"/>
        <v>1</v>
      </c>
      <c r="R121" s="4" t="str">
        <f t="shared" si="14"/>
        <v>Retired</v>
      </c>
    </row>
    <row r="122">
      <c r="A122" s="4">
        <f t="shared" si="2"/>
        <v>3312721</v>
      </c>
      <c r="B122" s="5">
        <f t="shared" si="3"/>
        <v>33149</v>
      </c>
      <c r="C122" s="5">
        <f t="shared" si="15"/>
        <v>40712</v>
      </c>
      <c r="D122" s="5">
        <f t="shared" si="4"/>
        <v>44269</v>
      </c>
      <c r="E122" s="4" t="str">
        <f t="shared" si="5"/>
        <v>Departed</v>
      </c>
      <c r="F122" s="4" t="str">
        <f t="shared" ref="F122:G122" si="134">if((now()-C122)&lt;365,"Fresh","Old")</f>
        <v>Old</v>
      </c>
      <c r="G122" s="4" t="str">
        <f t="shared" si="134"/>
        <v>Old</v>
      </c>
      <c r="H122" s="4">
        <f t="shared" si="7"/>
        <v>8</v>
      </c>
      <c r="I122" s="4" t="str">
        <f>vlookup(H122,Designations!A:B,2,0)</f>
        <v>Office Boy</v>
      </c>
      <c r="J122" s="4">
        <f t="shared" si="8"/>
        <v>1</v>
      </c>
      <c r="K122" s="4" t="str">
        <f>vlookup(J122,Office!A:B,2,0)</f>
        <v>New York</v>
      </c>
      <c r="L122" s="4">
        <f t="shared" si="9"/>
        <v>1</v>
      </c>
      <c r="M122" s="4" t="str">
        <f>vlookup(L122,'Exit Cause'!A:B,2,0)</f>
        <v>Fired</v>
      </c>
      <c r="N122" s="4">
        <f t="shared" si="10"/>
        <v>3557</v>
      </c>
      <c r="O122" s="6">
        <f t="shared" si="11"/>
        <v>1</v>
      </c>
      <c r="P122" s="4">
        <f t="shared" si="12"/>
        <v>34</v>
      </c>
      <c r="Q122" s="4">
        <f t="shared" si="13"/>
        <v>2</v>
      </c>
      <c r="R122" s="4" t="str">
        <f t="shared" si="14"/>
        <v>Retired</v>
      </c>
    </row>
    <row r="123">
      <c r="A123" s="4">
        <f t="shared" si="2"/>
        <v>4211986</v>
      </c>
      <c r="B123" s="5">
        <f t="shared" si="3"/>
        <v>35125</v>
      </c>
      <c r="C123" s="5">
        <f t="shared" si="15"/>
        <v>42072</v>
      </c>
      <c r="D123" s="5">
        <f t="shared" si="4"/>
        <v>42201</v>
      </c>
      <c r="E123" s="4" t="str">
        <f t="shared" si="5"/>
        <v>Departed</v>
      </c>
      <c r="F123" s="4" t="str">
        <f t="shared" ref="F123:G123" si="135">if((now()-C123)&lt;365,"Fresh","Old")</f>
        <v>Old</v>
      </c>
      <c r="G123" s="4" t="str">
        <f t="shared" si="135"/>
        <v>Old</v>
      </c>
      <c r="H123" s="4">
        <f t="shared" si="7"/>
        <v>3</v>
      </c>
      <c r="I123" s="4" t="str">
        <f>vlookup(H123,Designations!A:B,2,0)</f>
        <v>Manager</v>
      </c>
      <c r="J123" s="4">
        <f t="shared" si="8"/>
        <v>1</v>
      </c>
      <c r="K123" s="4" t="str">
        <f>vlookup(J123,Office!A:B,2,0)</f>
        <v>New York</v>
      </c>
      <c r="L123" s="4">
        <f t="shared" si="9"/>
        <v>1</v>
      </c>
      <c r="M123" s="4" t="str">
        <f>vlookup(L123,'Exit Cause'!A:B,2,0)</f>
        <v>Fired</v>
      </c>
      <c r="N123" s="4">
        <f t="shared" si="10"/>
        <v>129</v>
      </c>
      <c r="O123" s="6">
        <f t="shared" si="11"/>
        <v>0</v>
      </c>
      <c r="P123" s="4">
        <f t="shared" si="12"/>
        <v>28</v>
      </c>
      <c r="Q123" s="4">
        <f t="shared" si="13"/>
        <v>2</v>
      </c>
      <c r="R123" s="4" t="str">
        <f t="shared" si="14"/>
        <v>Retired</v>
      </c>
    </row>
    <row r="124">
      <c r="A124" s="4">
        <f t="shared" si="2"/>
        <v>4234115</v>
      </c>
      <c r="B124" s="5">
        <f t="shared" si="3"/>
        <v>37507</v>
      </c>
      <c r="C124" s="5">
        <f t="shared" si="15"/>
        <v>44003</v>
      </c>
      <c r="D124" s="5">
        <f t="shared" si="4"/>
        <v>47575</v>
      </c>
      <c r="E124" s="4" t="str">
        <f t="shared" si="5"/>
        <v>Active</v>
      </c>
      <c r="F124" s="4" t="str">
        <f t="shared" ref="F124:G124" si="136">if((now()-C124)&lt;365,"Fresh","Old")</f>
        <v>Old</v>
      </c>
      <c r="G124" s="4" t="str">
        <f t="shared" si="136"/>
        <v>Fresh</v>
      </c>
      <c r="H124" s="4">
        <f t="shared" si="7"/>
        <v>7</v>
      </c>
      <c r="I124" s="4" t="str">
        <f>vlookup(H124,Designations!A:B,2,0)</f>
        <v>Clerk</v>
      </c>
      <c r="J124" s="4">
        <f t="shared" si="8"/>
        <v>3</v>
      </c>
      <c r="K124" s="4" t="str">
        <f>vlookup(J124,Office!A:B,2,0)</f>
        <v>Washington</v>
      </c>
      <c r="L124" s="4">
        <f t="shared" si="9"/>
        <v>0</v>
      </c>
      <c r="M124" s="4" t="str">
        <f>vlookup(L124,'Exit Cause'!A:B,2,0)</f>
        <v>None</v>
      </c>
      <c r="N124" s="4">
        <f t="shared" si="10"/>
        <v>3572</v>
      </c>
      <c r="O124" s="6">
        <f t="shared" si="11"/>
        <v>3</v>
      </c>
      <c r="P124" s="4">
        <f t="shared" si="12"/>
        <v>22</v>
      </c>
      <c r="Q124" s="4">
        <f t="shared" si="13"/>
        <v>5</v>
      </c>
      <c r="R124" s="4" t="str">
        <f t="shared" si="14"/>
        <v>Available</v>
      </c>
    </row>
    <row r="125">
      <c r="A125" s="4">
        <f t="shared" si="2"/>
        <v>1768463</v>
      </c>
      <c r="B125" s="5">
        <f t="shared" si="3"/>
        <v>36780</v>
      </c>
      <c r="C125" s="5">
        <f t="shared" si="15"/>
        <v>44274</v>
      </c>
      <c r="D125" s="5">
        <f t="shared" si="4"/>
        <v>44309</v>
      </c>
      <c r="E125" s="4" t="str">
        <f t="shared" si="5"/>
        <v>Departed</v>
      </c>
      <c r="F125" s="4" t="str">
        <f t="shared" ref="F125:G125" si="137">if((now()-C125)&lt;365,"Fresh","Old")</f>
        <v>Old</v>
      </c>
      <c r="G125" s="4" t="str">
        <f t="shared" si="137"/>
        <v>Old</v>
      </c>
      <c r="H125" s="4">
        <f t="shared" si="7"/>
        <v>3</v>
      </c>
      <c r="I125" s="4" t="str">
        <f>vlookup(H125,Designations!A:B,2,0)</f>
        <v>Manager</v>
      </c>
      <c r="J125" s="4">
        <f t="shared" si="8"/>
        <v>3</v>
      </c>
      <c r="K125" s="4" t="str">
        <f>vlookup(J125,Office!A:B,2,0)</f>
        <v>Washington</v>
      </c>
      <c r="L125" s="4">
        <f t="shared" si="9"/>
        <v>2</v>
      </c>
      <c r="M125" s="4" t="str">
        <f>vlookup(L125,'Exit Cause'!A:B,2,0)</f>
        <v>Better Opportunity</v>
      </c>
      <c r="N125" s="4">
        <f t="shared" si="10"/>
        <v>35</v>
      </c>
      <c r="O125" s="6">
        <f t="shared" si="11"/>
        <v>0</v>
      </c>
      <c r="P125" s="4">
        <f t="shared" si="12"/>
        <v>24</v>
      </c>
      <c r="Q125" s="4">
        <f t="shared" si="13"/>
        <v>2</v>
      </c>
      <c r="R125" s="4" t="str">
        <f t="shared" si="14"/>
        <v>Retired</v>
      </c>
    </row>
    <row r="126">
      <c r="A126" s="4">
        <f t="shared" si="2"/>
        <v>1231920</v>
      </c>
      <c r="B126" s="5">
        <f t="shared" si="3"/>
        <v>33544</v>
      </c>
      <c r="C126" s="5">
        <f t="shared" si="15"/>
        <v>40912</v>
      </c>
      <c r="D126" s="5">
        <f t="shared" si="4"/>
        <v>43729</v>
      </c>
      <c r="E126" s="4" t="str">
        <f t="shared" si="5"/>
        <v>Departed</v>
      </c>
      <c r="F126" s="4" t="str">
        <f t="shared" ref="F126:G126" si="138">if((now()-C126)&lt;365,"Fresh","Old")</f>
        <v>Old</v>
      </c>
      <c r="G126" s="4" t="str">
        <f t="shared" si="138"/>
        <v>Old</v>
      </c>
      <c r="H126" s="4">
        <f t="shared" si="7"/>
        <v>3</v>
      </c>
      <c r="I126" s="4" t="str">
        <f>vlookup(H126,Designations!A:B,2,0)</f>
        <v>Manager</v>
      </c>
      <c r="J126" s="4">
        <f t="shared" si="8"/>
        <v>1</v>
      </c>
      <c r="K126" s="4" t="str">
        <f>vlookup(J126,Office!A:B,2,0)</f>
        <v>New York</v>
      </c>
      <c r="L126" s="4">
        <f t="shared" si="9"/>
        <v>3</v>
      </c>
      <c r="M126" s="4" t="str">
        <f>vlookup(L126,'Exit Cause'!A:B,2,0)</f>
        <v>Natural</v>
      </c>
      <c r="N126" s="4">
        <f t="shared" si="10"/>
        <v>2817</v>
      </c>
      <c r="O126" s="6">
        <f t="shared" si="11"/>
        <v>2</v>
      </c>
      <c r="P126" s="4">
        <f t="shared" si="12"/>
        <v>33</v>
      </c>
      <c r="Q126" s="4">
        <f t="shared" si="13"/>
        <v>4</v>
      </c>
      <c r="R126" s="4" t="str">
        <f t="shared" si="14"/>
        <v>Retired</v>
      </c>
    </row>
    <row r="127">
      <c r="A127" s="4">
        <f t="shared" si="2"/>
        <v>4767562</v>
      </c>
      <c r="B127" s="5">
        <f t="shared" si="3"/>
        <v>36281</v>
      </c>
      <c r="C127" s="5">
        <f t="shared" si="15"/>
        <v>44327</v>
      </c>
      <c r="D127" s="5">
        <f t="shared" si="4"/>
        <v>46287</v>
      </c>
      <c r="E127" s="4" t="str">
        <f t="shared" si="5"/>
        <v>Active</v>
      </c>
      <c r="F127" s="4" t="str">
        <f t="shared" ref="F127:G127" si="139">if((now()-C127)&lt;365,"Fresh","Old")</f>
        <v>Old</v>
      </c>
      <c r="G127" s="4" t="str">
        <f t="shared" si="139"/>
        <v>Fresh</v>
      </c>
      <c r="H127" s="4">
        <f t="shared" si="7"/>
        <v>7</v>
      </c>
      <c r="I127" s="4" t="str">
        <f>vlookup(H127,Designations!A:B,2,0)</f>
        <v>Clerk</v>
      </c>
      <c r="J127" s="4">
        <f t="shared" si="8"/>
        <v>3</v>
      </c>
      <c r="K127" s="4" t="str">
        <f>vlookup(J127,Office!A:B,2,0)</f>
        <v>Washington</v>
      </c>
      <c r="L127" s="4">
        <f t="shared" si="9"/>
        <v>0</v>
      </c>
      <c r="M127" s="4" t="str">
        <f>vlookup(L127,'Exit Cause'!A:B,2,0)</f>
        <v>None</v>
      </c>
      <c r="N127" s="4">
        <f t="shared" si="10"/>
        <v>1960</v>
      </c>
      <c r="O127" s="6">
        <f t="shared" si="11"/>
        <v>1</v>
      </c>
      <c r="P127" s="4">
        <f t="shared" si="12"/>
        <v>25</v>
      </c>
      <c r="Q127" s="4">
        <f t="shared" si="13"/>
        <v>3</v>
      </c>
      <c r="R127" s="4" t="str">
        <f t="shared" si="14"/>
        <v>Available</v>
      </c>
    </row>
    <row r="128">
      <c r="A128" s="4">
        <f t="shared" si="2"/>
        <v>4544981</v>
      </c>
      <c r="B128" s="5">
        <f t="shared" si="3"/>
        <v>33852</v>
      </c>
      <c r="C128" s="5">
        <f t="shared" si="15"/>
        <v>40665</v>
      </c>
      <c r="D128" s="5">
        <f t="shared" si="4"/>
        <v>40668</v>
      </c>
      <c r="E128" s="4" t="str">
        <f t="shared" si="5"/>
        <v>Departed</v>
      </c>
      <c r="F128" s="4" t="str">
        <f t="shared" ref="F128:G128" si="140">if((now()-C128)&lt;365,"Fresh","Old")</f>
        <v>Old</v>
      </c>
      <c r="G128" s="4" t="str">
        <f t="shared" si="140"/>
        <v>Old</v>
      </c>
      <c r="H128" s="4">
        <f t="shared" si="7"/>
        <v>7</v>
      </c>
      <c r="I128" s="4" t="str">
        <f>vlookup(H128,Designations!A:B,2,0)</f>
        <v>Clerk</v>
      </c>
      <c r="J128" s="4">
        <f t="shared" si="8"/>
        <v>4</v>
      </c>
      <c r="K128" s="4" t="str">
        <f>vlookup(J128,Office!A:B,2,0)</f>
        <v>London</v>
      </c>
      <c r="L128" s="4">
        <f t="shared" si="9"/>
        <v>1</v>
      </c>
      <c r="M128" s="4" t="str">
        <f>vlookup(L128,'Exit Cause'!A:B,2,0)</f>
        <v>Fired</v>
      </c>
      <c r="N128" s="4">
        <f t="shared" si="10"/>
        <v>3</v>
      </c>
      <c r="O128" s="6">
        <f t="shared" si="11"/>
        <v>0</v>
      </c>
      <c r="P128" s="4">
        <f t="shared" si="12"/>
        <v>32</v>
      </c>
      <c r="Q128" s="4">
        <f t="shared" si="13"/>
        <v>3</v>
      </c>
      <c r="R128" s="4" t="str">
        <f t="shared" si="14"/>
        <v>Retired</v>
      </c>
    </row>
    <row r="129">
      <c r="A129" s="4">
        <f t="shared" si="2"/>
        <v>2468523</v>
      </c>
      <c r="B129" s="5">
        <f t="shared" si="3"/>
        <v>34822</v>
      </c>
      <c r="C129" s="5">
        <f t="shared" si="15"/>
        <v>43292</v>
      </c>
      <c r="D129" s="5">
        <f t="shared" si="4"/>
        <v>43453</v>
      </c>
      <c r="E129" s="4" t="str">
        <f t="shared" si="5"/>
        <v>Departed</v>
      </c>
      <c r="F129" s="4" t="str">
        <f t="shared" ref="F129:G129" si="141">if((now()-C129)&lt;365,"Fresh","Old")</f>
        <v>Old</v>
      </c>
      <c r="G129" s="4" t="str">
        <f t="shared" si="141"/>
        <v>Old</v>
      </c>
      <c r="H129" s="4">
        <f t="shared" si="7"/>
        <v>7</v>
      </c>
      <c r="I129" s="4" t="str">
        <f>vlookup(H129,Designations!A:B,2,0)</f>
        <v>Clerk</v>
      </c>
      <c r="J129" s="4">
        <f t="shared" si="8"/>
        <v>3</v>
      </c>
      <c r="K129" s="4" t="str">
        <f>vlookup(J129,Office!A:B,2,0)</f>
        <v>Washington</v>
      </c>
      <c r="L129" s="4">
        <f t="shared" si="9"/>
        <v>4</v>
      </c>
      <c r="M129" s="4" t="str">
        <f>vlookup(L129,'Exit Cause'!A:B,2,0)</f>
        <v>Retired</v>
      </c>
      <c r="N129" s="4">
        <f t="shared" si="10"/>
        <v>161</v>
      </c>
      <c r="O129" s="6">
        <f t="shared" si="11"/>
        <v>0</v>
      </c>
      <c r="P129" s="4">
        <f t="shared" si="12"/>
        <v>29</v>
      </c>
      <c r="Q129" s="4">
        <f t="shared" si="13"/>
        <v>2</v>
      </c>
      <c r="R129" s="4" t="str">
        <f t="shared" si="14"/>
        <v>Retired</v>
      </c>
    </row>
    <row r="130">
      <c r="A130" s="4">
        <f t="shared" si="2"/>
        <v>3951140</v>
      </c>
      <c r="B130" s="5">
        <f t="shared" si="3"/>
        <v>33095</v>
      </c>
      <c r="C130" s="5">
        <f t="shared" si="15"/>
        <v>42230</v>
      </c>
      <c r="D130" s="5">
        <f t="shared" si="4"/>
        <v>42653</v>
      </c>
      <c r="E130" s="4" t="str">
        <f t="shared" si="5"/>
        <v>Departed</v>
      </c>
      <c r="F130" s="4" t="str">
        <f t="shared" ref="F130:G130" si="142">if((now()-C130)&lt;365,"Fresh","Old")</f>
        <v>Old</v>
      </c>
      <c r="G130" s="4" t="str">
        <f t="shared" si="142"/>
        <v>Old</v>
      </c>
      <c r="H130" s="4">
        <f t="shared" si="7"/>
        <v>6</v>
      </c>
      <c r="I130" s="4" t="str">
        <f>vlookup(H130,Designations!A:B,2,0)</f>
        <v>Driver</v>
      </c>
      <c r="J130" s="4">
        <f t="shared" si="8"/>
        <v>3</v>
      </c>
      <c r="K130" s="4" t="str">
        <f>vlookup(J130,Office!A:B,2,0)</f>
        <v>Washington</v>
      </c>
      <c r="L130" s="4">
        <f t="shared" si="9"/>
        <v>4</v>
      </c>
      <c r="M130" s="4" t="str">
        <f>vlookup(L130,'Exit Cause'!A:B,2,0)</f>
        <v>Retired</v>
      </c>
      <c r="N130" s="4">
        <f t="shared" si="10"/>
        <v>423</v>
      </c>
      <c r="O130" s="6">
        <f t="shared" si="11"/>
        <v>0</v>
      </c>
      <c r="P130" s="4">
        <f t="shared" si="12"/>
        <v>34</v>
      </c>
      <c r="Q130" s="4">
        <f t="shared" si="13"/>
        <v>2</v>
      </c>
      <c r="R130" s="4" t="str">
        <f t="shared" si="14"/>
        <v>Retired</v>
      </c>
    </row>
    <row r="131">
      <c r="A131" s="4">
        <f t="shared" si="2"/>
        <v>1472156</v>
      </c>
      <c r="B131" s="5">
        <f t="shared" si="3"/>
        <v>36285</v>
      </c>
      <c r="C131" s="5">
        <f t="shared" si="15"/>
        <v>42813</v>
      </c>
      <c r="D131" s="5">
        <f t="shared" si="4"/>
        <v>43554</v>
      </c>
      <c r="E131" s="4" t="str">
        <f t="shared" si="5"/>
        <v>Departed</v>
      </c>
      <c r="F131" s="4" t="str">
        <f t="shared" ref="F131:G131" si="143">if((now()-C131)&lt;365,"Fresh","Old")</f>
        <v>Old</v>
      </c>
      <c r="G131" s="4" t="str">
        <f t="shared" si="143"/>
        <v>Old</v>
      </c>
      <c r="H131" s="4">
        <f t="shared" si="7"/>
        <v>5</v>
      </c>
      <c r="I131" s="4" t="str">
        <f>vlookup(H131,Designations!A:B,2,0)</f>
        <v>Support Staff</v>
      </c>
      <c r="J131" s="4">
        <f t="shared" si="8"/>
        <v>1</v>
      </c>
      <c r="K131" s="4" t="str">
        <f>vlookup(J131,Office!A:B,2,0)</f>
        <v>New York</v>
      </c>
      <c r="L131" s="4">
        <f t="shared" si="9"/>
        <v>4</v>
      </c>
      <c r="M131" s="4" t="str">
        <f>vlookup(L131,'Exit Cause'!A:B,2,0)</f>
        <v>Retired</v>
      </c>
      <c r="N131" s="4">
        <f t="shared" si="10"/>
        <v>741</v>
      </c>
      <c r="O131" s="6">
        <f t="shared" si="11"/>
        <v>0</v>
      </c>
      <c r="P131" s="4">
        <f t="shared" si="12"/>
        <v>25</v>
      </c>
      <c r="Q131" s="4">
        <f t="shared" si="13"/>
        <v>2</v>
      </c>
      <c r="R131" s="4" t="str">
        <f t="shared" si="14"/>
        <v>Retired</v>
      </c>
    </row>
    <row r="132">
      <c r="A132" s="4">
        <f t="shared" si="2"/>
        <v>1113680</v>
      </c>
      <c r="B132" s="5">
        <f t="shared" si="3"/>
        <v>35126</v>
      </c>
      <c r="C132" s="5">
        <f t="shared" si="15"/>
        <v>44071</v>
      </c>
      <c r="D132" s="5">
        <f t="shared" si="4"/>
        <v>46847</v>
      </c>
      <c r="E132" s="4" t="str">
        <f t="shared" si="5"/>
        <v>Active</v>
      </c>
      <c r="F132" s="4" t="str">
        <f t="shared" ref="F132:G132" si="144">if((now()-C132)&lt;365,"Fresh","Old")</f>
        <v>Old</v>
      </c>
      <c r="G132" s="4" t="str">
        <f t="shared" si="144"/>
        <v>Fresh</v>
      </c>
      <c r="H132" s="4">
        <f t="shared" si="7"/>
        <v>6</v>
      </c>
      <c r="I132" s="4" t="str">
        <f>vlookup(H132,Designations!A:B,2,0)</f>
        <v>Driver</v>
      </c>
      <c r="J132" s="4">
        <f t="shared" si="8"/>
        <v>4</v>
      </c>
      <c r="K132" s="4" t="str">
        <f>vlookup(J132,Office!A:B,2,0)</f>
        <v>London</v>
      </c>
      <c r="L132" s="4">
        <f t="shared" si="9"/>
        <v>0</v>
      </c>
      <c r="M132" s="4" t="str">
        <f>vlookup(L132,'Exit Cause'!A:B,2,0)</f>
        <v>None</v>
      </c>
      <c r="N132" s="4">
        <f t="shared" si="10"/>
        <v>2776</v>
      </c>
      <c r="O132" s="6">
        <f t="shared" si="11"/>
        <v>2</v>
      </c>
      <c r="P132" s="4">
        <f t="shared" si="12"/>
        <v>28</v>
      </c>
      <c r="Q132" s="4">
        <f t="shared" si="13"/>
        <v>6</v>
      </c>
      <c r="R132" s="4" t="str">
        <f t="shared" si="14"/>
        <v>Available</v>
      </c>
    </row>
    <row r="133">
      <c r="A133" s="4">
        <f t="shared" si="2"/>
        <v>3154695</v>
      </c>
      <c r="B133" s="5">
        <f t="shared" si="3"/>
        <v>33793</v>
      </c>
      <c r="C133" s="5">
        <f t="shared" si="15"/>
        <v>40938</v>
      </c>
      <c r="D133" s="5">
        <f t="shared" si="4"/>
        <v>43202</v>
      </c>
      <c r="E133" s="4" t="str">
        <f t="shared" si="5"/>
        <v>Departed</v>
      </c>
      <c r="F133" s="4" t="str">
        <f t="shared" ref="F133:G133" si="145">if((now()-C133)&lt;365,"Fresh","Old")</f>
        <v>Old</v>
      </c>
      <c r="G133" s="4" t="str">
        <f t="shared" si="145"/>
        <v>Old</v>
      </c>
      <c r="H133" s="4">
        <f t="shared" si="7"/>
        <v>3</v>
      </c>
      <c r="I133" s="4" t="str">
        <f>vlookup(H133,Designations!A:B,2,0)</f>
        <v>Manager</v>
      </c>
      <c r="J133" s="4">
        <f t="shared" si="8"/>
        <v>4</v>
      </c>
      <c r="K133" s="4" t="str">
        <f>vlookup(J133,Office!A:B,2,0)</f>
        <v>London</v>
      </c>
      <c r="L133" s="4">
        <f t="shared" si="9"/>
        <v>2</v>
      </c>
      <c r="M133" s="4" t="str">
        <f>vlookup(L133,'Exit Cause'!A:B,2,0)</f>
        <v>Better Opportunity</v>
      </c>
      <c r="N133" s="4">
        <f t="shared" si="10"/>
        <v>2264</v>
      </c>
      <c r="O133" s="6">
        <f t="shared" si="11"/>
        <v>1</v>
      </c>
      <c r="P133" s="4">
        <f t="shared" si="12"/>
        <v>32</v>
      </c>
      <c r="Q133" s="4">
        <f t="shared" si="13"/>
        <v>3</v>
      </c>
      <c r="R133" s="4" t="str">
        <f t="shared" si="14"/>
        <v>Retired</v>
      </c>
    </row>
    <row r="134">
      <c r="A134" s="4">
        <f t="shared" si="2"/>
        <v>4822269</v>
      </c>
      <c r="B134" s="5">
        <f t="shared" si="3"/>
        <v>35377</v>
      </c>
      <c r="C134" s="5">
        <f t="shared" si="15"/>
        <v>42482</v>
      </c>
      <c r="D134" s="5">
        <f t="shared" si="4"/>
        <v>42791</v>
      </c>
      <c r="E134" s="4" t="str">
        <f t="shared" si="5"/>
        <v>Departed</v>
      </c>
      <c r="F134" s="4" t="str">
        <f t="shared" ref="F134:G134" si="146">if((now()-C134)&lt;365,"Fresh","Old")</f>
        <v>Old</v>
      </c>
      <c r="G134" s="4" t="str">
        <f t="shared" si="146"/>
        <v>Old</v>
      </c>
      <c r="H134" s="4">
        <f t="shared" si="7"/>
        <v>5</v>
      </c>
      <c r="I134" s="4" t="str">
        <f>vlookup(H134,Designations!A:B,2,0)</f>
        <v>Support Staff</v>
      </c>
      <c r="J134" s="4">
        <f t="shared" si="8"/>
        <v>2</v>
      </c>
      <c r="K134" s="4" t="str">
        <f>vlookup(J134,Office!A:B,2,0)</f>
        <v>Los Angeles</v>
      </c>
      <c r="L134" s="4">
        <f t="shared" si="9"/>
        <v>2</v>
      </c>
      <c r="M134" s="4" t="str">
        <f>vlookup(L134,'Exit Cause'!A:B,2,0)</f>
        <v>Better Opportunity</v>
      </c>
      <c r="N134" s="4">
        <f t="shared" si="10"/>
        <v>309</v>
      </c>
      <c r="O134" s="6">
        <f t="shared" si="11"/>
        <v>0</v>
      </c>
      <c r="P134" s="4">
        <f t="shared" si="12"/>
        <v>28</v>
      </c>
      <c r="Q134" s="4">
        <f t="shared" si="13"/>
        <v>6</v>
      </c>
      <c r="R134" s="4" t="str">
        <f t="shared" si="14"/>
        <v>Retired</v>
      </c>
    </row>
    <row r="135">
      <c r="A135" s="4">
        <f t="shared" si="2"/>
        <v>2300016</v>
      </c>
      <c r="B135" s="5">
        <f t="shared" si="3"/>
        <v>34522</v>
      </c>
      <c r="C135" s="5">
        <f t="shared" si="15"/>
        <v>41860</v>
      </c>
      <c r="D135" s="5">
        <f t="shared" si="4"/>
        <v>43454</v>
      </c>
      <c r="E135" s="4" t="str">
        <f t="shared" si="5"/>
        <v>Departed</v>
      </c>
      <c r="F135" s="4" t="str">
        <f t="shared" ref="F135:G135" si="147">if((now()-C135)&lt;365,"Fresh","Old")</f>
        <v>Old</v>
      </c>
      <c r="G135" s="4" t="str">
        <f t="shared" si="147"/>
        <v>Old</v>
      </c>
      <c r="H135" s="4">
        <f t="shared" si="7"/>
        <v>4</v>
      </c>
      <c r="I135" s="4" t="str">
        <f>vlookup(H135,Designations!A:B,2,0)</f>
        <v>Assitant Manager</v>
      </c>
      <c r="J135" s="4">
        <f t="shared" si="8"/>
        <v>1</v>
      </c>
      <c r="K135" s="4" t="str">
        <f>vlookup(J135,Office!A:B,2,0)</f>
        <v>New York</v>
      </c>
      <c r="L135" s="4">
        <f t="shared" si="9"/>
        <v>3</v>
      </c>
      <c r="M135" s="4" t="str">
        <f>vlookup(L135,'Exit Cause'!A:B,2,0)</f>
        <v>Natural</v>
      </c>
      <c r="N135" s="4">
        <f t="shared" si="10"/>
        <v>1594</v>
      </c>
      <c r="O135" s="6">
        <f t="shared" si="11"/>
        <v>0</v>
      </c>
      <c r="P135" s="4">
        <f t="shared" si="12"/>
        <v>30</v>
      </c>
      <c r="Q135" s="4">
        <f t="shared" si="13"/>
        <v>1</v>
      </c>
      <c r="R135" s="4" t="str">
        <f t="shared" si="14"/>
        <v>Retired</v>
      </c>
    </row>
    <row r="136">
      <c r="A136" s="4">
        <f t="shared" si="2"/>
        <v>2652052</v>
      </c>
      <c r="B136" s="5">
        <f t="shared" si="3"/>
        <v>33910</v>
      </c>
      <c r="C136" s="5">
        <f t="shared" si="15"/>
        <v>40580</v>
      </c>
      <c r="D136" s="5">
        <f t="shared" si="4"/>
        <v>42688</v>
      </c>
      <c r="E136" s="4" t="str">
        <f t="shared" si="5"/>
        <v>Departed</v>
      </c>
      <c r="F136" s="4" t="str">
        <f t="shared" ref="F136:G136" si="148">if((now()-C136)&lt;365,"Fresh","Old")</f>
        <v>Old</v>
      </c>
      <c r="G136" s="4" t="str">
        <f t="shared" si="148"/>
        <v>Old</v>
      </c>
      <c r="H136" s="4">
        <f t="shared" si="7"/>
        <v>8</v>
      </c>
      <c r="I136" s="4" t="str">
        <f>vlookup(H136,Designations!A:B,2,0)</f>
        <v>Office Boy</v>
      </c>
      <c r="J136" s="4">
        <f t="shared" si="8"/>
        <v>4</v>
      </c>
      <c r="K136" s="4" t="str">
        <f>vlookup(J136,Office!A:B,2,0)</f>
        <v>London</v>
      </c>
      <c r="L136" s="4">
        <f t="shared" si="9"/>
        <v>5</v>
      </c>
      <c r="M136" s="4" t="str">
        <f>vlookup(L136,'Exit Cause'!A:B,2,0)</f>
        <v>Other</v>
      </c>
      <c r="N136" s="4">
        <f t="shared" si="10"/>
        <v>2108</v>
      </c>
      <c r="O136" s="6">
        <f t="shared" si="11"/>
        <v>1</v>
      </c>
      <c r="P136" s="4">
        <f t="shared" si="12"/>
        <v>32</v>
      </c>
      <c r="Q136" s="4">
        <f t="shared" si="13"/>
        <v>3</v>
      </c>
      <c r="R136" s="4" t="str">
        <f t="shared" si="14"/>
        <v>Retired</v>
      </c>
    </row>
    <row r="137">
      <c r="A137" s="4">
        <f t="shared" si="2"/>
        <v>2531972</v>
      </c>
      <c r="B137" s="5">
        <f t="shared" si="3"/>
        <v>33306</v>
      </c>
      <c r="C137" s="5">
        <f t="shared" si="15"/>
        <v>41155</v>
      </c>
      <c r="D137" s="5">
        <f t="shared" si="4"/>
        <v>43796</v>
      </c>
      <c r="E137" s="4" t="str">
        <f t="shared" si="5"/>
        <v>Departed</v>
      </c>
      <c r="F137" s="4" t="str">
        <f t="shared" ref="F137:G137" si="149">if((now()-C137)&lt;365,"Fresh","Old")</f>
        <v>Old</v>
      </c>
      <c r="G137" s="4" t="str">
        <f t="shared" si="149"/>
        <v>Old</v>
      </c>
      <c r="H137" s="4">
        <f t="shared" si="7"/>
        <v>4</v>
      </c>
      <c r="I137" s="4" t="str">
        <f>vlookup(H137,Designations!A:B,2,0)</f>
        <v>Assitant Manager</v>
      </c>
      <c r="J137" s="4">
        <f t="shared" si="8"/>
        <v>4</v>
      </c>
      <c r="K137" s="4" t="str">
        <f>vlookup(J137,Office!A:B,2,0)</f>
        <v>London</v>
      </c>
      <c r="L137" s="4">
        <f t="shared" si="9"/>
        <v>4</v>
      </c>
      <c r="M137" s="4" t="str">
        <f>vlookup(L137,'Exit Cause'!A:B,2,0)</f>
        <v>Retired</v>
      </c>
      <c r="N137" s="4">
        <f t="shared" si="10"/>
        <v>2641</v>
      </c>
      <c r="O137" s="6">
        <f t="shared" si="11"/>
        <v>2</v>
      </c>
      <c r="P137" s="4">
        <f t="shared" si="12"/>
        <v>33</v>
      </c>
      <c r="Q137" s="4">
        <f t="shared" si="13"/>
        <v>6</v>
      </c>
      <c r="R137" s="4" t="str">
        <f t="shared" si="14"/>
        <v>Retired</v>
      </c>
    </row>
    <row r="138">
      <c r="A138" s="4">
        <f t="shared" si="2"/>
        <v>4073783</v>
      </c>
      <c r="B138" s="5">
        <f t="shared" si="3"/>
        <v>35924</v>
      </c>
      <c r="C138" s="5">
        <f t="shared" si="15"/>
        <v>42454</v>
      </c>
      <c r="D138" s="5">
        <f t="shared" si="4"/>
        <v>45609</v>
      </c>
      <c r="E138" s="4" t="str">
        <f t="shared" si="5"/>
        <v>Active</v>
      </c>
      <c r="F138" s="4" t="str">
        <f t="shared" ref="F138:G138" si="150">if((now()-C138)&lt;365,"Fresh","Old")</f>
        <v>Old</v>
      </c>
      <c r="G138" s="4" t="str">
        <f t="shared" si="150"/>
        <v>Fresh</v>
      </c>
      <c r="H138" s="4">
        <f t="shared" si="7"/>
        <v>5</v>
      </c>
      <c r="I138" s="4" t="str">
        <f>vlookup(H138,Designations!A:B,2,0)</f>
        <v>Support Staff</v>
      </c>
      <c r="J138" s="4">
        <f t="shared" si="8"/>
        <v>1</v>
      </c>
      <c r="K138" s="4" t="str">
        <f>vlookup(J138,Office!A:B,2,0)</f>
        <v>New York</v>
      </c>
      <c r="L138" s="4">
        <f t="shared" si="9"/>
        <v>0</v>
      </c>
      <c r="M138" s="4" t="str">
        <f>vlookup(L138,'Exit Cause'!A:B,2,0)</f>
        <v>None</v>
      </c>
      <c r="N138" s="4">
        <f t="shared" si="10"/>
        <v>3155</v>
      </c>
      <c r="O138" s="6">
        <f t="shared" si="11"/>
        <v>3</v>
      </c>
      <c r="P138" s="4">
        <f t="shared" si="12"/>
        <v>26</v>
      </c>
      <c r="Q138" s="4">
        <f t="shared" si="13"/>
        <v>6</v>
      </c>
      <c r="R138" s="4" t="str">
        <f t="shared" si="14"/>
        <v>Future</v>
      </c>
    </row>
    <row r="139">
      <c r="A139" s="4">
        <f t="shared" si="2"/>
        <v>1221015</v>
      </c>
      <c r="B139" s="5">
        <f t="shared" si="3"/>
        <v>36806</v>
      </c>
      <c r="C139" s="5">
        <f t="shared" si="15"/>
        <v>44625</v>
      </c>
      <c r="D139" s="5">
        <f t="shared" si="4"/>
        <v>44764</v>
      </c>
      <c r="E139" s="4" t="str">
        <f t="shared" si="5"/>
        <v>Departed</v>
      </c>
      <c r="F139" s="4" t="str">
        <f t="shared" ref="F139:G139" si="151">if((now()-C139)&lt;365,"Fresh","Old")</f>
        <v>Old</v>
      </c>
      <c r="G139" s="4" t="str">
        <f t="shared" si="151"/>
        <v>Old</v>
      </c>
      <c r="H139" s="4">
        <f t="shared" si="7"/>
        <v>6</v>
      </c>
      <c r="I139" s="4" t="str">
        <f>vlookup(H139,Designations!A:B,2,0)</f>
        <v>Driver</v>
      </c>
      <c r="J139" s="4">
        <f t="shared" si="8"/>
        <v>1</v>
      </c>
      <c r="K139" s="4" t="str">
        <f>vlookup(J139,Office!A:B,2,0)</f>
        <v>New York</v>
      </c>
      <c r="L139" s="4">
        <f t="shared" si="9"/>
        <v>4</v>
      </c>
      <c r="M139" s="4" t="str">
        <f>vlookup(L139,'Exit Cause'!A:B,2,0)</f>
        <v>Retired</v>
      </c>
      <c r="N139" s="4">
        <f t="shared" si="10"/>
        <v>139</v>
      </c>
      <c r="O139" s="6">
        <f t="shared" si="11"/>
        <v>0</v>
      </c>
      <c r="P139" s="4">
        <f t="shared" si="12"/>
        <v>24</v>
      </c>
      <c r="Q139" s="4">
        <f t="shared" si="13"/>
        <v>1</v>
      </c>
      <c r="R139" s="4" t="str">
        <f t="shared" si="14"/>
        <v>Retired</v>
      </c>
    </row>
    <row r="140">
      <c r="A140" s="4">
        <f t="shared" si="2"/>
        <v>2872200</v>
      </c>
      <c r="B140" s="5">
        <f t="shared" si="3"/>
        <v>33300</v>
      </c>
      <c r="C140" s="5">
        <f t="shared" si="15"/>
        <v>40812</v>
      </c>
      <c r="D140" s="5">
        <f t="shared" si="4"/>
        <v>42680</v>
      </c>
      <c r="E140" s="4" t="str">
        <f t="shared" si="5"/>
        <v>Departed</v>
      </c>
      <c r="F140" s="4" t="str">
        <f t="shared" ref="F140:G140" si="152">if((now()-C140)&lt;365,"Fresh","Old")</f>
        <v>Old</v>
      </c>
      <c r="G140" s="4" t="str">
        <f t="shared" si="152"/>
        <v>Old</v>
      </c>
      <c r="H140" s="4">
        <f t="shared" si="7"/>
        <v>8</v>
      </c>
      <c r="I140" s="4" t="str">
        <f>vlookup(H140,Designations!A:B,2,0)</f>
        <v>Office Boy</v>
      </c>
      <c r="J140" s="4">
        <f t="shared" si="8"/>
        <v>3</v>
      </c>
      <c r="K140" s="4" t="str">
        <f>vlookup(J140,Office!A:B,2,0)</f>
        <v>Washington</v>
      </c>
      <c r="L140" s="4">
        <f t="shared" si="9"/>
        <v>3</v>
      </c>
      <c r="M140" s="4" t="str">
        <f>vlookup(L140,'Exit Cause'!A:B,2,0)</f>
        <v>Natural</v>
      </c>
      <c r="N140" s="4">
        <f t="shared" si="10"/>
        <v>1868</v>
      </c>
      <c r="O140" s="6">
        <f t="shared" si="11"/>
        <v>1</v>
      </c>
      <c r="P140" s="4">
        <f t="shared" si="12"/>
        <v>33</v>
      </c>
      <c r="Q140" s="4">
        <f t="shared" si="13"/>
        <v>2</v>
      </c>
      <c r="R140" s="4" t="str">
        <f t="shared" si="14"/>
        <v>Retired</v>
      </c>
    </row>
    <row r="141">
      <c r="A141" s="4">
        <f t="shared" si="2"/>
        <v>3037262</v>
      </c>
      <c r="B141" s="5">
        <f t="shared" si="3"/>
        <v>35952</v>
      </c>
      <c r="C141" s="5">
        <f t="shared" si="15"/>
        <v>43435</v>
      </c>
      <c r="D141" s="5">
        <f t="shared" si="4"/>
        <v>43728</v>
      </c>
      <c r="E141" s="4" t="str">
        <f t="shared" si="5"/>
        <v>Departed</v>
      </c>
      <c r="F141" s="4" t="str">
        <f t="shared" ref="F141:G141" si="153">if((now()-C141)&lt;365,"Fresh","Old")</f>
        <v>Old</v>
      </c>
      <c r="G141" s="4" t="str">
        <f t="shared" si="153"/>
        <v>Old</v>
      </c>
      <c r="H141" s="4">
        <f t="shared" si="7"/>
        <v>5</v>
      </c>
      <c r="I141" s="4" t="str">
        <f>vlookup(H141,Designations!A:B,2,0)</f>
        <v>Support Staff</v>
      </c>
      <c r="J141" s="4">
        <f t="shared" si="8"/>
        <v>3</v>
      </c>
      <c r="K141" s="4" t="str">
        <f>vlookup(J141,Office!A:B,2,0)</f>
        <v>Washington</v>
      </c>
      <c r="L141" s="4">
        <f t="shared" si="9"/>
        <v>3</v>
      </c>
      <c r="M141" s="4" t="str">
        <f>vlookup(L141,'Exit Cause'!A:B,2,0)</f>
        <v>Natural</v>
      </c>
      <c r="N141" s="4">
        <f t="shared" si="10"/>
        <v>293</v>
      </c>
      <c r="O141" s="6">
        <f t="shared" si="11"/>
        <v>0</v>
      </c>
      <c r="P141" s="4">
        <f t="shared" si="12"/>
        <v>26</v>
      </c>
      <c r="Q141" s="4">
        <f t="shared" si="13"/>
        <v>2</v>
      </c>
      <c r="R141" s="4" t="str">
        <f t="shared" si="14"/>
        <v>Retired</v>
      </c>
    </row>
    <row r="142">
      <c r="A142" s="4">
        <f t="shared" si="2"/>
        <v>4716327</v>
      </c>
      <c r="B142" s="5">
        <f t="shared" si="3"/>
        <v>34921</v>
      </c>
      <c r="C142" s="5">
        <f t="shared" si="15"/>
        <v>43019</v>
      </c>
      <c r="D142" s="5">
        <f t="shared" si="4"/>
        <v>44094</v>
      </c>
      <c r="E142" s="4" t="str">
        <f t="shared" si="5"/>
        <v>Departed</v>
      </c>
      <c r="F142" s="4" t="str">
        <f t="shared" ref="F142:G142" si="154">if((now()-C142)&lt;365,"Fresh","Old")</f>
        <v>Old</v>
      </c>
      <c r="G142" s="4" t="str">
        <f t="shared" si="154"/>
        <v>Old</v>
      </c>
      <c r="H142" s="4">
        <f t="shared" si="7"/>
        <v>4</v>
      </c>
      <c r="I142" s="4" t="str">
        <f>vlookup(H142,Designations!A:B,2,0)</f>
        <v>Assitant Manager</v>
      </c>
      <c r="J142" s="4">
        <f t="shared" si="8"/>
        <v>3</v>
      </c>
      <c r="K142" s="4" t="str">
        <f>vlookup(J142,Office!A:B,2,0)</f>
        <v>Washington</v>
      </c>
      <c r="L142" s="4">
        <f t="shared" si="9"/>
        <v>4</v>
      </c>
      <c r="M142" s="4" t="str">
        <f>vlookup(L142,'Exit Cause'!A:B,2,0)</f>
        <v>Retired</v>
      </c>
      <c r="N142" s="4">
        <f t="shared" si="10"/>
        <v>1075</v>
      </c>
      <c r="O142" s="6">
        <f t="shared" si="11"/>
        <v>0</v>
      </c>
      <c r="P142" s="4">
        <f t="shared" si="12"/>
        <v>29</v>
      </c>
      <c r="Q142" s="4">
        <f t="shared" si="13"/>
        <v>3</v>
      </c>
      <c r="R142" s="4" t="str">
        <f t="shared" si="14"/>
        <v>Retired</v>
      </c>
    </row>
    <row r="143">
      <c r="A143" s="4">
        <f t="shared" si="2"/>
        <v>1993123</v>
      </c>
      <c r="B143" s="5">
        <f t="shared" si="3"/>
        <v>33460</v>
      </c>
      <c r="C143" s="5">
        <f t="shared" si="15"/>
        <v>41337</v>
      </c>
      <c r="D143" s="5">
        <f t="shared" si="4"/>
        <v>42253</v>
      </c>
      <c r="E143" s="4" t="str">
        <f t="shared" si="5"/>
        <v>Departed</v>
      </c>
      <c r="F143" s="4" t="str">
        <f t="shared" ref="F143:G143" si="155">if((now()-C143)&lt;365,"Fresh","Old")</f>
        <v>Old</v>
      </c>
      <c r="G143" s="4" t="str">
        <f t="shared" si="155"/>
        <v>Old</v>
      </c>
      <c r="H143" s="4">
        <f t="shared" si="7"/>
        <v>6</v>
      </c>
      <c r="I143" s="4" t="str">
        <f>vlookup(H143,Designations!A:B,2,0)</f>
        <v>Driver</v>
      </c>
      <c r="J143" s="4">
        <f t="shared" si="8"/>
        <v>2</v>
      </c>
      <c r="K143" s="4" t="str">
        <f>vlookup(J143,Office!A:B,2,0)</f>
        <v>Los Angeles</v>
      </c>
      <c r="L143" s="4">
        <f t="shared" si="9"/>
        <v>4</v>
      </c>
      <c r="M143" s="4" t="str">
        <f>vlookup(L143,'Exit Cause'!A:B,2,0)</f>
        <v>Retired</v>
      </c>
      <c r="N143" s="4">
        <f t="shared" si="10"/>
        <v>916</v>
      </c>
      <c r="O143" s="6">
        <f t="shared" si="11"/>
        <v>1</v>
      </c>
      <c r="P143" s="4">
        <f t="shared" si="12"/>
        <v>33</v>
      </c>
      <c r="Q143" s="4">
        <f t="shared" si="13"/>
        <v>6</v>
      </c>
      <c r="R143" s="4" t="str">
        <f t="shared" si="14"/>
        <v>Retired</v>
      </c>
    </row>
    <row r="144">
      <c r="A144" s="4">
        <f t="shared" si="2"/>
        <v>4434673</v>
      </c>
      <c r="B144" s="5">
        <f t="shared" si="3"/>
        <v>35438</v>
      </c>
      <c r="C144" s="5">
        <f t="shared" si="15"/>
        <v>42111</v>
      </c>
      <c r="D144" s="5">
        <f t="shared" si="4"/>
        <v>43402</v>
      </c>
      <c r="E144" s="4" t="str">
        <f t="shared" si="5"/>
        <v>Departed</v>
      </c>
      <c r="F144" s="4" t="str">
        <f t="shared" ref="F144:G144" si="156">if((now()-C144)&lt;365,"Fresh","Old")</f>
        <v>Old</v>
      </c>
      <c r="G144" s="4" t="str">
        <f t="shared" si="156"/>
        <v>Old</v>
      </c>
      <c r="H144" s="4">
        <f t="shared" si="7"/>
        <v>6</v>
      </c>
      <c r="I144" s="4" t="str">
        <f>vlookup(H144,Designations!A:B,2,0)</f>
        <v>Driver</v>
      </c>
      <c r="J144" s="4">
        <f t="shared" si="8"/>
        <v>3</v>
      </c>
      <c r="K144" s="4" t="str">
        <f>vlookup(J144,Office!A:B,2,0)</f>
        <v>Washington</v>
      </c>
      <c r="L144" s="4">
        <f t="shared" si="9"/>
        <v>4</v>
      </c>
      <c r="M144" s="4" t="str">
        <f>vlookup(L144,'Exit Cause'!A:B,2,0)</f>
        <v>Retired</v>
      </c>
      <c r="N144" s="4">
        <f t="shared" si="10"/>
        <v>1291</v>
      </c>
      <c r="O144" s="6">
        <f t="shared" si="11"/>
        <v>1</v>
      </c>
      <c r="P144" s="4">
        <f t="shared" si="12"/>
        <v>27</v>
      </c>
      <c r="Q144" s="4">
        <f t="shared" si="13"/>
        <v>3</v>
      </c>
      <c r="R144" s="4" t="str">
        <f t="shared" si="14"/>
        <v>Retired</v>
      </c>
    </row>
    <row r="145">
      <c r="A145" s="4">
        <f t="shared" si="2"/>
        <v>4513585</v>
      </c>
      <c r="B145" s="5">
        <f t="shared" si="3"/>
        <v>36322</v>
      </c>
      <c r="C145" s="5">
        <f t="shared" si="15"/>
        <v>42813</v>
      </c>
      <c r="D145" s="5">
        <f t="shared" si="4"/>
        <v>43061</v>
      </c>
      <c r="E145" s="4" t="str">
        <f t="shared" si="5"/>
        <v>Departed</v>
      </c>
      <c r="F145" s="4" t="str">
        <f t="shared" ref="F145:G145" si="157">if((now()-C145)&lt;365,"Fresh","Old")</f>
        <v>Old</v>
      </c>
      <c r="G145" s="4" t="str">
        <f t="shared" si="157"/>
        <v>Old</v>
      </c>
      <c r="H145" s="4">
        <f t="shared" si="7"/>
        <v>8</v>
      </c>
      <c r="I145" s="4" t="str">
        <f>vlookup(H145,Designations!A:B,2,0)</f>
        <v>Office Boy</v>
      </c>
      <c r="J145" s="4">
        <f t="shared" si="8"/>
        <v>1</v>
      </c>
      <c r="K145" s="4" t="str">
        <f>vlookup(J145,Office!A:B,2,0)</f>
        <v>New York</v>
      </c>
      <c r="L145" s="4">
        <f t="shared" si="9"/>
        <v>1</v>
      </c>
      <c r="M145" s="4" t="str">
        <f>vlookup(L145,'Exit Cause'!A:B,2,0)</f>
        <v>Fired</v>
      </c>
      <c r="N145" s="4">
        <f t="shared" si="10"/>
        <v>248</v>
      </c>
      <c r="O145" s="6">
        <f t="shared" si="11"/>
        <v>0</v>
      </c>
      <c r="P145" s="4">
        <f t="shared" si="12"/>
        <v>25</v>
      </c>
      <c r="Q145" s="4">
        <f t="shared" si="13"/>
        <v>5</v>
      </c>
      <c r="R145" s="4" t="str">
        <f t="shared" si="14"/>
        <v>Retired</v>
      </c>
    </row>
    <row r="146">
      <c r="A146" s="4">
        <f t="shared" si="2"/>
        <v>4049060</v>
      </c>
      <c r="B146" s="5">
        <f t="shared" si="3"/>
        <v>35312</v>
      </c>
      <c r="C146" s="5">
        <f t="shared" si="15"/>
        <v>44032</v>
      </c>
      <c r="D146" s="5">
        <f t="shared" si="4"/>
        <v>48878</v>
      </c>
      <c r="E146" s="4" t="str">
        <f t="shared" si="5"/>
        <v>Active</v>
      </c>
      <c r="F146" s="4" t="str">
        <f t="shared" ref="F146:G146" si="158">if((now()-C146)&lt;365,"Fresh","Old")</f>
        <v>Old</v>
      </c>
      <c r="G146" s="4" t="str">
        <f t="shared" si="158"/>
        <v>Fresh</v>
      </c>
      <c r="H146" s="4">
        <f t="shared" si="7"/>
        <v>6</v>
      </c>
      <c r="I146" s="4" t="str">
        <f>vlookup(H146,Designations!A:B,2,0)</f>
        <v>Driver</v>
      </c>
      <c r="J146" s="4">
        <f t="shared" si="8"/>
        <v>4</v>
      </c>
      <c r="K146" s="4" t="str">
        <f>vlookup(J146,Office!A:B,2,0)</f>
        <v>London</v>
      </c>
      <c r="L146" s="4">
        <f t="shared" si="9"/>
        <v>0</v>
      </c>
      <c r="M146" s="4" t="str">
        <f>vlookup(L146,'Exit Cause'!A:B,2,0)</f>
        <v>None</v>
      </c>
      <c r="N146" s="4">
        <f t="shared" si="10"/>
        <v>4846</v>
      </c>
      <c r="O146" s="6">
        <f t="shared" si="11"/>
        <v>4</v>
      </c>
      <c r="P146" s="4">
        <f t="shared" si="12"/>
        <v>28</v>
      </c>
      <c r="Q146" s="4">
        <f t="shared" si="13"/>
        <v>5</v>
      </c>
      <c r="R146" s="4" t="str">
        <f t="shared" si="14"/>
        <v>Available</v>
      </c>
    </row>
    <row r="147">
      <c r="A147" s="4">
        <f t="shared" si="2"/>
        <v>1300909</v>
      </c>
      <c r="B147" s="5">
        <f t="shared" si="3"/>
        <v>34427</v>
      </c>
      <c r="C147" s="5">
        <f t="shared" si="15"/>
        <v>41692</v>
      </c>
      <c r="D147" s="5">
        <f t="shared" si="4"/>
        <v>44248</v>
      </c>
      <c r="E147" s="4" t="str">
        <f t="shared" si="5"/>
        <v>Departed</v>
      </c>
      <c r="F147" s="4" t="str">
        <f t="shared" ref="F147:G147" si="159">if((now()-C147)&lt;365,"Fresh","Old")</f>
        <v>Old</v>
      </c>
      <c r="G147" s="4" t="str">
        <f t="shared" si="159"/>
        <v>Old</v>
      </c>
      <c r="H147" s="4">
        <f t="shared" si="7"/>
        <v>8</v>
      </c>
      <c r="I147" s="4" t="str">
        <f>vlookup(H147,Designations!A:B,2,0)</f>
        <v>Office Boy</v>
      </c>
      <c r="J147" s="4">
        <f t="shared" si="8"/>
        <v>1</v>
      </c>
      <c r="K147" s="4" t="str">
        <f>vlookup(J147,Office!A:B,2,0)</f>
        <v>New York</v>
      </c>
      <c r="L147" s="4">
        <f t="shared" si="9"/>
        <v>4</v>
      </c>
      <c r="M147" s="4" t="str">
        <f>vlookup(L147,'Exit Cause'!A:B,2,0)</f>
        <v>Retired</v>
      </c>
      <c r="N147" s="4">
        <f t="shared" si="10"/>
        <v>2556</v>
      </c>
      <c r="O147" s="6">
        <f t="shared" si="11"/>
        <v>2</v>
      </c>
      <c r="P147" s="4">
        <f t="shared" si="12"/>
        <v>30</v>
      </c>
      <c r="Q147" s="4">
        <f t="shared" si="13"/>
        <v>4</v>
      </c>
      <c r="R147" s="4" t="str">
        <f t="shared" si="14"/>
        <v>Retired</v>
      </c>
    </row>
    <row r="148">
      <c r="A148" s="4">
        <f t="shared" si="2"/>
        <v>2510741</v>
      </c>
      <c r="B148" s="5">
        <f t="shared" si="3"/>
        <v>37171</v>
      </c>
      <c r="C148" s="5">
        <f t="shared" si="15"/>
        <v>44394</v>
      </c>
      <c r="D148" s="5">
        <f t="shared" si="4"/>
        <v>48547</v>
      </c>
      <c r="E148" s="4" t="str">
        <f t="shared" si="5"/>
        <v>Active</v>
      </c>
      <c r="F148" s="4" t="str">
        <f t="shared" ref="F148:G148" si="160">if((now()-C148)&lt;365,"Fresh","Old")</f>
        <v>Old</v>
      </c>
      <c r="G148" s="4" t="str">
        <f t="shared" si="160"/>
        <v>Fresh</v>
      </c>
      <c r="H148" s="4">
        <f t="shared" si="7"/>
        <v>8</v>
      </c>
      <c r="I148" s="4" t="str">
        <f>vlookup(H148,Designations!A:B,2,0)</f>
        <v>Office Boy</v>
      </c>
      <c r="J148" s="4">
        <f t="shared" si="8"/>
        <v>2</v>
      </c>
      <c r="K148" s="4" t="str">
        <f>vlookup(J148,Office!A:B,2,0)</f>
        <v>Los Angeles</v>
      </c>
      <c r="L148" s="4">
        <f t="shared" si="9"/>
        <v>0</v>
      </c>
      <c r="M148" s="4" t="str">
        <f>vlookup(L148,'Exit Cause'!A:B,2,0)</f>
        <v>None</v>
      </c>
      <c r="N148" s="4">
        <f t="shared" si="10"/>
        <v>4153</v>
      </c>
      <c r="O148" s="6">
        <f t="shared" si="11"/>
        <v>2</v>
      </c>
      <c r="P148" s="4">
        <f t="shared" si="12"/>
        <v>23</v>
      </c>
      <c r="Q148" s="4">
        <f t="shared" si="13"/>
        <v>4</v>
      </c>
      <c r="R148" s="4" t="str">
        <f t="shared" si="14"/>
        <v>Available</v>
      </c>
    </row>
    <row r="149">
      <c r="A149" s="4">
        <f t="shared" si="2"/>
        <v>3209829</v>
      </c>
      <c r="B149" s="5">
        <f t="shared" si="3"/>
        <v>33035</v>
      </c>
      <c r="C149" s="5">
        <f t="shared" si="15"/>
        <v>40514</v>
      </c>
      <c r="D149" s="5">
        <f t="shared" si="4"/>
        <v>41561</v>
      </c>
      <c r="E149" s="4" t="str">
        <f t="shared" si="5"/>
        <v>Departed</v>
      </c>
      <c r="F149" s="4" t="str">
        <f t="shared" ref="F149:G149" si="161">if((now()-C149)&lt;365,"Fresh","Old")</f>
        <v>Old</v>
      </c>
      <c r="G149" s="4" t="str">
        <f t="shared" si="161"/>
        <v>Old</v>
      </c>
      <c r="H149" s="4">
        <f t="shared" si="7"/>
        <v>7</v>
      </c>
      <c r="I149" s="4" t="str">
        <f>vlookup(H149,Designations!A:B,2,0)</f>
        <v>Clerk</v>
      </c>
      <c r="J149" s="4">
        <f t="shared" si="8"/>
        <v>1</v>
      </c>
      <c r="K149" s="4" t="str">
        <f>vlookup(J149,Office!A:B,2,0)</f>
        <v>New York</v>
      </c>
      <c r="L149" s="4">
        <f t="shared" si="9"/>
        <v>5</v>
      </c>
      <c r="M149" s="4" t="str">
        <f>vlookup(L149,'Exit Cause'!A:B,2,0)</f>
        <v>Other</v>
      </c>
      <c r="N149" s="4">
        <f t="shared" si="10"/>
        <v>1047</v>
      </c>
      <c r="O149" s="6">
        <f t="shared" si="11"/>
        <v>1</v>
      </c>
      <c r="P149" s="4">
        <f t="shared" si="12"/>
        <v>34</v>
      </c>
      <c r="Q149" s="4">
        <f t="shared" si="13"/>
        <v>4</v>
      </c>
      <c r="R149" s="4" t="str">
        <f t="shared" si="14"/>
        <v>Retired</v>
      </c>
    </row>
    <row r="150">
      <c r="A150" s="4">
        <f t="shared" si="2"/>
        <v>1371604</v>
      </c>
      <c r="B150" s="5">
        <f t="shared" si="3"/>
        <v>34097</v>
      </c>
      <c r="C150" s="5">
        <f t="shared" si="15"/>
        <v>41810</v>
      </c>
      <c r="D150" s="5">
        <f t="shared" si="4"/>
        <v>41895</v>
      </c>
      <c r="E150" s="4" t="str">
        <f t="shared" si="5"/>
        <v>Departed</v>
      </c>
      <c r="F150" s="4" t="str">
        <f t="shared" ref="F150:G150" si="162">if((now()-C150)&lt;365,"Fresh","Old")</f>
        <v>Old</v>
      </c>
      <c r="G150" s="4" t="str">
        <f t="shared" si="162"/>
        <v>Old</v>
      </c>
      <c r="H150" s="4">
        <f t="shared" si="7"/>
        <v>5</v>
      </c>
      <c r="I150" s="4" t="str">
        <f>vlookup(H150,Designations!A:B,2,0)</f>
        <v>Support Staff</v>
      </c>
      <c r="J150" s="4">
        <f t="shared" si="8"/>
        <v>4</v>
      </c>
      <c r="K150" s="4" t="str">
        <f>vlookup(J150,Office!A:B,2,0)</f>
        <v>London</v>
      </c>
      <c r="L150" s="4">
        <f t="shared" si="9"/>
        <v>4</v>
      </c>
      <c r="M150" s="4" t="str">
        <f>vlookup(L150,'Exit Cause'!A:B,2,0)</f>
        <v>Retired</v>
      </c>
      <c r="N150" s="4">
        <f t="shared" si="10"/>
        <v>85</v>
      </c>
      <c r="O150" s="6">
        <f t="shared" si="11"/>
        <v>0</v>
      </c>
      <c r="P150" s="4">
        <f t="shared" si="12"/>
        <v>31</v>
      </c>
      <c r="Q150" s="4">
        <f t="shared" si="13"/>
        <v>1</v>
      </c>
      <c r="R150" s="4" t="str">
        <f t="shared" si="14"/>
        <v>Retired</v>
      </c>
    </row>
    <row r="151">
      <c r="A151" s="4">
        <f t="shared" si="2"/>
        <v>3536181</v>
      </c>
      <c r="B151" s="5">
        <f t="shared" si="3"/>
        <v>33850</v>
      </c>
      <c r="C151" s="5">
        <f t="shared" si="15"/>
        <v>41589</v>
      </c>
      <c r="D151" s="5">
        <f t="shared" si="4"/>
        <v>43455</v>
      </c>
      <c r="E151" s="4" t="str">
        <f t="shared" si="5"/>
        <v>Departed</v>
      </c>
      <c r="F151" s="4" t="str">
        <f t="shared" ref="F151:G151" si="163">if((now()-C151)&lt;365,"Fresh","Old")</f>
        <v>Old</v>
      </c>
      <c r="G151" s="4" t="str">
        <f t="shared" si="163"/>
        <v>Old</v>
      </c>
      <c r="H151" s="4">
        <f t="shared" si="7"/>
        <v>3</v>
      </c>
      <c r="I151" s="4" t="str">
        <f>vlookup(H151,Designations!A:B,2,0)</f>
        <v>Manager</v>
      </c>
      <c r="J151" s="4">
        <f t="shared" si="8"/>
        <v>2</v>
      </c>
      <c r="K151" s="4" t="str">
        <f>vlookup(J151,Office!A:B,2,0)</f>
        <v>Los Angeles</v>
      </c>
      <c r="L151" s="4">
        <f t="shared" si="9"/>
        <v>5</v>
      </c>
      <c r="M151" s="4" t="str">
        <f>vlookup(L151,'Exit Cause'!A:B,2,0)</f>
        <v>Other</v>
      </c>
      <c r="N151" s="4">
        <f t="shared" si="10"/>
        <v>1866</v>
      </c>
      <c r="O151" s="6">
        <f t="shared" si="11"/>
        <v>1</v>
      </c>
      <c r="P151" s="4">
        <f t="shared" si="12"/>
        <v>32</v>
      </c>
      <c r="Q151" s="4">
        <f t="shared" si="13"/>
        <v>3</v>
      </c>
      <c r="R151" s="4" t="str">
        <f t="shared" si="14"/>
        <v>Retired</v>
      </c>
    </row>
    <row r="152">
      <c r="A152" s="4">
        <f t="shared" si="2"/>
        <v>1563704</v>
      </c>
      <c r="B152" s="5">
        <f t="shared" si="3"/>
        <v>36562</v>
      </c>
      <c r="C152" s="5">
        <f t="shared" si="15"/>
        <v>44010</v>
      </c>
      <c r="D152" s="5">
        <f t="shared" si="4"/>
        <v>44467</v>
      </c>
      <c r="E152" s="4" t="str">
        <f t="shared" si="5"/>
        <v>Departed</v>
      </c>
      <c r="F152" s="4" t="str">
        <f t="shared" ref="F152:G152" si="164">if((now()-C152)&lt;365,"Fresh","Old")</f>
        <v>Old</v>
      </c>
      <c r="G152" s="4" t="str">
        <f t="shared" si="164"/>
        <v>Old</v>
      </c>
      <c r="H152" s="4">
        <f t="shared" si="7"/>
        <v>6</v>
      </c>
      <c r="I152" s="4" t="str">
        <f>vlookup(H152,Designations!A:B,2,0)</f>
        <v>Driver</v>
      </c>
      <c r="J152" s="4">
        <f t="shared" si="8"/>
        <v>1</v>
      </c>
      <c r="K152" s="4" t="str">
        <f>vlookup(J152,Office!A:B,2,0)</f>
        <v>New York</v>
      </c>
      <c r="L152" s="4">
        <f t="shared" si="9"/>
        <v>2</v>
      </c>
      <c r="M152" s="4" t="str">
        <f>vlookup(L152,'Exit Cause'!A:B,2,0)</f>
        <v>Better Opportunity</v>
      </c>
      <c r="N152" s="4">
        <f t="shared" si="10"/>
        <v>457</v>
      </c>
      <c r="O152" s="6">
        <f t="shared" si="11"/>
        <v>0</v>
      </c>
      <c r="P152" s="4">
        <f t="shared" si="12"/>
        <v>24</v>
      </c>
      <c r="Q152" s="4">
        <f t="shared" si="13"/>
        <v>4</v>
      </c>
      <c r="R152" s="4" t="str">
        <f t="shared" si="14"/>
        <v>Retired</v>
      </c>
    </row>
    <row r="153">
      <c r="A153" s="4">
        <f t="shared" si="2"/>
        <v>2077182</v>
      </c>
      <c r="B153" s="5">
        <f t="shared" si="3"/>
        <v>34188</v>
      </c>
      <c r="C153" s="5">
        <f t="shared" si="15"/>
        <v>42608</v>
      </c>
      <c r="D153" s="5">
        <f t="shared" si="4"/>
        <v>42950</v>
      </c>
      <c r="E153" s="4" t="str">
        <f t="shared" si="5"/>
        <v>Departed</v>
      </c>
      <c r="F153" s="4" t="str">
        <f t="shared" ref="F153:G153" si="165">if((now()-C153)&lt;365,"Fresh","Old")</f>
        <v>Old</v>
      </c>
      <c r="G153" s="4" t="str">
        <f t="shared" si="165"/>
        <v>Old</v>
      </c>
      <c r="H153" s="4">
        <f t="shared" si="7"/>
        <v>8</v>
      </c>
      <c r="I153" s="4" t="str">
        <f>vlookup(H153,Designations!A:B,2,0)</f>
        <v>Office Boy</v>
      </c>
      <c r="J153" s="4">
        <f t="shared" si="8"/>
        <v>4</v>
      </c>
      <c r="K153" s="4" t="str">
        <f>vlookup(J153,Office!A:B,2,0)</f>
        <v>London</v>
      </c>
      <c r="L153" s="4">
        <f t="shared" si="9"/>
        <v>5</v>
      </c>
      <c r="M153" s="4" t="str">
        <f>vlookup(L153,'Exit Cause'!A:B,2,0)</f>
        <v>Other</v>
      </c>
      <c r="N153" s="4">
        <f t="shared" si="10"/>
        <v>342</v>
      </c>
      <c r="O153" s="6">
        <f t="shared" si="11"/>
        <v>0</v>
      </c>
      <c r="P153" s="4">
        <f t="shared" si="12"/>
        <v>31</v>
      </c>
      <c r="Q153" s="4">
        <f t="shared" si="13"/>
        <v>2</v>
      </c>
      <c r="R153" s="4" t="str">
        <f t="shared" si="14"/>
        <v>Retired</v>
      </c>
    </row>
    <row r="154">
      <c r="A154" s="4">
        <f t="shared" si="2"/>
        <v>3329221</v>
      </c>
      <c r="B154" s="5">
        <f t="shared" si="3"/>
        <v>35981</v>
      </c>
      <c r="C154" s="5">
        <f t="shared" si="15"/>
        <v>44001</v>
      </c>
      <c r="D154" s="5">
        <f t="shared" si="4"/>
        <v>46168</v>
      </c>
      <c r="E154" s="4" t="str">
        <f t="shared" si="5"/>
        <v>Active</v>
      </c>
      <c r="F154" s="4" t="str">
        <f t="shared" ref="F154:G154" si="166">if((now()-C154)&lt;365,"Fresh","Old")</f>
        <v>Old</v>
      </c>
      <c r="G154" s="4" t="str">
        <f t="shared" si="166"/>
        <v>Fresh</v>
      </c>
      <c r="H154" s="4">
        <f t="shared" si="7"/>
        <v>4</v>
      </c>
      <c r="I154" s="4" t="str">
        <f>vlookup(H154,Designations!A:B,2,0)</f>
        <v>Assitant Manager</v>
      </c>
      <c r="J154" s="4">
        <f t="shared" si="8"/>
        <v>3</v>
      </c>
      <c r="K154" s="4" t="str">
        <f>vlookup(J154,Office!A:B,2,0)</f>
        <v>Washington</v>
      </c>
      <c r="L154" s="4">
        <f t="shared" si="9"/>
        <v>0</v>
      </c>
      <c r="M154" s="4" t="str">
        <f>vlookup(L154,'Exit Cause'!A:B,2,0)</f>
        <v>None</v>
      </c>
      <c r="N154" s="4">
        <f t="shared" si="10"/>
        <v>2167</v>
      </c>
      <c r="O154" s="6">
        <f t="shared" si="11"/>
        <v>1</v>
      </c>
      <c r="P154" s="4">
        <f t="shared" si="12"/>
        <v>26</v>
      </c>
      <c r="Q154" s="4">
        <f t="shared" si="13"/>
        <v>2</v>
      </c>
      <c r="R154" s="4" t="str">
        <f t="shared" si="14"/>
        <v>Available</v>
      </c>
    </row>
    <row r="155">
      <c r="A155" s="4">
        <f t="shared" si="2"/>
        <v>1825883</v>
      </c>
      <c r="B155" s="5">
        <f t="shared" si="3"/>
        <v>32418</v>
      </c>
      <c r="C155" s="5">
        <f t="shared" si="15"/>
        <v>41437</v>
      </c>
      <c r="D155" s="5">
        <f t="shared" si="4"/>
        <v>45773</v>
      </c>
      <c r="E155" s="4" t="str">
        <f t="shared" si="5"/>
        <v>Active</v>
      </c>
      <c r="F155" s="4" t="str">
        <f t="shared" ref="F155:G155" si="167">if((now()-C155)&lt;365,"Fresh","Old")</f>
        <v>Old</v>
      </c>
      <c r="G155" s="4" t="str">
        <f t="shared" si="167"/>
        <v>Fresh</v>
      </c>
      <c r="H155" s="4">
        <f t="shared" si="7"/>
        <v>3</v>
      </c>
      <c r="I155" s="4" t="str">
        <f>vlookup(H155,Designations!A:B,2,0)</f>
        <v>Manager</v>
      </c>
      <c r="J155" s="4">
        <f t="shared" si="8"/>
        <v>4</v>
      </c>
      <c r="K155" s="4" t="str">
        <f>vlookup(J155,Office!A:B,2,0)</f>
        <v>London</v>
      </c>
      <c r="L155" s="4">
        <f t="shared" si="9"/>
        <v>0</v>
      </c>
      <c r="M155" s="4" t="str">
        <f>vlookup(L155,'Exit Cause'!A:B,2,0)</f>
        <v>None</v>
      </c>
      <c r="N155" s="4">
        <f t="shared" si="10"/>
        <v>4336</v>
      </c>
      <c r="O155" s="6">
        <f t="shared" si="11"/>
        <v>2</v>
      </c>
      <c r="P155" s="4">
        <f t="shared" si="12"/>
        <v>36</v>
      </c>
      <c r="Q155" s="4">
        <f t="shared" si="13"/>
        <v>3</v>
      </c>
      <c r="R155" s="4" t="str">
        <f t="shared" si="14"/>
        <v>Future</v>
      </c>
    </row>
    <row r="156">
      <c r="A156" s="4">
        <f t="shared" si="2"/>
        <v>3678180</v>
      </c>
      <c r="B156" s="5">
        <f t="shared" si="3"/>
        <v>34213</v>
      </c>
      <c r="C156" s="5">
        <f t="shared" si="15"/>
        <v>40982</v>
      </c>
      <c r="D156" s="5">
        <f t="shared" si="4"/>
        <v>42147</v>
      </c>
      <c r="E156" s="4" t="str">
        <f t="shared" si="5"/>
        <v>Departed</v>
      </c>
      <c r="F156" s="4" t="str">
        <f t="shared" ref="F156:G156" si="168">if((now()-C156)&lt;365,"Fresh","Old")</f>
        <v>Old</v>
      </c>
      <c r="G156" s="4" t="str">
        <f t="shared" si="168"/>
        <v>Old</v>
      </c>
      <c r="H156" s="4">
        <f t="shared" si="7"/>
        <v>4</v>
      </c>
      <c r="I156" s="4" t="str">
        <f>vlookup(H156,Designations!A:B,2,0)</f>
        <v>Assitant Manager</v>
      </c>
      <c r="J156" s="4">
        <f t="shared" si="8"/>
        <v>4</v>
      </c>
      <c r="K156" s="4" t="str">
        <f>vlookup(J156,Office!A:B,2,0)</f>
        <v>London</v>
      </c>
      <c r="L156" s="4">
        <f t="shared" si="9"/>
        <v>4</v>
      </c>
      <c r="M156" s="4" t="str">
        <f>vlookup(L156,'Exit Cause'!A:B,2,0)</f>
        <v>Retired</v>
      </c>
      <c r="N156" s="4">
        <f t="shared" si="10"/>
        <v>1165</v>
      </c>
      <c r="O156" s="6">
        <f t="shared" si="11"/>
        <v>0</v>
      </c>
      <c r="P156" s="4">
        <f t="shared" si="12"/>
        <v>31</v>
      </c>
      <c r="Q156" s="4">
        <f t="shared" si="13"/>
        <v>2</v>
      </c>
      <c r="R156" s="4" t="str">
        <f t="shared" si="14"/>
        <v>Retired</v>
      </c>
    </row>
    <row r="157">
      <c r="A157" s="4">
        <f t="shared" si="2"/>
        <v>4745223</v>
      </c>
      <c r="B157" s="5">
        <f t="shared" si="3"/>
        <v>32639</v>
      </c>
      <c r="C157" s="5">
        <f t="shared" si="15"/>
        <v>41345</v>
      </c>
      <c r="D157" s="5">
        <f t="shared" si="4"/>
        <v>43098</v>
      </c>
      <c r="E157" s="4" t="str">
        <f t="shared" si="5"/>
        <v>Departed</v>
      </c>
      <c r="F157" s="4" t="str">
        <f t="shared" ref="F157:G157" si="169">if((now()-C157)&lt;365,"Fresh","Old")</f>
        <v>Old</v>
      </c>
      <c r="G157" s="4" t="str">
        <f t="shared" si="169"/>
        <v>Old</v>
      </c>
      <c r="H157" s="4">
        <f t="shared" si="7"/>
        <v>5</v>
      </c>
      <c r="I157" s="4" t="str">
        <f>vlookup(H157,Designations!A:B,2,0)</f>
        <v>Support Staff</v>
      </c>
      <c r="J157" s="4">
        <f t="shared" si="8"/>
        <v>3</v>
      </c>
      <c r="K157" s="4" t="str">
        <f>vlookup(J157,Office!A:B,2,0)</f>
        <v>Washington</v>
      </c>
      <c r="L157" s="4">
        <f t="shared" si="9"/>
        <v>2</v>
      </c>
      <c r="M157" s="4" t="str">
        <f>vlookup(L157,'Exit Cause'!A:B,2,0)</f>
        <v>Better Opportunity</v>
      </c>
      <c r="N157" s="4">
        <f t="shared" si="10"/>
        <v>1753</v>
      </c>
      <c r="O157" s="6">
        <f t="shared" si="11"/>
        <v>1</v>
      </c>
      <c r="P157" s="4">
        <f t="shared" si="12"/>
        <v>35</v>
      </c>
      <c r="Q157" s="4">
        <f t="shared" si="13"/>
        <v>5</v>
      </c>
      <c r="R157" s="4" t="str">
        <f t="shared" si="14"/>
        <v>Retired</v>
      </c>
    </row>
    <row r="158">
      <c r="A158" s="4">
        <f t="shared" si="2"/>
        <v>1665160</v>
      </c>
      <c r="B158" s="5">
        <f t="shared" si="3"/>
        <v>32909</v>
      </c>
      <c r="C158" s="5">
        <f t="shared" si="15"/>
        <v>41207</v>
      </c>
      <c r="D158" s="5">
        <f t="shared" si="4"/>
        <v>42102</v>
      </c>
      <c r="E158" s="4" t="str">
        <f t="shared" si="5"/>
        <v>Departed</v>
      </c>
      <c r="F158" s="4" t="str">
        <f t="shared" ref="F158:G158" si="170">if((now()-C158)&lt;365,"Fresh","Old")</f>
        <v>Old</v>
      </c>
      <c r="G158" s="4" t="str">
        <f t="shared" si="170"/>
        <v>Old</v>
      </c>
      <c r="H158" s="4">
        <f t="shared" si="7"/>
        <v>7</v>
      </c>
      <c r="I158" s="4" t="str">
        <f>vlookup(H158,Designations!A:B,2,0)</f>
        <v>Clerk</v>
      </c>
      <c r="J158" s="4">
        <f t="shared" si="8"/>
        <v>1</v>
      </c>
      <c r="K158" s="4" t="str">
        <f>vlookup(J158,Office!A:B,2,0)</f>
        <v>New York</v>
      </c>
      <c r="L158" s="4">
        <f t="shared" si="9"/>
        <v>4</v>
      </c>
      <c r="M158" s="4" t="str">
        <f>vlookup(L158,'Exit Cause'!A:B,2,0)</f>
        <v>Retired</v>
      </c>
      <c r="N158" s="4">
        <f t="shared" si="10"/>
        <v>895</v>
      </c>
      <c r="O158" s="6">
        <f t="shared" si="11"/>
        <v>1</v>
      </c>
      <c r="P158" s="4">
        <f t="shared" si="12"/>
        <v>34</v>
      </c>
      <c r="Q158" s="4">
        <f t="shared" si="13"/>
        <v>5</v>
      </c>
      <c r="R158" s="4" t="str">
        <f t="shared" si="14"/>
        <v>Retired</v>
      </c>
    </row>
    <row r="159">
      <c r="A159" s="4">
        <f t="shared" si="2"/>
        <v>3428219</v>
      </c>
      <c r="B159" s="5">
        <f t="shared" si="3"/>
        <v>33093</v>
      </c>
      <c r="C159" s="5">
        <f t="shared" si="15"/>
        <v>42033</v>
      </c>
      <c r="D159" s="5">
        <f t="shared" si="4"/>
        <v>42453</v>
      </c>
      <c r="E159" s="4" t="str">
        <f t="shared" si="5"/>
        <v>Departed</v>
      </c>
      <c r="F159" s="4" t="str">
        <f t="shared" ref="F159:G159" si="171">if((now()-C159)&lt;365,"Fresh","Old")</f>
        <v>Old</v>
      </c>
      <c r="G159" s="4" t="str">
        <f t="shared" si="171"/>
        <v>Old</v>
      </c>
      <c r="H159" s="4">
        <f t="shared" si="7"/>
        <v>6</v>
      </c>
      <c r="I159" s="4" t="str">
        <f>vlookup(H159,Designations!A:B,2,0)</f>
        <v>Driver</v>
      </c>
      <c r="J159" s="4">
        <f t="shared" si="8"/>
        <v>1</v>
      </c>
      <c r="K159" s="4" t="str">
        <f>vlookup(J159,Office!A:B,2,0)</f>
        <v>New York</v>
      </c>
      <c r="L159" s="4">
        <f t="shared" si="9"/>
        <v>4</v>
      </c>
      <c r="M159" s="4" t="str">
        <f>vlookup(L159,'Exit Cause'!A:B,2,0)</f>
        <v>Retired</v>
      </c>
      <c r="N159" s="4">
        <f t="shared" si="10"/>
        <v>420</v>
      </c>
      <c r="O159" s="6">
        <f t="shared" si="11"/>
        <v>0</v>
      </c>
      <c r="P159" s="4">
        <f t="shared" si="12"/>
        <v>34</v>
      </c>
      <c r="Q159" s="4">
        <f t="shared" si="13"/>
        <v>6</v>
      </c>
      <c r="R159" s="4" t="str">
        <f t="shared" si="14"/>
        <v>Retired</v>
      </c>
    </row>
    <row r="160">
      <c r="A160" s="4">
        <f t="shared" si="2"/>
        <v>1949889</v>
      </c>
      <c r="B160" s="5">
        <f t="shared" si="3"/>
        <v>32666</v>
      </c>
      <c r="C160" s="5">
        <f t="shared" si="15"/>
        <v>40301</v>
      </c>
      <c r="D160" s="5">
        <f t="shared" si="4"/>
        <v>42649</v>
      </c>
      <c r="E160" s="4" t="str">
        <f t="shared" si="5"/>
        <v>Departed</v>
      </c>
      <c r="F160" s="4" t="str">
        <f t="shared" ref="F160:G160" si="172">if((now()-C160)&lt;365,"Fresh","Old")</f>
        <v>Old</v>
      </c>
      <c r="G160" s="4" t="str">
        <f t="shared" si="172"/>
        <v>Old</v>
      </c>
      <c r="H160" s="4">
        <f t="shared" si="7"/>
        <v>8</v>
      </c>
      <c r="I160" s="4" t="str">
        <f>vlookup(H160,Designations!A:B,2,0)</f>
        <v>Office Boy</v>
      </c>
      <c r="J160" s="4">
        <f t="shared" si="8"/>
        <v>2</v>
      </c>
      <c r="K160" s="4" t="str">
        <f>vlookup(J160,Office!A:B,2,0)</f>
        <v>Los Angeles</v>
      </c>
      <c r="L160" s="4">
        <f t="shared" si="9"/>
        <v>4</v>
      </c>
      <c r="M160" s="4" t="str">
        <f>vlookup(L160,'Exit Cause'!A:B,2,0)</f>
        <v>Retired</v>
      </c>
      <c r="N160" s="4">
        <f t="shared" si="10"/>
        <v>2348</v>
      </c>
      <c r="O160" s="6">
        <f t="shared" si="11"/>
        <v>1</v>
      </c>
      <c r="P160" s="4">
        <f t="shared" si="12"/>
        <v>35</v>
      </c>
      <c r="Q160" s="4">
        <f t="shared" si="13"/>
        <v>2</v>
      </c>
      <c r="R160" s="4" t="str">
        <f t="shared" si="14"/>
        <v>Retired</v>
      </c>
    </row>
    <row r="161">
      <c r="A161" s="4">
        <f t="shared" si="2"/>
        <v>3646883</v>
      </c>
      <c r="B161" s="5">
        <f t="shared" si="3"/>
        <v>31969</v>
      </c>
      <c r="C161" s="5">
        <f t="shared" si="15"/>
        <v>40537</v>
      </c>
      <c r="D161" s="5">
        <f t="shared" si="4"/>
        <v>42021</v>
      </c>
      <c r="E161" s="4" t="str">
        <f t="shared" si="5"/>
        <v>Departed</v>
      </c>
      <c r="F161" s="4" t="str">
        <f t="shared" ref="F161:G161" si="173">if((now()-C161)&lt;365,"Fresh","Old")</f>
        <v>Old</v>
      </c>
      <c r="G161" s="4" t="str">
        <f t="shared" si="173"/>
        <v>Old</v>
      </c>
      <c r="H161" s="4">
        <f t="shared" si="7"/>
        <v>7</v>
      </c>
      <c r="I161" s="4" t="str">
        <f>vlookup(H161,Designations!A:B,2,0)</f>
        <v>Clerk</v>
      </c>
      <c r="J161" s="4">
        <f t="shared" si="8"/>
        <v>2</v>
      </c>
      <c r="K161" s="4" t="str">
        <f>vlookup(J161,Office!A:B,2,0)</f>
        <v>Los Angeles</v>
      </c>
      <c r="L161" s="4">
        <f t="shared" si="9"/>
        <v>4</v>
      </c>
      <c r="M161" s="4" t="str">
        <f>vlookup(L161,'Exit Cause'!A:B,2,0)</f>
        <v>Retired</v>
      </c>
      <c r="N161" s="4">
        <f t="shared" si="10"/>
        <v>1484</v>
      </c>
      <c r="O161" s="6">
        <f t="shared" si="11"/>
        <v>1</v>
      </c>
      <c r="P161" s="4">
        <f t="shared" si="12"/>
        <v>37</v>
      </c>
      <c r="Q161" s="4">
        <f t="shared" si="13"/>
        <v>4</v>
      </c>
      <c r="R161" s="4" t="str">
        <f t="shared" si="14"/>
        <v>Retired</v>
      </c>
    </row>
    <row r="162">
      <c r="A162" s="4">
        <f t="shared" si="2"/>
        <v>4370848</v>
      </c>
      <c r="B162" s="5">
        <f t="shared" si="3"/>
        <v>32785</v>
      </c>
      <c r="C162" s="5">
        <f t="shared" si="15"/>
        <v>40628</v>
      </c>
      <c r="D162" s="5">
        <f t="shared" si="4"/>
        <v>43972</v>
      </c>
      <c r="E162" s="4" t="str">
        <f t="shared" si="5"/>
        <v>Departed</v>
      </c>
      <c r="F162" s="4" t="str">
        <f t="shared" ref="F162:G162" si="174">if((now()-C162)&lt;365,"Fresh","Old")</f>
        <v>Old</v>
      </c>
      <c r="G162" s="4" t="str">
        <f t="shared" si="174"/>
        <v>Old</v>
      </c>
      <c r="H162" s="4">
        <f t="shared" si="7"/>
        <v>5</v>
      </c>
      <c r="I162" s="4" t="str">
        <f>vlookup(H162,Designations!A:B,2,0)</f>
        <v>Support Staff</v>
      </c>
      <c r="J162" s="4">
        <f t="shared" si="8"/>
        <v>4</v>
      </c>
      <c r="K162" s="4" t="str">
        <f>vlookup(J162,Office!A:B,2,0)</f>
        <v>London</v>
      </c>
      <c r="L162" s="4">
        <f t="shared" si="9"/>
        <v>3</v>
      </c>
      <c r="M162" s="4" t="str">
        <f>vlookup(L162,'Exit Cause'!A:B,2,0)</f>
        <v>Natural</v>
      </c>
      <c r="N162" s="4">
        <f t="shared" si="10"/>
        <v>3344</v>
      </c>
      <c r="O162" s="6">
        <f t="shared" si="11"/>
        <v>0</v>
      </c>
      <c r="P162" s="4">
        <f t="shared" si="12"/>
        <v>35</v>
      </c>
      <c r="Q162" s="4">
        <f t="shared" si="13"/>
        <v>1</v>
      </c>
      <c r="R162" s="4" t="str">
        <f t="shared" si="14"/>
        <v>Retired</v>
      </c>
    </row>
    <row r="163">
      <c r="A163" s="4">
        <f t="shared" si="2"/>
        <v>3047886</v>
      </c>
      <c r="B163" s="5">
        <f t="shared" si="3"/>
        <v>33941</v>
      </c>
      <c r="C163" s="5">
        <f t="shared" si="15"/>
        <v>41942</v>
      </c>
      <c r="D163" s="5">
        <f t="shared" si="4"/>
        <v>45726</v>
      </c>
      <c r="E163" s="4" t="str">
        <f t="shared" si="5"/>
        <v>Active</v>
      </c>
      <c r="F163" s="4" t="str">
        <f t="shared" ref="F163:G163" si="175">if((now()-C163)&lt;365,"Fresh","Old")</f>
        <v>Old</v>
      </c>
      <c r="G163" s="4" t="str">
        <f t="shared" si="175"/>
        <v>Fresh</v>
      </c>
      <c r="H163" s="4">
        <f t="shared" si="7"/>
        <v>8</v>
      </c>
      <c r="I163" s="4" t="str">
        <f>vlookup(H163,Designations!A:B,2,0)</f>
        <v>Office Boy</v>
      </c>
      <c r="J163" s="4">
        <f t="shared" si="8"/>
        <v>1</v>
      </c>
      <c r="K163" s="4" t="str">
        <f>vlookup(J163,Office!A:B,2,0)</f>
        <v>New York</v>
      </c>
      <c r="L163" s="4">
        <f t="shared" si="9"/>
        <v>0</v>
      </c>
      <c r="M163" s="4" t="str">
        <f>vlookup(L163,'Exit Cause'!A:B,2,0)</f>
        <v>None</v>
      </c>
      <c r="N163" s="4">
        <f t="shared" si="10"/>
        <v>3784</v>
      </c>
      <c r="O163" s="6">
        <f t="shared" si="11"/>
        <v>3</v>
      </c>
      <c r="P163" s="4">
        <f t="shared" si="12"/>
        <v>31</v>
      </c>
      <c r="Q163" s="4">
        <f t="shared" si="13"/>
        <v>5</v>
      </c>
      <c r="R163" s="4" t="str">
        <f t="shared" si="14"/>
        <v>Future</v>
      </c>
    </row>
    <row r="164">
      <c r="A164" s="4">
        <f t="shared" si="2"/>
        <v>2324338</v>
      </c>
      <c r="B164" s="5">
        <f t="shared" si="3"/>
        <v>32874</v>
      </c>
      <c r="C164" s="5">
        <f t="shared" si="15"/>
        <v>40505</v>
      </c>
      <c r="D164" s="5">
        <f t="shared" si="4"/>
        <v>44609</v>
      </c>
      <c r="E164" s="4" t="str">
        <f t="shared" si="5"/>
        <v>Departed</v>
      </c>
      <c r="F164" s="4" t="str">
        <f t="shared" ref="F164:G164" si="176">if((now()-C164)&lt;365,"Fresh","Old")</f>
        <v>Old</v>
      </c>
      <c r="G164" s="4" t="str">
        <f t="shared" si="176"/>
        <v>Old</v>
      </c>
      <c r="H164" s="4">
        <f t="shared" si="7"/>
        <v>3</v>
      </c>
      <c r="I164" s="4" t="str">
        <f>vlookup(H164,Designations!A:B,2,0)</f>
        <v>Manager</v>
      </c>
      <c r="J164" s="4">
        <f t="shared" si="8"/>
        <v>1</v>
      </c>
      <c r="K164" s="4" t="str">
        <f>vlookup(J164,Office!A:B,2,0)</f>
        <v>New York</v>
      </c>
      <c r="L164" s="4">
        <f t="shared" si="9"/>
        <v>3</v>
      </c>
      <c r="M164" s="4" t="str">
        <f>vlookup(L164,'Exit Cause'!A:B,2,0)</f>
        <v>Natural</v>
      </c>
      <c r="N164" s="4">
        <f t="shared" si="10"/>
        <v>4104</v>
      </c>
      <c r="O164" s="6">
        <f t="shared" si="11"/>
        <v>3</v>
      </c>
      <c r="P164" s="4">
        <f t="shared" si="12"/>
        <v>34</v>
      </c>
      <c r="Q164" s="4">
        <f t="shared" si="13"/>
        <v>5</v>
      </c>
      <c r="R164" s="4" t="str">
        <f t="shared" si="14"/>
        <v>Retired</v>
      </c>
    </row>
    <row r="165">
      <c r="A165" s="4">
        <f t="shared" si="2"/>
        <v>2261011</v>
      </c>
      <c r="B165" s="5">
        <f t="shared" si="3"/>
        <v>33304</v>
      </c>
      <c r="C165" s="5">
        <f t="shared" si="15"/>
        <v>41369</v>
      </c>
      <c r="D165" s="5">
        <f t="shared" si="4"/>
        <v>44889</v>
      </c>
      <c r="E165" s="4" t="str">
        <f t="shared" si="5"/>
        <v>Departed</v>
      </c>
      <c r="F165" s="4" t="str">
        <f t="shared" ref="F165:G165" si="177">if((now()-C165)&lt;365,"Fresh","Old")</f>
        <v>Old</v>
      </c>
      <c r="G165" s="4" t="str">
        <f t="shared" si="177"/>
        <v>Old</v>
      </c>
      <c r="H165" s="4">
        <f t="shared" si="7"/>
        <v>8</v>
      </c>
      <c r="I165" s="4" t="str">
        <f>vlookup(H165,Designations!A:B,2,0)</f>
        <v>Office Boy</v>
      </c>
      <c r="J165" s="4">
        <f t="shared" si="8"/>
        <v>1</v>
      </c>
      <c r="K165" s="4" t="str">
        <f>vlookup(J165,Office!A:B,2,0)</f>
        <v>New York</v>
      </c>
      <c r="L165" s="4">
        <f t="shared" si="9"/>
        <v>3</v>
      </c>
      <c r="M165" s="4" t="str">
        <f>vlookup(L165,'Exit Cause'!A:B,2,0)</f>
        <v>Natural</v>
      </c>
      <c r="N165" s="4">
        <f t="shared" si="10"/>
        <v>3520</v>
      </c>
      <c r="O165" s="6">
        <f t="shared" si="11"/>
        <v>2</v>
      </c>
      <c r="P165" s="4">
        <f t="shared" si="12"/>
        <v>33</v>
      </c>
      <c r="Q165" s="4">
        <f t="shared" si="13"/>
        <v>3</v>
      </c>
      <c r="R165" s="4" t="str">
        <f t="shared" si="14"/>
        <v>Retired</v>
      </c>
    </row>
    <row r="166">
      <c r="A166" s="4">
        <f t="shared" si="2"/>
        <v>3675193</v>
      </c>
      <c r="B166" s="5">
        <f t="shared" si="3"/>
        <v>33790</v>
      </c>
      <c r="C166" s="5">
        <f t="shared" si="15"/>
        <v>41880</v>
      </c>
      <c r="D166" s="5">
        <f t="shared" si="4"/>
        <v>43497</v>
      </c>
      <c r="E166" s="4" t="str">
        <f t="shared" si="5"/>
        <v>Departed</v>
      </c>
      <c r="F166" s="4" t="str">
        <f t="shared" ref="F166:G166" si="178">if((now()-C166)&lt;365,"Fresh","Old")</f>
        <v>Old</v>
      </c>
      <c r="G166" s="4" t="str">
        <f t="shared" si="178"/>
        <v>Old</v>
      </c>
      <c r="H166" s="4">
        <f t="shared" si="7"/>
        <v>8</v>
      </c>
      <c r="I166" s="4" t="str">
        <f>vlookup(H166,Designations!A:B,2,0)</f>
        <v>Office Boy</v>
      </c>
      <c r="J166" s="4">
        <f t="shared" si="8"/>
        <v>1</v>
      </c>
      <c r="K166" s="4" t="str">
        <f>vlookup(J166,Office!A:B,2,0)</f>
        <v>New York</v>
      </c>
      <c r="L166" s="4">
        <f t="shared" si="9"/>
        <v>5</v>
      </c>
      <c r="M166" s="4" t="str">
        <f>vlookup(L166,'Exit Cause'!A:B,2,0)</f>
        <v>Other</v>
      </c>
      <c r="N166" s="4">
        <f t="shared" si="10"/>
        <v>1617</v>
      </c>
      <c r="O166" s="6">
        <f t="shared" si="11"/>
        <v>0</v>
      </c>
      <c r="P166" s="4">
        <f t="shared" si="12"/>
        <v>32</v>
      </c>
      <c r="Q166" s="4">
        <f t="shared" si="13"/>
        <v>1</v>
      </c>
      <c r="R166" s="4" t="str">
        <f t="shared" si="14"/>
        <v>Retired</v>
      </c>
    </row>
    <row r="167">
      <c r="A167" s="4">
        <f t="shared" si="2"/>
        <v>2561970</v>
      </c>
      <c r="B167" s="5">
        <f t="shared" si="3"/>
        <v>37288</v>
      </c>
      <c r="C167" s="5">
        <f t="shared" si="15"/>
        <v>43895</v>
      </c>
      <c r="D167" s="5">
        <f t="shared" si="4"/>
        <v>45276</v>
      </c>
      <c r="E167" s="4" t="str">
        <f t="shared" si="5"/>
        <v>Departed</v>
      </c>
      <c r="F167" s="4" t="str">
        <f t="shared" ref="F167:G167" si="179">if((now()-C167)&lt;365,"Fresh","Old")</f>
        <v>Old</v>
      </c>
      <c r="G167" s="4" t="str">
        <f t="shared" si="179"/>
        <v>Fresh</v>
      </c>
      <c r="H167" s="4">
        <f t="shared" si="7"/>
        <v>4</v>
      </c>
      <c r="I167" s="4" t="str">
        <f>vlookup(H167,Designations!A:B,2,0)</f>
        <v>Assitant Manager</v>
      </c>
      <c r="J167" s="4">
        <f t="shared" si="8"/>
        <v>3</v>
      </c>
      <c r="K167" s="4" t="str">
        <f>vlookup(J167,Office!A:B,2,0)</f>
        <v>Washington</v>
      </c>
      <c r="L167" s="4">
        <f t="shared" si="9"/>
        <v>5</v>
      </c>
      <c r="M167" s="4" t="str">
        <f>vlookup(L167,'Exit Cause'!A:B,2,0)</f>
        <v>Other</v>
      </c>
      <c r="N167" s="4">
        <f t="shared" si="10"/>
        <v>1381</v>
      </c>
      <c r="O167" s="6">
        <f t="shared" si="11"/>
        <v>1</v>
      </c>
      <c r="P167" s="4">
        <f t="shared" si="12"/>
        <v>22</v>
      </c>
      <c r="Q167" s="4">
        <f t="shared" si="13"/>
        <v>6</v>
      </c>
      <c r="R167" s="4" t="str">
        <f t="shared" si="14"/>
        <v>Retired</v>
      </c>
    </row>
    <row r="168">
      <c r="A168" s="4">
        <f t="shared" si="2"/>
        <v>1802719</v>
      </c>
      <c r="B168" s="5">
        <f t="shared" si="3"/>
        <v>37044</v>
      </c>
      <c r="C168" s="5">
        <f t="shared" si="15"/>
        <v>44466</v>
      </c>
      <c r="D168" s="5">
        <f t="shared" si="4"/>
        <v>44745</v>
      </c>
      <c r="E168" s="4" t="str">
        <f t="shared" si="5"/>
        <v>Departed</v>
      </c>
      <c r="F168" s="4" t="str">
        <f t="shared" ref="F168:G168" si="180">if((now()-C168)&lt;365,"Fresh","Old")</f>
        <v>Old</v>
      </c>
      <c r="G168" s="4" t="str">
        <f t="shared" si="180"/>
        <v>Old</v>
      </c>
      <c r="H168" s="4">
        <f t="shared" si="7"/>
        <v>8</v>
      </c>
      <c r="I168" s="4" t="str">
        <f>vlookup(H168,Designations!A:B,2,0)</f>
        <v>Office Boy</v>
      </c>
      <c r="J168" s="4">
        <f t="shared" si="8"/>
        <v>3</v>
      </c>
      <c r="K168" s="4" t="str">
        <f>vlookup(J168,Office!A:B,2,0)</f>
        <v>Washington</v>
      </c>
      <c r="L168" s="4">
        <f t="shared" si="9"/>
        <v>1</v>
      </c>
      <c r="M168" s="4" t="str">
        <f>vlookup(L168,'Exit Cause'!A:B,2,0)</f>
        <v>Fired</v>
      </c>
      <c r="N168" s="4">
        <f t="shared" si="10"/>
        <v>279</v>
      </c>
      <c r="O168" s="6">
        <f t="shared" si="11"/>
        <v>0</v>
      </c>
      <c r="P168" s="4">
        <f t="shared" si="12"/>
        <v>23</v>
      </c>
      <c r="Q168" s="4">
        <f t="shared" si="13"/>
        <v>1</v>
      </c>
      <c r="R168" s="4" t="str">
        <f t="shared" si="14"/>
        <v>Retired</v>
      </c>
    </row>
    <row r="169">
      <c r="A169" s="4">
        <f t="shared" si="2"/>
        <v>4847860</v>
      </c>
      <c r="B169" s="5">
        <f t="shared" si="3"/>
        <v>34216</v>
      </c>
      <c r="C169" s="5">
        <f t="shared" si="15"/>
        <v>42036</v>
      </c>
      <c r="D169" s="5">
        <f t="shared" si="4"/>
        <v>47898</v>
      </c>
      <c r="E169" s="4" t="str">
        <f t="shared" si="5"/>
        <v>Active</v>
      </c>
      <c r="F169" s="4" t="str">
        <f t="shared" ref="F169:G169" si="181">if((now()-C169)&lt;365,"Fresh","Old")</f>
        <v>Old</v>
      </c>
      <c r="G169" s="4" t="str">
        <f t="shared" si="181"/>
        <v>Fresh</v>
      </c>
      <c r="H169" s="4">
        <f t="shared" si="7"/>
        <v>6</v>
      </c>
      <c r="I169" s="4" t="str">
        <f>vlookup(H169,Designations!A:B,2,0)</f>
        <v>Driver</v>
      </c>
      <c r="J169" s="4">
        <f t="shared" si="8"/>
        <v>1</v>
      </c>
      <c r="K169" s="4" t="str">
        <f>vlookup(J169,Office!A:B,2,0)</f>
        <v>New York</v>
      </c>
      <c r="L169" s="4">
        <f t="shared" si="9"/>
        <v>0</v>
      </c>
      <c r="M169" s="4" t="str">
        <f>vlookup(L169,'Exit Cause'!A:B,2,0)</f>
        <v>None</v>
      </c>
      <c r="N169" s="4">
        <f t="shared" si="10"/>
        <v>5862</v>
      </c>
      <c r="O169" s="6">
        <f t="shared" si="11"/>
        <v>4</v>
      </c>
      <c r="P169" s="4">
        <f t="shared" si="12"/>
        <v>31</v>
      </c>
      <c r="Q169" s="4">
        <f t="shared" si="13"/>
        <v>5</v>
      </c>
      <c r="R169" s="4" t="str">
        <f t="shared" si="14"/>
        <v>Available</v>
      </c>
    </row>
    <row r="170">
      <c r="A170" s="4">
        <f t="shared" si="2"/>
        <v>3820463</v>
      </c>
      <c r="B170" s="5">
        <f t="shared" si="3"/>
        <v>33088</v>
      </c>
      <c r="C170" s="5">
        <f t="shared" si="15"/>
        <v>40468</v>
      </c>
      <c r="D170" s="5">
        <f t="shared" si="4"/>
        <v>41827</v>
      </c>
      <c r="E170" s="4" t="str">
        <f t="shared" si="5"/>
        <v>Departed</v>
      </c>
      <c r="F170" s="4" t="str">
        <f t="shared" ref="F170:G170" si="182">if((now()-C170)&lt;365,"Fresh","Old")</f>
        <v>Old</v>
      </c>
      <c r="G170" s="4" t="str">
        <f t="shared" si="182"/>
        <v>Old</v>
      </c>
      <c r="H170" s="4">
        <f t="shared" si="7"/>
        <v>8</v>
      </c>
      <c r="I170" s="4" t="str">
        <f>vlookup(H170,Designations!A:B,2,0)</f>
        <v>Office Boy</v>
      </c>
      <c r="J170" s="4">
        <f t="shared" si="8"/>
        <v>3</v>
      </c>
      <c r="K170" s="4" t="str">
        <f>vlookup(J170,Office!A:B,2,0)</f>
        <v>Washington</v>
      </c>
      <c r="L170" s="4">
        <f t="shared" si="9"/>
        <v>5</v>
      </c>
      <c r="M170" s="4" t="str">
        <f>vlookup(L170,'Exit Cause'!A:B,2,0)</f>
        <v>Other</v>
      </c>
      <c r="N170" s="4">
        <f t="shared" si="10"/>
        <v>1359</v>
      </c>
      <c r="O170" s="6">
        <f t="shared" si="11"/>
        <v>1</v>
      </c>
      <c r="P170" s="4">
        <f t="shared" si="12"/>
        <v>34</v>
      </c>
      <c r="Q170" s="4">
        <f t="shared" si="13"/>
        <v>3</v>
      </c>
      <c r="R170" s="4" t="str">
        <f t="shared" si="14"/>
        <v>Retired</v>
      </c>
    </row>
    <row r="171">
      <c r="A171" s="4">
        <f t="shared" si="2"/>
        <v>4194133</v>
      </c>
      <c r="B171" s="5">
        <f t="shared" si="3"/>
        <v>34090</v>
      </c>
      <c r="C171" s="5">
        <f t="shared" si="15"/>
        <v>41813</v>
      </c>
      <c r="D171" s="5">
        <f t="shared" si="4"/>
        <v>43296</v>
      </c>
      <c r="E171" s="4" t="str">
        <f t="shared" si="5"/>
        <v>Departed</v>
      </c>
      <c r="F171" s="4" t="str">
        <f t="shared" ref="F171:G171" si="183">if((now()-C171)&lt;365,"Fresh","Old")</f>
        <v>Old</v>
      </c>
      <c r="G171" s="4" t="str">
        <f t="shared" si="183"/>
        <v>Old</v>
      </c>
      <c r="H171" s="4">
        <f t="shared" si="7"/>
        <v>6</v>
      </c>
      <c r="I171" s="4" t="str">
        <f>vlookup(H171,Designations!A:B,2,0)</f>
        <v>Driver</v>
      </c>
      <c r="J171" s="4">
        <f t="shared" si="8"/>
        <v>3</v>
      </c>
      <c r="K171" s="4" t="str">
        <f>vlookup(J171,Office!A:B,2,0)</f>
        <v>Washington</v>
      </c>
      <c r="L171" s="4">
        <f t="shared" si="9"/>
        <v>1</v>
      </c>
      <c r="M171" s="4" t="str">
        <f>vlookup(L171,'Exit Cause'!A:B,2,0)</f>
        <v>Fired</v>
      </c>
      <c r="N171" s="4">
        <f t="shared" si="10"/>
        <v>1483</v>
      </c>
      <c r="O171" s="6">
        <f t="shared" si="11"/>
        <v>1</v>
      </c>
      <c r="P171" s="4">
        <f t="shared" si="12"/>
        <v>31</v>
      </c>
      <c r="Q171" s="4">
        <f t="shared" si="13"/>
        <v>4</v>
      </c>
      <c r="R171" s="4" t="str">
        <f t="shared" si="14"/>
        <v>Retired</v>
      </c>
    </row>
    <row r="172">
      <c r="A172" s="4">
        <f t="shared" si="2"/>
        <v>1961043</v>
      </c>
      <c r="B172" s="5">
        <f t="shared" si="3"/>
        <v>33243</v>
      </c>
      <c r="C172" s="5">
        <f t="shared" si="15"/>
        <v>41680</v>
      </c>
      <c r="D172" s="5">
        <f t="shared" si="4"/>
        <v>43363</v>
      </c>
      <c r="E172" s="4" t="str">
        <f t="shared" si="5"/>
        <v>Departed</v>
      </c>
      <c r="F172" s="4" t="str">
        <f t="shared" ref="F172:G172" si="184">if((now()-C172)&lt;365,"Fresh","Old")</f>
        <v>Old</v>
      </c>
      <c r="G172" s="4" t="str">
        <f t="shared" si="184"/>
        <v>Old</v>
      </c>
      <c r="H172" s="4">
        <f t="shared" si="7"/>
        <v>4</v>
      </c>
      <c r="I172" s="4" t="str">
        <f>vlookup(H172,Designations!A:B,2,0)</f>
        <v>Assitant Manager</v>
      </c>
      <c r="J172" s="4">
        <f t="shared" si="8"/>
        <v>1</v>
      </c>
      <c r="K172" s="4" t="str">
        <f>vlookup(J172,Office!A:B,2,0)</f>
        <v>New York</v>
      </c>
      <c r="L172" s="4">
        <f t="shared" si="9"/>
        <v>3</v>
      </c>
      <c r="M172" s="4" t="str">
        <f>vlookup(L172,'Exit Cause'!A:B,2,0)</f>
        <v>Natural</v>
      </c>
      <c r="N172" s="4">
        <f t="shared" si="10"/>
        <v>1683</v>
      </c>
      <c r="O172" s="6">
        <f t="shared" si="11"/>
        <v>1</v>
      </c>
      <c r="P172" s="4">
        <f t="shared" si="12"/>
        <v>33</v>
      </c>
      <c r="Q172" s="4">
        <f t="shared" si="13"/>
        <v>5</v>
      </c>
      <c r="R172" s="4" t="str">
        <f t="shared" si="14"/>
        <v>Retired</v>
      </c>
    </row>
    <row r="173">
      <c r="A173" s="4">
        <f t="shared" si="2"/>
        <v>3886895</v>
      </c>
      <c r="B173" s="5">
        <f t="shared" si="3"/>
        <v>36775</v>
      </c>
      <c r="C173" s="5">
        <f t="shared" si="15"/>
        <v>44202</v>
      </c>
      <c r="D173" s="5">
        <f t="shared" si="4"/>
        <v>46441</v>
      </c>
      <c r="E173" s="4" t="str">
        <f t="shared" si="5"/>
        <v>Active</v>
      </c>
      <c r="F173" s="4" t="str">
        <f t="shared" ref="F173:G173" si="185">if((now()-C173)&lt;365,"Fresh","Old")</f>
        <v>Old</v>
      </c>
      <c r="G173" s="4" t="str">
        <f t="shared" si="185"/>
        <v>Fresh</v>
      </c>
      <c r="H173" s="4">
        <f t="shared" si="7"/>
        <v>6</v>
      </c>
      <c r="I173" s="4" t="str">
        <f>vlookup(H173,Designations!A:B,2,0)</f>
        <v>Driver</v>
      </c>
      <c r="J173" s="4">
        <f t="shared" si="8"/>
        <v>4</v>
      </c>
      <c r="K173" s="4" t="str">
        <f>vlookup(J173,Office!A:B,2,0)</f>
        <v>London</v>
      </c>
      <c r="L173" s="4">
        <f t="shared" si="9"/>
        <v>0</v>
      </c>
      <c r="M173" s="4" t="str">
        <f>vlookup(L173,'Exit Cause'!A:B,2,0)</f>
        <v>None</v>
      </c>
      <c r="N173" s="4">
        <f t="shared" si="10"/>
        <v>2239</v>
      </c>
      <c r="O173" s="6">
        <f t="shared" si="11"/>
        <v>2</v>
      </c>
      <c r="P173" s="4">
        <f t="shared" si="12"/>
        <v>24</v>
      </c>
      <c r="Q173" s="4">
        <f t="shared" si="13"/>
        <v>6</v>
      </c>
      <c r="R173" s="4" t="str">
        <f t="shared" si="14"/>
        <v>Available</v>
      </c>
    </row>
    <row r="174">
      <c r="A174" s="4">
        <f t="shared" si="2"/>
        <v>3397777</v>
      </c>
      <c r="B174" s="5">
        <f t="shared" si="3"/>
        <v>36257</v>
      </c>
      <c r="C174" s="5">
        <f t="shared" si="15"/>
        <v>44266</v>
      </c>
      <c r="D174" s="5">
        <f t="shared" si="4"/>
        <v>45853</v>
      </c>
      <c r="E174" s="4" t="str">
        <f t="shared" si="5"/>
        <v>Active</v>
      </c>
      <c r="F174" s="4" t="str">
        <f t="shared" ref="F174:G174" si="186">if((now()-C174)&lt;365,"Fresh","Old")</f>
        <v>Old</v>
      </c>
      <c r="G174" s="4" t="str">
        <f t="shared" si="186"/>
        <v>Fresh</v>
      </c>
      <c r="H174" s="4">
        <f t="shared" si="7"/>
        <v>5</v>
      </c>
      <c r="I174" s="4" t="str">
        <f>vlookup(H174,Designations!A:B,2,0)</f>
        <v>Support Staff</v>
      </c>
      <c r="J174" s="4">
        <f t="shared" si="8"/>
        <v>2</v>
      </c>
      <c r="K174" s="4" t="str">
        <f>vlookup(J174,Office!A:B,2,0)</f>
        <v>Los Angeles</v>
      </c>
      <c r="L174" s="4">
        <f t="shared" si="9"/>
        <v>0</v>
      </c>
      <c r="M174" s="4" t="str">
        <f>vlookup(L174,'Exit Cause'!A:B,2,0)</f>
        <v>None</v>
      </c>
      <c r="N174" s="4">
        <f t="shared" si="10"/>
        <v>1587</v>
      </c>
      <c r="O174" s="6">
        <f t="shared" si="11"/>
        <v>1</v>
      </c>
      <c r="P174" s="4">
        <f t="shared" si="12"/>
        <v>25</v>
      </c>
      <c r="Q174" s="4">
        <f t="shared" si="13"/>
        <v>5</v>
      </c>
      <c r="R174" s="4" t="str">
        <f t="shared" si="14"/>
        <v>Available</v>
      </c>
    </row>
    <row r="175">
      <c r="A175" s="4">
        <f t="shared" si="2"/>
        <v>2464141</v>
      </c>
      <c r="B175" s="5">
        <f t="shared" si="3"/>
        <v>34187</v>
      </c>
      <c r="C175" s="5">
        <f t="shared" si="15"/>
        <v>42440</v>
      </c>
      <c r="D175" s="5">
        <f t="shared" si="4"/>
        <v>47418</v>
      </c>
      <c r="E175" s="4" t="str">
        <f t="shared" si="5"/>
        <v>Active</v>
      </c>
      <c r="F175" s="4" t="str">
        <f t="shared" ref="F175:G175" si="187">if((now()-C175)&lt;365,"Fresh","Old")</f>
        <v>Old</v>
      </c>
      <c r="G175" s="4" t="str">
        <f t="shared" si="187"/>
        <v>Fresh</v>
      </c>
      <c r="H175" s="4">
        <f t="shared" si="7"/>
        <v>3</v>
      </c>
      <c r="I175" s="4" t="str">
        <f>vlookup(H175,Designations!A:B,2,0)</f>
        <v>Manager</v>
      </c>
      <c r="J175" s="4">
        <f t="shared" si="8"/>
        <v>4</v>
      </c>
      <c r="K175" s="4" t="str">
        <f>vlookup(J175,Office!A:B,2,0)</f>
        <v>London</v>
      </c>
      <c r="L175" s="4">
        <f t="shared" si="9"/>
        <v>0</v>
      </c>
      <c r="M175" s="4" t="str">
        <f>vlookup(L175,'Exit Cause'!A:B,2,0)</f>
        <v>None</v>
      </c>
      <c r="N175" s="4">
        <f t="shared" si="10"/>
        <v>4978</v>
      </c>
      <c r="O175" s="6">
        <f t="shared" si="11"/>
        <v>4</v>
      </c>
      <c r="P175" s="4">
        <f t="shared" si="12"/>
        <v>31</v>
      </c>
      <c r="Q175" s="4">
        <f t="shared" si="13"/>
        <v>5</v>
      </c>
      <c r="R175" s="4" t="str">
        <f t="shared" si="14"/>
        <v>Available</v>
      </c>
    </row>
    <row r="176">
      <c r="A176" s="4">
        <f t="shared" si="2"/>
        <v>2600160</v>
      </c>
      <c r="B176" s="5">
        <f t="shared" si="3"/>
        <v>35855</v>
      </c>
      <c r="C176" s="5">
        <f t="shared" si="15"/>
        <v>44740</v>
      </c>
      <c r="D176" s="5">
        <f t="shared" si="4"/>
        <v>45136</v>
      </c>
      <c r="E176" s="4" t="str">
        <f t="shared" si="5"/>
        <v>Departed</v>
      </c>
      <c r="F176" s="4" t="str">
        <f t="shared" ref="F176:G176" si="188">if((now()-C176)&lt;365,"Fresh","Old")</f>
        <v>Old</v>
      </c>
      <c r="G176" s="4" t="str">
        <f t="shared" si="188"/>
        <v>Fresh</v>
      </c>
      <c r="H176" s="4">
        <f t="shared" si="7"/>
        <v>3</v>
      </c>
      <c r="I176" s="4" t="str">
        <f>vlookup(H176,Designations!A:B,2,0)</f>
        <v>Manager</v>
      </c>
      <c r="J176" s="4">
        <f t="shared" si="8"/>
        <v>3</v>
      </c>
      <c r="K176" s="4" t="str">
        <f>vlookup(J176,Office!A:B,2,0)</f>
        <v>Washington</v>
      </c>
      <c r="L176" s="4">
        <f t="shared" si="9"/>
        <v>2</v>
      </c>
      <c r="M176" s="4" t="str">
        <f>vlookup(L176,'Exit Cause'!A:B,2,0)</f>
        <v>Better Opportunity</v>
      </c>
      <c r="N176" s="4">
        <f t="shared" si="10"/>
        <v>396</v>
      </c>
      <c r="O176" s="6">
        <f t="shared" si="11"/>
        <v>0</v>
      </c>
      <c r="P176" s="4">
        <f t="shared" si="12"/>
        <v>26</v>
      </c>
      <c r="Q176" s="4">
        <f t="shared" si="13"/>
        <v>2</v>
      </c>
      <c r="R176" s="4" t="str">
        <f t="shared" si="14"/>
        <v>Retired</v>
      </c>
    </row>
    <row r="177">
      <c r="A177" s="4">
        <f t="shared" si="2"/>
        <v>3930092</v>
      </c>
      <c r="B177" s="5">
        <f t="shared" si="3"/>
        <v>35649</v>
      </c>
      <c r="C177" s="5">
        <f t="shared" si="15"/>
        <v>43456</v>
      </c>
      <c r="D177" s="5">
        <f t="shared" si="4"/>
        <v>46890</v>
      </c>
      <c r="E177" s="4" t="str">
        <f t="shared" si="5"/>
        <v>Active</v>
      </c>
      <c r="F177" s="4" t="str">
        <f t="shared" ref="F177:G177" si="189">if((now()-C177)&lt;365,"Fresh","Old")</f>
        <v>Old</v>
      </c>
      <c r="G177" s="4" t="str">
        <f t="shared" si="189"/>
        <v>Fresh</v>
      </c>
      <c r="H177" s="4">
        <f t="shared" si="7"/>
        <v>5</v>
      </c>
      <c r="I177" s="4" t="str">
        <f>vlookup(H177,Designations!A:B,2,0)</f>
        <v>Support Staff</v>
      </c>
      <c r="J177" s="4">
        <f t="shared" si="8"/>
        <v>3</v>
      </c>
      <c r="K177" s="4" t="str">
        <f>vlookup(J177,Office!A:B,2,0)</f>
        <v>Washington</v>
      </c>
      <c r="L177" s="4">
        <f t="shared" si="9"/>
        <v>0</v>
      </c>
      <c r="M177" s="4" t="str">
        <f>vlookup(L177,'Exit Cause'!A:B,2,0)</f>
        <v>None</v>
      </c>
      <c r="N177" s="4">
        <f t="shared" si="10"/>
        <v>3434</v>
      </c>
      <c r="O177" s="6">
        <f t="shared" si="11"/>
        <v>2</v>
      </c>
      <c r="P177" s="4">
        <f t="shared" si="12"/>
        <v>27</v>
      </c>
      <c r="Q177" s="4">
        <f t="shared" si="13"/>
        <v>4</v>
      </c>
      <c r="R177" s="4" t="str">
        <f t="shared" si="14"/>
        <v>Available</v>
      </c>
    </row>
    <row r="178">
      <c r="A178" s="4">
        <f t="shared" si="2"/>
        <v>3521199</v>
      </c>
      <c r="B178" s="5">
        <f t="shared" si="3"/>
        <v>35776</v>
      </c>
      <c r="C178" s="5">
        <f t="shared" si="15"/>
        <v>43471</v>
      </c>
      <c r="D178" s="5">
        <f t="shared" si="4"/>
        <v>46223</v>
      </c>
      <c r="E178" s="4" t="str">
        <f t="shared" si="5"/>
        <v>Active</v>
      </c>
      <c r="F178" s="4" t="str">
        <f t="shared" ref="F178:G178" si="190">if((now()-C178)&lt;365,"Fresh","Old")</f>
        <v>Old</v>
      </c>
      <c r="G178" s="4" t="str">
        <f t="shared" si="190"/>
        <v>Fresh</v>
      </c>
      <c r="H178" s="4">
        <f t="shared" si="7"/>
        <v>7</v>
      </c>
      <c r="I178" s="4" t="str">
        <f>vlookup(H178,Designations!A:B,2,0)</f>
        <v>Clerk</v>
      </c>
      <c r="J178" s="4">
        <f t="shared" si="8"/>
        <v>4</v>
      </c>
      <c r="K178" s="4" t="str">
        <f>vlookup(J178,Office!A:B,2,0)</f>
        <v>London</v>
      </c>
      <c r="L178" s="4">
        <f t="shared" si="9"/>
        <v>0</v>
      </c>
      <c r="M178" s="4" t="str">
        <f>vlookup(L178,'Exit Cause'!A:B,2,0)</f>
        <v>None</v>
      </c>
      <c r="N178" s="4">
        <f t="shared" si="10"/>
        <v>2752</v>
      </c>
      <c r="O178" s="6">
        <f t="shared" si="11"/>
        <v>1</v>
      </c>
      <c r="P178" s="4">
        <f t="shared" si="12"/>
        <v>26</v>
      </c>
      <c r="Q178" s="4">
        <f t="shared" si="13"/>
        <v>2</v>
      </c>
      <c r="R178" s="4" t="str">
        <f t="shared" si="14"/>
        <v>Available</v>
      </c>
    </row>
    <row r="179">
      <c r="A179" s="4">
        <f t="shared" si="2"/>
        <v>3940129</v>
      </c>
      <c r="B179" s="5">
        <f t="shared" si="3"/>
        <v>34742</v>
      </c>
      <c r="C179" s="5">
        <f t="shared" si="15"/>
        <v>43847</v>
      </c>
      <c r="D179" s="5">
        <f t="shared" si="4"/>
        <v>46206</v>
      </c>
      <c r="E179" s="4" t="str">
        <f t="shared" si="5"/>
        <v>Active</v>
      </c>
      <c r="F179" s="4" t="str">
        <f t="shared" ref="F179:G179" si="191">if((now()-C179)&lt;365,"Fresh","Old")</f>
        <v>Old</v>
      </c>
      <c r="G179" s="4" t="str">
        <f t="shared" si="191"/>
        <v>Fresh</v>
      </c>
      <c r="H179" s="4">
        <f t="shared" si="7"/>
        <v>8</v>
      </c>
      <c r="I179" s="4" t="str">
        <f>vlookup(H179,Designations!A:B,2,0)</f>
        <v>Office Boy</v>
      </c>
      <c r="J179" s="4">
        <f t="shared" si="8"/>
        <v>4</v>
      </c>
      <c r="K179" s="4" t="str">
        <f>vlookup(J179,Office!A:B,2,0)</f>
        <v>London</v>
      </c>
      <c r="L179" s="4">
        <f t="shared" si="9"/>
        <v>0</v>
      </c>
      <c r="M179" s="4" t="str">
        <f>vlookup(L179,'Exit Cause'!A:B,2,0)</f>
        <v>None</v>
      </c>
      <c r="N179" s="4">
        <f t="shared" si="10"/>
        <v>2359</v>
      </c>
      <c r="O179" s="6">
        <f t="shared" si="11"/>
        <v>2</v>
      </c>
      <c r="P179" s="4">
        <f t="shared" si="12"/>
        <v>29</v>
      </c>
      <c r="Q179" s="4">
        <f t="shared" si="13"/>
        <v>6</v>
      </c>
      <c r="R179" s="4" t="str">
        <f t="shared" si="14"/>
        <v>Available</v>
      </c>
    </row>
    <row r="180">
      <c r="A180" s="4">
        <f t="shared" si="2"/>
        <v>4485763</v>
      </c>
      <c r="B180" s="5">
        <f t="shared" si="3"/>
        <v>33609</v>
      </c>
      <c r="C180" s="5">
        <f t="shared" si="15"/>
        <v>40806</v>
      </c>
      <c r="D180" s="5">
        <f t="shared" si="4"/>
        <v>43110</v>
      </c>
      <c r="E180" s="4" t="str">
        <f t="shared" si="5"/>
        <v>Departed</v>
      </c>
      <c r="F180" s="4" t="str">
        <f t="shared" ref="F180:G180" si="192">if((now()-C180)&lt;365,"Fresh","Old")</f>
        <v>Old</v>
      </c>
      <c r="G180" s="4" t="str">
        <f t="shared" si="192"/>
        <v>Old</v>
      </c>
      <c r="H180" s="4">
        <f t="shared" si="7"/>
        <v>6</v>
      </c>
      <c r="I180" s="4" t="str">
        <f>vlookup(H180,Designations!A:B,2,0)</f>
        <v>Driver</v>
      </c>
      <c r="J180" s="4">
        <f t="shared" si="8"/>
        <v>2</v>
      </c>
      <c r="K180" s="4" t="str">
        <f>vlookup(J180,Office!A:B,2,0)</f>
        <v>Los Angeles</v>
      </c>
      <c r="L180" s="4">
        <f t="shared" si="9"/>
        <v>1</v>
      </c>
      <c r="M180" s="4" t="str">
        <f>vlookup(L180,'Exit Cause'!A:B,2,0)</f>
        <v>Fired</v>
      </c>
      <c r="N180" s="4">
        <f t="shared" si="10"/>
        <v>2304</v>
      </c>
      <c r="O180" s="6">
        <f t="shared" si="11"/>
        <v>2</v>
      </c>
      <c r="P180" s="4">
        <f t="shared" si="12"/>
        <v>32</v>
      </c>
      <c r="Q180" s="4">
        <f t="shared" si="13"/>
        <v>5</v>
      </c>
      <c r="R180" s="4" t="str">
        <f t="shared" si="14"/>
        <v>Retired</v>
      </c>
    </row>
    <row r="181">
      <c r="A181" s="4">
        <f t="shared" si="2"/>
        <v>4790521</v>
      </c>
      <c r="B181" s="5">
        <f t="shared" si="3"/>
        <v>35189</v>
      </c>
      <c r="C181" s="5">
        <f t="shared" si="15"/>
        <v>43092</v>
      </c>
      <c r="D181" s="5">
        <f t="shared" si="4"/>
        <v>45625</v>
      </c>
      <c r="E181" s="4" t="str">
        <f t="shared" si="5"/>
        <v>Active</v>
      </c>
      <c r="F181" s="4" t="str">
        <f t="shared" ref="F181:G181" si="193">if((now()-C181)&lt;365,"Fresh","Old")</f>
        <v>Old</v>
      </c>
      <c r="G181" s="4" t="str">
        <f t="shared" si="193"/>
        <v>Fresh</v>
      </c>
      <c r="H181" s="4">
        <f t="shared" si="7"/>
        <v>6</v>
      </c>
      <c r="I181" s="4" t="str">
        <f>vlookup(H181,Designations!A:B,2,0)</f>
        <v>Driver</v>
      </c>
      <c r="J181" s="4">
        <f t="shared" si="8"/>
        <v>3</v>
      </c>
      <c r="K181" s="4" t="str">
        <f>vlookup(J181,Office!A:B,2,0)</f>
        <v>Washington</v>
      </c>
      <c r="L181" s="4">
        <f t="shared" si="9"/>
        <v>0</v>
      </c>
      <c r="M181" s="4" t="str">
        <f>vlookup(L181,'Exit Cause'!A:B,2,0)</f>
        <v>None</v>
      </c>
      <c r="N181" s="4">
        <f t="shared" si="10"/>
        <v>2533</v>
      </c>
      <c r="O181" s="6">
        <f t="shared" si="11"/>
        <v>2</v>
      </c>
      <c r="P181" s="4">
        <f t="shared" si="12"/>
        <v>28</v>
      </c>
      <c r="Q181" s="4">
        <f t="shared" si="13"/>
        <v>6</v>
      </c>
      <c r="R181" s="4" t="str">
        <f t="shared" si="14"/>
        <v>Future</v>
      </c>
    </row>
    <row r="182">
      <c r="A182" s="4">
        <f t="shared" si="2"/>
        <v>2462441</v>
      </c>
      <c r="B182" s="5">
        <f t="shared" si="3"/>
        <v>34090</v>
      </c>
      <c r="C182" s="5">
        <f t="shared" si="15"/>
        <v>41773</v>
      </c>
      <c r="D182" s="5">
        <f t="shared" si="4"/>
        <v>43780</v>
      </c>
      <c r="E182" s="4" t="str">
        <f t="shared" si="5"/>
        <v>Departed</v>
      </c>
      <c r="F182" s="4" t="str">
        <f t="shared" ref="F182:G182" si="194">if((now()-C182)&lt;365,"Fresh","Old")</f>
        <v>Old</v>
      </c>
      <c r="G182" s="4" t="str">
        <f t="shared" si="194"/>
        <v>Old</v>
      </c>
      <c r="H182" s="4">
        <f t="shared" si="7"/>
        <v>4</v>
      </c>
      <c r="I182" s="4" t="str">
        <f>vlookup(H182,Designations!A:B,2,0)</f>
        <v>Assitant Manager</v>
      </c>
      <c r="J182" s="4">
        <f t="shared" si="8"/>
        <v>2</v>
      </c>
      <c r="K182" s="4" t="str">
        <f>vlookup(J182,Office!A:B,2,0)</f>
        <v>Los Angeles</v>
      </c>
      <c r="L182" s="4">
        <f t="shared" si="9"/>
        <v>3</v>
      </c>
      <c r="M182" s="4" t="str">
        <f>vlookup(L182,'Exit Cause'!A:B,2,0)</f>
        <v>Natural</v>
      </c>
      <c r="N182" s="4">
        <f t="shared" si="10"/>
        <v>2007</v>
      </c>
      <c r="O182" s="6">
        <f t="shared" si="11"/>
        <v>2</v>
      </c>
      <c r="P182" s="4">
        <f t="shared" si="12"/>
        <v>31</v>
      </c>
      <c r="Q182" s="4">
        <f t="shared" si="13"/>
        <v>6</v>
      </c>
      <c r="R182" s="4" t="str">
        <f t="shared" si="14"/>
        <v>Retired</v>
      </c>
    </row>
    <row r="183">
      <c r="A183" s="4">
        <f t="shared" si="2"/>
        <v>1425894</v>
      </c>
      <c r="B183" s="5">
        <f t="shared" si="3"/>
        <v>33271</v>
      </c>
      <c r="C183" s="5">
        <f t="shared" si="15"/>
        <v>41014</v>
      </c>
      <c r="D183" s="5">
        <f t="shared" si="4"/>
        <v>41950</v>
      </c>
      <c r="E183" s="4" t="str">
        <f t="shared" si="5"/>
        <v>Departed</v>
      </c>
      <c r="F183" s="4" t="str">
        <f t="shared" ref="F183:G183" si="195">if((now()-C183)&lt;365,"Fresh","Old")</f>
        <v>Old</v>
      </c>
      <c r="G183" s="4" t="str">
        <f t="shared" si="195"/>
        <v>Old</v>
      </c>
      <c r="H183" s="4">
        <f t="shared" si="7"/>
        <v>3</v>
      </c>
      <c r="I183" s="4" t="str">
        <f>vlookup(H183,Designations!A:B,2,0)</f>
        <v>Manager</v>
      </c>
      <c r="J183" s="4">
        <f t="shared" si="8"/>
        <v>2</v>
      </c>
      <c r="K183" s="4" t="str">
        <f>vlookup(J183,Office!A:B,2,0)</f>
        <v>Los Angeles</v>
      </c>
      <c r="L183" s="4">
        <f t="shared" si="9"/>
        <v>5</v>
      </c>
      <c r="M183" s="4" t="str">
        <f>vlookup(L183,'Exit Cause'!A:B,2,0)</f>
        <v>Other</v>
      </c>
      <c r="N183" s="4">
        <f t="shared" si="10"/>
        <v>936</v>
      </c>
      <c r="O183" s="6">
        <f t="shared" si="11"/>
        <v>0</v>
      </c>
      <c r="P183" s="4">
        <f t="shared" si="12"/>
        <v>33</v>
      </c>
      <c r="Q183" s="4">
        <f t="shared" si="13"/>
        <v>3</v>
      </c>
      <c r="R183" s="4" t="str">
        <f t="shared" si="14"/>
        <v>Retired</v>
      </c>
    </row>
    <row r="184">
      <c r="A184" s="4">
        <f t="shared" si="2"/>
        <v>1450549</v>
      </c>
      <c r="B184" s="5">
        <f t="shared" si="3"/>
        <v>37016</v>
      </c>
      <c r="C184" s="5">
        <f t="shared" si="15"/>
        <v>43726</v>
      </c>
      <c r="D184" s="5">
        <f t="shared" si="4"/>
        <v>45647</v>
      </c>
      <c r="E184" s="4" t="str">
        <f t="shared" si="5"/>
        <v>Active</v>
      </c>
      <c r="F184" s="4" t="str">
        <f t="shared" ref="F184:G184" si="196">if((now()-C184)&lt;365,"Fresh","Old")</f>
        <v>Old</v>
      </c>
      <c r="G184" s="4" t="str">
        <f t="shared" si="196"/>
        <v>Fresh</v>
      </c>
      <c r="H184" s="4">
        <f t="shared" si="7"/>
        <v>4</v>
      </c>
      <c r="I184" s="4" t="str">
        <f>vlookup(H184,Designations!A:B,2,0)</f>
        <v>Assitant Manager</v>
      </c>
      <c r="J184" s="4">
        <f t="shared" si="8"/>
        <v>4</v>
      </c>
      <c r="K184" s="4" t="str">
        <f>vlookup(J184,Office!A:B,2,0)</f>
        <v>London</v>
      </c>
      <c r="L184" s="4">
        <f t="shared" si="9"/>
        <v>0</v>
      </c>
      <c r="M184" s="4" t="str">
        <f>vlookup(L184,'Exit Cause'!A:B,2,0)</f>
        <v>None</v>
      </c>
      <c r="N184" s="4">
        <f t="shared" si="10"/>
        <v>1921</v>
      </c>
      <c r="O184" s="6">
        <f t="shared" si="11"/>
        <v>1</v>
      </c>
      <c r="P184" s="4">
        <f t="shared" si="12"/>
        <v>23</v>
      </c>
      <c r="Q184" s="4">
        <f t="shared" si="13"/>
        <v>2</v>
      </c>
      <c r="R184" s="4" t="str">
        <f t="shared" si="14"/>
        <v>Future</v>
      </c>
    </row>
    <row r="185">
      <c r="A185" s="4">
        <f t="shared" si="2"/>
        <v>2667672</v>
      </c>
      <c r="B185" s="5">
        <f t="shared" si="3"/>
        <v>34431</v>
      </c>
      <c r="C185" s="5">
        <f t="shared" si="15"/>
        <v>42642</v>
      </c>
      <c r="D185" s="5">
        <f t="shared" si="4"/>
        <v>42646</v>
      </c>
      <c r="E185" s="4" t="str">
        <f t="shared" si="5"/>
        <v>Departed</v>
      </c>
      <c r="F185" s="4" t="str">
        <f t="shared" ref="F185:G185" si="197">if((now()-C185)&lt;365,"Fresh","Old")</f>
        <v>Old</v>
      </c>
      <c r="G185" s="4" t="str">
        <f t="shared" si="197"/>
        <v>Old</v>
      </c>
      <c r="H185" s="4">
        <f t="shared" si="7"/>
        <v>5</v>
      </c>
      <c r="I185" s="4" t="str">
        <f>vlookup(H185,Designations!A:B,2,0)</f>
        <v>Support Staff</v>
      </c>
      <c r="J185" s="4">
        <f t="shared" si="8"/>
        <v>1</v>
      </c>
      <c r="K185" s="4" t="str">
        <f>vlookup(J185,Office!A:B,2,0)</f>
        <v>New York</v>
      </c>
      <c r="L185" s="4">
        <f t="shared" si="9"/>
        <v>3</v>
      </c>
      <c r="M185" s="4" t="str">
        <f>vlookup(L185,'Exit Cause'!A:B,2,0)</f>
        <v>Natural</v>
      </c>
      <c r="N185" s="4">
        <f t="shared" si="10"/>
        <v>4</v>
      </c>
      <c r="O185" s="6">
        <f t="shared" si="11"/>
        <v>0</v>
      </c>
      <c r="P185" s="4">
        <f t="shared" si="12"/>
        <v>30</v>
      </c>
      <c r="Q185" s="4">
        <f t="shared" si="13"/>
        <v>3</v>
      </c>
      <c r="R185" s="4" t="str">
        <f t="shared" si="14"/>
        <v>Retired</v>
      </c>
    </row>
    <row r="186">
      <c r="A186" s="4">
        <f t="shared" si="2"/>
        <v>2954674</v>
      </c>
      <c r="B186" s="5">
        <f t="shared" si="3"/>
        <v>35075</v>
      </c>
      <c r="C186" s="5">
        <f t="shared" si="15"/>
        <v>42151</v>
      </c>
      <c r="D186" s="5">
        <f t="shared" si="4"/>
        <v>43661</v>
      </c>
      <c r="E186" s="4" t="str">
        <f t="shared" si="5"/>
        <v>Departed</v>
      </c>
      <c r="F186" s="4" t="str">
        <f t="shared" ref="F186:G186" si="198">if((now()-C186)&lt;365,"Fresh","Old")</f>
        <v>Old</v>
      </c>
      <c r="G186" s="4" t="str">
        <f t="shared" si="198"/>
        <v>Old</v>
      </c>
      <c r="H186" s="4">
        <f t="shared" si="7"/>
        <v>6</v>
      </c>
      <c r="I186" s="4" t="str">
        <f>vlookup(H186,Designations!A:B,2,0)</f>
        <v>Driver</v>
      </c>
      <c r="J186" s="4">
        <f t="shared" si="8"/>
        <v>3</v>
      </c>
      <c r="K186" s="4" t="str">
        <f>vlookup(J186,Office!A:B,2,0)</f>
        <v>Washington</v>
      </c>
      <c r="L186" s="4">
        <f t="shared" si="9"/>
        <v>4</v>
      </c>
      <c r="M186" s="4" t="str">
        <f>vlookup(L186,'Exit Cause'!A:B,2,0)</f>
        <v>Retired</v>
      </c>
      <c r="N186" s="4">
        <f t="shared" si="10"/>
        <v>1510</v>
      </c>
      <c r="O186" s="6">
        <f t="shared" si="11"/>
        <v>0</v>
      </c>
      <c r="P186" s="4">
        <f t="shared" si="12"/>
        <v>28</v>
      </c>
      <c r="Q186" s="4">
        <f t="shared" si="13"/>
        <v>1</v>
      </c>
      <c r="R186" s="4" t="str">
        <f t="shared" si="14"/>
        <v>Retired</v>
      </c>
    </row>
    <row r="187">
      <c r="A187" s="4">
        <f t="shared" si="2"/>
        <v>4212486</v>
      </c>
      <c r="B187" s="5">
        <f t="shared" si="3"/>
        <v>35501</v>
      </c>
      <c r="C187" s="5">
        <f t="shared" si="15"/>
        <v>43536</v>
      </c>
      <c r="D187" s="5">
        <f t="shared" si="4"/>
        <v>43647</v>
      </c>
      <c r="E187" s="4" t="str">
        <f t="shared" si="5"/>
        <v>Departed</v>
      </c>
      <c r="F187" s="4" t="str">
        <f t="shared" ref="F187:G187" si="199">if((now()-C187)&lt;365,"Fresh","Old")</f>
        <v>Old</v>
      </c>
      <c r="G187" s="4" t="str">
        <f t="shared" si="199"/>
        <v>Old</v>
      </c>
      <c r="H187" s="4">
        <f t="shared" si="7"/>
        <v>4</v>
      </c>
      <c r="I187" s="4" t="str">
        <f>vlookup(H187,Designations!A:B,2,0)</f>
        <v>Assitant Manager</v>
      </c>
      <c r="J187" s="4">
        <f t="shared" si="8"/>
        <v>2</v>
      </c>
      <c r="K187" s="4" t="str">
        <f>vlookup(J187,Office!A:B,2,0)</f>
        <v>Los Angeles</v>
      </c>
      <c r="L187" s="4">
        <f t="shared" si="9"/>
        <v>4</v>
      </c>
      <c r="M187" s="4" t="str">
        <f>vlookup(L187,'Exit Cause'!A:B,2,0)</f>
        <v>Retired</v>
      </c>
      <c r="N187" s="4">
        <f t="shared" si="10"/>
        <v>111</v>
      </c>
      <c r="O187" s="6">
        <f t="shared" si="11"/>
        <v>0</v>
      </c>
      <c r="P187" s="4">
        <f t="shared" si="12"/>
        <v>27</v>
      </c>
      <c r="Q187" s="4">
        <f t="shared" si="13"/>
        <v>2</v>
      </c>
      <c r="R187" s="4" t="str">
        <f t="shared" si="14"/>
        <v>Retired</v>
      </c>
    </row>
    <row r="188">
      <c r="A188" s="4">
        <f t="shared" si="2"/>
        <v>3352694</v>
      </c>
      <c r="B188" s="5">
        <f t="shared" si="3"/>
        <v>34433</v>
      </c>
      <c r="C188" s="5">
        <f t="shared" si="15"/>
        <v>41093</v>
      </c>
      <c r="D188" s="5">
        <f t="shared" si="4"/>
        <v>44398</v>
      </c>
      <c r="E188" s="4" t="str">
        <f t="shared" si="5"/>
        <v>Departed</v>
      </c>
      <c r="F188" s="4" t="str">
        <f t="shared" ref="F188:G188" si="200">if((now()-C188)&lt;365,"Fresh","Old")</f>
        <v>Old</v>
      </c>
      <c r="G188" s="4" t="str">
        <f t="shared" si="200"/>
        <v>Old</v>
      </c>
      <c r="H188" s="4">
        <f t="shared" si="7"/>
        <v>8</v>
      </c>
      <c r="I188" s="4" t="str">
        <f>vlookup(H188,Designations!A:B,2,0)</f>
        <v>Office Boy</v>
      </c>
      <c r="J188" s="4">
        <f t="shared" si="8"/>
        <v>4</v>
      </c>
      <c r="K188" s="4" t="str">
        <f>vlookup(J188,Office!A:B,2,0)</f>
        <v>London</v>
      </c>
      <c r="L188" s="4">
        <f t="shared" si="9"/>
        <v>3</v>
      </c>
      <c r="M188" s="4" t="str">
        <f>vlookup(L188,'Exit Cause'!A:B,2,0)</f>
        <v>Natural</v>
      </c>
      <c r="N188" s="4">
        <f t="shared" si="10"/>
        <v>3305</v>
      </c>
      <c r="O188" s="6">
        <f t="shared" si="11"/>
        <v>2</v>
      </c>
      <c r="P188" s="4">
        <f t="shared" si="12"/>
        <v>30</v>
      </c>
      <c r="Q188" s="4">
        <f t="shared" si="13"/>
        <v>4</v>
      </c>
      <c r="R188" s="4" t="str">
        <f t="shared" si="14"/>
        <v>Retired</v>
      </c>
    </row>
    <row r="189">
      <c r="A189" s="4">
        <f t="shared" si="2"/>
        <v>3295218</v>
      </c>
      <c r="B189" s="5">
        <f t="shared" si="3"/>
        <v>35315</v>
      </c>
      <c r="C189" s="5">
        <f t="shared" si="15"/>
        <v>42285</v>
      </c>
      <c r="D189" s="5">
        <f t="shared" si="4"/>
        <v>43049</v>
      </c>
      <c r="E189" s="4" t="str">
        <f t="shared" si="5"/>
        <v>Departed</v>
      </c>
      <c r="F189" s="4" t="str">
        <f t="shared" ref="F189:G189" si="201">if((now()-C189)&lt;365,"Fresh","Old")</f>
        <v>Old</v>
      </c>
      <c r="G189" s="4" t="str">
        <f t="shared" si="201"/>
        <v>Old</v>
      </c>
      <c r="H189" s="4">
        <f t="shared" si="7"/>
        <v>8</v>
      </c>
      <c r="I189" s="4" t="str">
        <f>vlookup(H189,Designations!A:B,2,0)</f>
        <v>Office Boy</v>
      </c>
      <c r="J189" s="4">
        <f t="shared" si="8"/>
        <v>4</v>
      </c>
      <c r="K189" s="4" t="str">
        <f>vlookup(J189,Office!A:B,2,0)</f>
        <v>London</v>
      </c>
      <c r="L189" s="4">
        <f t="shared" si="9"/>
        <v>2</v>
      </c>
      <c r="M189" s="4" t="str">
        <f>vlookup(L189,'Exit Cause'!A:B,2,0)</f>
        <v>Better Opportunity</v>
      </c>
      <c r="N189" s="4">
        <f t="shared" si="10"/>
        <v>764</v>
      </c>
      <c r="O189" s="6">
        <f t="shared" si="11"/>
        <v>0</v>
      </c>
      <c r="P189" s="4">
        <f t="shared" si="12"/>
        <v>28</v>
      </c>
      <c r="Q189" s="4">
        <f t="shared" si="13"/>
        <v>2</v>
      </c>
      <c r="R189" s="4" t="str">
        <f t="shared" si="14"/>
        <v>Retired</v>
      </c>
    </row>
    <row r="190">
      <c r="A190" s="4">
        <f t="shared" si="2"/>
        <v>4963658</v>
      </c>
      <c r="B190" s="5">
        <f t="shared" si="3"/>
        <v>36709</v>
      </c>
      <c r="C190" s="5">
        <f t="shared" si="15"/>
        <v>44698</v>
      </c>
      <c r="D190" s="5">
        <f t="shared" si="4"/>
        <v>48825</v>
      </c>
      <c r="E190" s="4" t="str">
        <f t="shared" si="5"/>
        <v>Active</v>
      </c>
      <c r="F190" s="4" t="str">
        <f t="shared" ref="F190:G190" si="202">if((now()-C190)&lt;365,"Fresh","Old")</f>
        <v>Old</v>
      </c>
      <c r="G190" s="4" t="str">
        <f t="shared" si="202"/>
        <v>Fresh</v>
      </c>
      <c r="H190" s="4">
        <f t="shared" si="7"/>
        <v>7</v>
      </c>
      <c r="I190" s="4" t="str">
        <f>vlookup(H190,Designations!A:B,2,0)</f>
        <v>Clerk</v>
      </c>
      <c r="J190" s="4">
        <f t="shared" si="8"/>
        <v>3</v>
      </c>
      <c r="K190" s="4" t="str">
        <f>vlookup(J190,Office!A:B,2,0)</f>
        <v>Washington</v>
      </c>
      <c r="L190" s="4">
        <f t="shared" si="9"/>
        <v>0</v>
      </c>
      <c r="M190" s="4" t="str">
        <f>vlookup(L190,'Exit Cause'!A:B,2,0)</f>
        <v>None</v>
      </c>
      <c r="N190" s="4">
        <f t="shared" si="10"/>
        <v>4127</v>
      </c>
      <c r="O190" s="6">
        <f t="shared" si="11"/>
        <v>1</v>
      </c>
      <c r="P190" s="4">
        <f t="shared" si="12"/>
        <v>24</v>
      </c>
      <c r="Q190" s="4">
        <f t="shared" si="13"/>
        <v>1</v>
      </c>
      <c r="R190" s="4" t="str">
        <f t="shared" si="14"/>
        <v>Available</v>
      </c>
    </row>
    <row r="191">
      <c r="A191" s="4">
        <f t="shared" si="2"/>
        <v>2682717</v>
      </c>
      <c r="B191" s="5">
        <f t="shared" si="3"/>
        <v>34768</v>
      </c>
      <c r="C191" s="5">
        <f t="shared" si="15"/>
        <v>42938</v>
      </c>
      <c r="D191" s="5">
        <f t="shared" si="4"/>
        <v>44960</v>
      </c>
      <c r="E191" s="4" t="str">
        <f t="shared" si="5"/>
        <v>Departed</v>
      </c>
      <c r="F191" s="4" t="str">
        <f t="shared" ref="F191:G191" si="203">if((now()-C191)&lt;365,"Fresh","Old")</f>
        <v>Old</v>
      </c>
      <c r="G191" s="4" t="str">
        <f t="shared" si="203"/>
        <v>Old</v>
      </c>
      <c r="H191" s="4">
        <f t="shared" si="7"/>
        <v>5</v>
      </c>
      <c r="I191" s="4" t="str">
        <f>vlookup(H191,Designations!A:B,2,0)</f>
        <v>Support Staff</v>
      </c>
      <c r="J191" s="4">
        <f t="shared" si="8"/>
        <v>3</v>
      </c>
      <c r="K191" s="4" t="str">
        <f>vlookup(J191,Office!A:B,2,0)</f>
        <v>Washington</v>
      </c>
      <c r="L191" s="4">
        <f t="shared" si="9"/>
        <v>5</v>
      </c>
      <c r="M191" s="4" t="str">
        <f>vlookup(L191,'Exit Cause'!A:B,2,0)</f>
        <v>Other</v>
      </c>
      <c r="N191" s="4">
        <f t="shared" si="10"/>
        <v>2022</v>
      </c>
      <c r="O191" s="6">
        <f t="shared" si="11"/>
        <v>1</v>
      </c>
      <c r="P191" s="4">
        <f t="shared" si="12"/>
        <v>29</v>
      </c>
      <c r="Q191" s="4">
        <f t="shared" si="13"/>
        <v>3</v>
      </c>
      <c r="R191" s="4" t="str">
        <f t="shared" si="14"/>
        <v>Retired</v>
      </c>
    </row>
    <row r="192">
      <c r="A192" s="4">
        <f t="shared" si="2"/>
        <v>4034829</v>
      </c>
      <c r="B192" s="5">
        <f t="shared" si="3"/>
        <v>34397</v>
      </c>
      <c r="C192" s="5">
        <f t="shared" si="15"/>
        <v>42362</v>
      </c>
      <c r="D192" s="5">
        <f t="shared" si="4"/>
        <v>45629</v>
      </c>
      <c r="E192" s="4" t="str">
        <f t="shared" si="5"/>
        <v>Active</v>
      </c>
      <c r="F192" s="4" t="str">
        <f t="shared" ref="F192:G192" si="204">if((now()-C192)&lt;365,"Fresh","Old")</f>
        <v>Old</v>
      </c>
      <c r="G192" s="4" t="str">
        <f t="shared" si="204"/>
        <v>Fresh</v>
      </c>
      <c r="H192" s="4">
        <f t="shared" si="7"/>
        <v>3</v>
      </c>
      <c r="I192" s="4" t="str">
        <f>vlookup(H192,Designations!A:B,2,0)</f>
        <v>Manager</v>
      </c>
      <c r="J192" s="4">
        <f t="shared" si="8"/>
        <v>2</v>
      </c>
      <c r="K192" s="4" t="str">
        <f>vlookup(J192,Office!A:B,2,0)</f>
        <v>Los Angeles</v>
      </c>
      <c r="L192" s="4">
        <f t="shared" si="9"/>
        <v>0</v>
      </c>
      <c r="M192" s="4" t="str">
        <f>vlookup(L192,'Exit Cause'!A:B,2,0)</f>
        <v>None</v>
      </c>
      <c r="N192" s="4">
        <f t="shared" si="10"/>
        <v>3267</v>
      </c>
      <c r="O192" s="6">
        <f t="shared" si="11"/>
        <v>3</v>
      </c>
      <c r="P192" s="4">
        <f t="shared" si="12"/>
        <v>30</v>
      </c>
      <c r="Q192" s="4">
        <f t="shared" si="13"/>
        <v>6</v>
      </c>
      <c r="R192" s="4" t="str">
        <f t="shared" si="14"/>
        <v>Future</v>
      </c>
    </row>
    <row r="193">
      <c r="A193" s="4">
        <f t="shared" si="2"/>
        <v>4156155</v>
      </c>
      <c r="B193" s="5">
        <f t="shared" si="3"/>
        <v>36679</v>
      </c>
      <c r="C193" s="5">
        <f t="shared" si="15"/>
        <v>44003</v>
      </c>
      <c r="D193" s="5">
        <f t="shared" si="4"/>
        <v>44066</v>
      </c>
      <c r="E193" s="4" t="str">
        <f t="shared" si="5"/>
        <v>Departed</v>
      </c>
      <c r="F193" s="4" t="str">
        <f t="shared" ref="F193:G193" si="205">if((now()-C193)&lt;365,"Fresh","Old")</f>
        <v>Old</v>
      </c>
      <c r="G193" s="4" t="str">
        <f t="shared" si="205"/>
        <v>Old</v>
      </c>
      <c r="H193" s="4">
        <f t="shared" si="7"/>
        <v>5</v>
      </c>
      <c r="I193" s="4" t="str">
        <f>vlookup(H193,Designations!A:B,2,0)</f>
        <v>Support Staff</v>
      </c>
      <c r="J193" s="4">
        <f t="shared" si="8"/>
        <v>3</v>
      </c>
      <c r="K193" s="4" t="str">
        <f>vlookup(J193,Office!A:B,2,0)</f>
        <v>Washington</v>
      </c>
      <c r="L193" s="4">
        <f t="shared" si="9"/>
        <v>1</v>
      </c>
      <c r="M193" s="4" t="str">
        <f>vlookup(L193,'Exit Cause'!A:B,2,0)</f>
        <v>Fired</v>
      </c>
      <c r="N193" s="4">
        <f t="shared" si="10"/>
        <v>63</v>
      </c>
      <c r="O193" s="6">
        <f t="shared" si="11"/>
        <v>0</v>
      </c>
      <c r="P193" s="4">
        <f t="shared" si="12"/>
        <v>24</v>
      </c>
      <c r="Q193" s="4">
        <f t="shared" si="13"/>
        <v>6</v>
      </c>
      <c r="R193" s="4" t="str">
        <f t="shared" si="14"/>
        <v>Retired</v>
      </c>
    </row>
    <row r="194">
      <c r="A194" s="4">
        <f t="shared" si="2"/>
        <v>3704879</v>
      </c>
      <c r="B194" s="5">
        <f t="shared" si="3"/>
        <v>35257</v>
      </c>
      <c r="C194" s="5">
        <f t="shared" si="15"/>
        <v>43497</v>
      </c>
      <c r="D194" s="5">
        <f t="shared" si="4"/>
        <v>46464</v>
      </c>
      <c r="E194" s="4" t="str">
        <f t="shared" si="5"/>
        <v>Active</v>
      </c>
      <c r="F194" s="4" t="str">
        <f t="shared" ref="F194:G194" si="206">if((now()-C194)&lt;365,"Fresh","Old")</f>
        <v>Old</v>
      </c>
      <c r="G194" s="4" t="str">
        <f t="shared" si="206"/>
        <v>Fresh</v>
      </c>
      <c r="H194" s="4">
        <f t="shared" si="7"/>
        <v>7</v>
      </c>
      <c r="I194" s="4" t="str">
        <f>vlookup(H194,Designations!A:B,2,0)</f>
        <v>Clerk</v>
      </c>
      <c r="J194" s="4">
        <f t="shared" si="8"/>
        <v>4</v>
      </c>
      <c r="K194" s="4" t="str">
        <f>vlookup(J194,Office!A:B,2,0)</f>
        <v>London</v>
      </c>
      <c r="L194" s="4">
        <f t="shared" si="9"/>
        <v>0</v>
      </c>
      <c r="M194" s="4" t="str">
        <f>vlookup(L194,'Exit Cause'!A:B,2,0)</f>
        <v>None</v>
      </c>
      <c r="N194" s="4">
        <f t="shared" si="10"/>
        <v>2967</v>
      </c>
      <c r="O194" s="6">
        <f t="shared" si="11"/>
        <v>2</v>
      </c>
      <c r="P194" s="4">
        <f t="shared" si="12"/>
        <v>28</v>
      </c>
      <c r="Q194" s="4">
        <f t="shared" si="13"/>
        <v>4</v>
      </c>
      <c r="R194" s="4" t="str">
        <f t="shared" si="14"/>
        <v>Available</v>
      </c>
    </row>
    <row r="195">
      <c r="A195" s="4">
        <f t="shared" si="2"/>
        <v>4064406</v>
      </c>
      <c r="B195" s="5">
        <f t="shared" si="3"/>
        <v>35375</v>
      </c>
      <c r="C195" s="5">
        <f t="shared" si="15"/>
        <v>42131</v>
      </c>
      <c r="D195" s="5">
        <f t="shared" si="4"/>
        <v>42970</v>
      </c>
      <c r="E195" s="4" t="str">
        <f t="shared" si="5"/>
        <v>Departed</v>
      </c>
      <c r="F195" s="4" t="str">
        <f t="shared" ref="F195:G195" si="207">if((now()-C195)&lt;365,"Fresh","Old")</f>
        <v>Old</v>
      </c>
      <c r="G195" s="4" t="str">
        <f t="shared" si="207"/>
        <v>Old</v>
      </c>
      <c r="H195" s="4">
        <f t="shared" si="7"/>
        <v>4</v>
      </c>
      <c r="I195" s="4" t="str">
        <f>vlookup(H195,Designations!A:B,2,0)</f>
        <v>Assitant Manager</v>
      </c>
      <c r="J195" s="4">
        <f t="shared" si="8"/>
        <v>1</v>
      </c>
      <c r="K195" s="4" t="str">
        <f>vlookup(J195,Office!A:B,2,0)</f>
        <v>New York</v>
      </c>
      <c r="L195" s="4">
        <f t="shared" si="9"/>
        <v>4</v>
      </c>
      <c r="M195" s="4" t="str">
        <f>vlookup(L195,'Exit Cause'!A:B,2,0)</f>
        <v>Retired</v>
      </c>
      <c r="N195" s="4">
        <f t="shared" si="10"/>
        <v>839</v>
      </c>
      <c r="O195" s="6">
        <f t="shared" si="11"/>
        <v>1</v>
      </c>
      <c r="P195" s="4">
        <f t="shared" si="12"/>
        <v>28</v>
      </c>
      <c r="Q195" s="4">
        <f t="shared" si="13"/>
        <v>6</v>
      </c>
      <c r="R195" s="4" t="str">
        <f t="shared" si="14"/>
        <v>Retired</v>
      </c>
    </row>
    <row r="196">
      <c r="A196" s="4">
        <f t="shared" si="2"/>
        <v>2901145</v>
      </c>
      <c r="B196" s="5">
        <f t="shared" si="3"/>
        <v>37144</v>
      </c>
      <c r="C196" s="5">
        <f t="shared" si="15"/>
        <v>44228</v>
      </c>
      <c r="D196" s="5">
        <f t="shared" si="4"/>
        <v>45866</v>
      </c>
      <c r="E196" s="4" t="str">
        <f t="shared" si="5"/>
        <v>Active</v>
      </c>
      <c r="F196" s="4" t="str">
        <f t="shared" ref="F196:G196" si="208">if((now()-C196)&lt;365,"Fresh","Old")</f>
        <v>Old</v>
      </c>
      <c r="G196" s="4" t="str">
        <f t="shared" si="208"/>
        <v>Fresh</v>
      </c>
      <c r="H196" s="4">
        <f t="shared" si="7"/>
        <v>7</v>
      </c>
      <c r="I196" s="4" t="str">
        <f>vlookup(H196,Designations!A:B,2,0)</f>
        <v>Clerk</v>
      </c>
      <c r="J196" s="4">
        <f t="shared" si="8"/>
        <v>1</v>
      </c>
      <c r="K196" s="4" t="str">
        <f>vlookup(J196,Office!A:B,2,0)</f>
        <v>New York</v>
      </c>
      <c r="L196" s="4">
        <f t="shared" si="9"/>
        <v>0</v>
      </c>
      <c r="M196" s="4" t="str">
        <f>vlookup(L196,'Exit Cause'!A:B,2,0)</f>
        <v>None</v>
      </c>
      <c r="N196" s="4">
        <f t="shared" si="10"/>
        <v>1638</v>
      </c>
      <c r="O196" s="6">
        <f t="shared" si="11"/>
        <v>0</v>
      </c>
      <c r="P196" s="4">
        <f t="shared" si="12"/>
        <v>23</v>
      </c>
      <c r="Q196" s="4">
        <f t="shared" si="13"/>
        <v>1</v>
      </c>
      <c r="R196" s="4" t="str">
        <f t="shared" si="14"/>
        <v>Available</v>
      </c>
    </row>
    <row r="197">
      <c r="A197" s="4">
        <f t="shared" si="2"/>
        <v>1467632</v>
      </c>
      <c r="B197" s="5">
        <f t="shared" si="3"/>
        <v>34152</v>
      </c>
      <c r="C197" s="5">
        <f t="shared" si="15"/>
        <v>43175</v>
      </c>
      <c r="D197" s="5">
        <f t="shared" si="4"/>
        <v>44342</v>
      </c>
      <c r="E197" s="4" t="str">
        <f t="shared" si="5"/>
        <v>Departed</v>
      </c>
      <c r="F197" s="4" t="str">
        <f t="shared" ref="F197:G197" si="209">if((now()-C197)&lt;365,"Fresh","Old")</f>
        <v>Old</v>
      </c>
      <c r="G197" s="4" t="str">
        <f t="shared" si="209"/>
        <v>Old</v>
      </c>
      <c r="H197" s="4">
        <f t="shared" si="7"/>
        <v>4</v>
      </c>
      <c r="I197" s="4" t="str">
        <f>vlookup(H197,Designations!A:B,2,0)</f>
        <v>Assitant Manager</v>
      </c>
      <c r="J197" s="4">
        <f t="shared" si="8"/>
        <v>3</v>
      </c>
      <c r="K197" s="4" t="str">
        <f>vlookup(J197,Office!A:B,2,0)</f>
        <v>Washington</v>
      </c>
      <c r="L197" s="4">
        <f t="shared" si="9"/>
        <v>5</v>
      </c>
      <c r="M197" s="4" t="str">
        <f>vlookup(L197,'Exit Cause'!A:B,2,0)</f>
        <v>Other</v>
      </c>
      <c r="N197" s="4">
        <f t="shared" si="10"/>
        <v>1167</v>
      </c>
      <c r="O197" s="6">
        <f t="shared" si="11"/>
        <v>0</v>
      </c>
      <c r="P197" s="4">
        <f t="shared" si="12"/>
        <v>31</v>
      </c>
      <c r="Q197" s="4">
        <f t="shared" si="13"/>
        <v>1</v>
      </c>
      <c r="R197" s="4" t="str">
        <f t="shared" si="14"/>
        <v>Retired</v>
      </c>
    </row>
    <row r="198">
      <c r="A198" s="4">
        <f t="shared" si="2"/>
        <v>4393594</v>
      </c>
      <c r="B198" s="5">
        <f t="shared" si="3"/>
        <v>34491</v>
      </c>
      <c r="C198" s="5">
        <f t="shared" si="15"/>
        <v>42072</v>
      </c>
      <c r="D198" s="5">
        <f t="shared" si="4"/>
        <v>45607</v>
      </c>
      <c r="E198" s="4" t="str">
        <f t="shared" si="5"/>
        <v>Active</v>
      </c>
      <c r="F198" s="4" t="str">
        <f t="shared" ref="F198:G198" si="210">if((now()-C198)&lt;365,"Fresh","Old")</f>
        <v>Old</v>
      </c>
      <c r="G198" s="4" t="str">
        <f t="shared" si="210"/>
        <v>Fresh</v>
      </c>
      <c r="H198" s="4">
        <f t="shared" si="7"/>
        <v>8</v>
      </c>
      <c r="I198" s="4" t="str">
        <f>vlookup(H198,Designations!A:B,2,0)</f>
        <v>Office Boy</v>
      </c>
      <c r="J198" s="4">
        <f t="shared" si="8"/>
        <v>1</v>
      </c>
      <c r="K198" s="4" t="str">
        <f>vlookup(J198,Office!A:B,2,0)</f>
        <v>New York</v>
      </c>
      <c r="L198" s="4">
        <f t="shared" si="9"/>
        <v>0</v>
      </c>
      <c r="M198" s="4" t="str">
        <f>vlookup(L198,'Exit Cause'!A:B,2,0)</f>
        <v>None</v>
      </c>
      <c r="N198" s="4">
        <f t="shared" si="10"/>
        <v>3535</v>
      </c>
      <c r="O198" s="6">
        <f t="shared" si="11"/>
        <v>2</v>
      </c>
      <c r="P198" s="4">
        <f t="shared" si="12"/>
        <v>30</v>
      </c>
      <c r="Q198" s="4">
        <f t="shared" si="13"/>
        <v>4</v>
      </c>
      <c r="R198" s="4" t="str">
        <f t="shared" si="14"/>
        <v>Future</v>
      </c>
    </row>
    <row r="199">
      <c r="A199" s="4">
        <f t="shared" si="2"/>
        <v>3870478</v>
      </c>
      <c r="B199" s="5">
        <f t="shared" si="3"/>
        <v>37901</v>
      </c>
      <c r="C199" s="5">
        <f t="shared" si="15"/>
        <v>44923</v>
      </c>
      <c r="D199" s="5">
        <f t="shared" si="4"/>
        <v>48245</v>
      </c>
      <c r="E199" s="4" t="str">
        <f t="shared" si="5"/>
        <v>Active</v>
      </c>
      <c r="F199" s="4" t="str">
        <f t="shared" ref="F199:G199" si="211">if((now()-C199)&lt;365,"Fresh","Old")</f>
        <v>Old</v>
      </c>
      <c r="G199" s="4" t="str">
        <f t="shared" si="211"/>
        <v>Fresh</v>
      </c>
      <c r="H199" s="4">
        <f t="shared" si="7"/>
        <v>8</v>
      </c>
      <c r="I199" s="4" t="str">
        <f>vlookup(H199,Designations!A:B,2,0)</f>
        <v>Office Boy</v>
      </c>
      <c r="J199" s="4">
        <f t="shared" si="8"/>
        <v>1</v>
      </c>
      <c r="K199" s="4" t="str">
        <f>vlookup(J199,Office!A:B,2,0)</f>
        <v>New York</v>
      </c>
      <c r="L199" s="4">
        <f t="shared" si="9"/>
        <v>0</v>
      </c>
      <c r="M199" s="4" t="str">
        <f>vlookup(L199,'Exit Cause'!A:B,2,0)</f>
        <v>None</v>
      </c>
      <c r="N199" s="4">
        <f t="shared" si="10"/>
        <v>3322</v>
      </c>
      <c r="O199" s="6">
        <f t="shared" si="11"/>
        <v>3</v>
      </c>
      <c r="P199" s="4">
        <f t="shared" si="12"/>
        <v>21</v>
      </c>
      <c r="Q199" s="4">
        <f t="shared" si="13"/>
        <v>6</v>
      </c>
      <c r="R199" s="4" t="str">
        <f t="shared" si="14"/>
        <v>Available</v>
      </c>
    </row>
    <row r="200">
      <c r="A200" s="4">
        <f t="shared" si="2"/>
        <v>2532125</v>
      </c>
      <c r="B200" s="5">
        <f t="shared" si="3"/>
        <v>34984</v>
      </c>
      <c r="C200" s="5">
        <f t="shared" si="15"/>
        <v>43109</v>
      </c>
      <c r="D200" s="5">
        <f t="shared" si="4"/>
        <v>43237</v>
      </c>
      <c r="E200" s="4" t="str">
        <f t="shared" si="5"/>
        <v>Departed</v>
      </c>
      <c r="F200" s="4" t="str">
        <f t="shared" ref="F200:G200" si="212">if((now()-C200)&lt;365,"Fresh","Old")</f>
        <v>Old</v>
      </c>
      <c r="G200" s="4" t="str">
        <f t="shared" si="212"/>
        <v>Old</v>
      </c>
      <c r="H200" s="4">
        <f t="shared" si="7"/>
        <v>3</v>
      </c>
      <c r="I200" s="4" t="str">
        <f>vlookup(H200,Designations!A:B,2,0)</f>
        <v>Manager</v>
      </c>
      <c r="J200" s="4">
        <f t="shared" si="8"/>
        <v>3</v>
      </c>
      <c r="K200" s="4" t="str">
        <f>vlookup(J200,Office!A:B,2,0)</f>
        <v>Washington</v>
      </c>
      <c r="L200" s="4">
        <f t="shared" si="9"/>
        <v>2</v>
      </c>
      <c r="M200" s="4" t="str">
        <f>vlookup(L200,'Exit Cause'!A:B,2,0)</f>
        <v>Better Opportunity</v>
      </c>
      <c r="N200" s="4">
        <f t="shared" si="10"/>
        <v>128</v>
      </c>
      <c r="O200" s="6">
        <f t="shared" si="11"/>
        <v>0</v>
      </c>
      <c r="P200" s="4">
        <f t="shared" si="12"/>
        <v>29</v>
      </c>
      <c r="Q200" s="4">
        <f t="shared" si="13"/>
        <v>2</v>
      </c>
      <c r="R200" s="4" t="str">
        <f t="shared" si="14"/>
        <v>Retired</v>
      </c>
    </row>
    <row r="201">
      <c r="A201" s="4">
        <f t="shared" si="2"/>
        <v>3945886</v>
      </c>
      <c r="B201" s="5">
        <f t="shared" si="3"/>
        <v>33731</v>
      </c>
      <c r="C201" s="5">
        <f t="shared" si="15"/>
        <v>42861</v>
      </c>
      <c r="D201" s="5">
        <f t="shared" si="4"/>
        <v>44110</v>
      </c>
      <c r="E201" s="4" t="str">
        <f t="shared" si="5"/>
        <v>Departed</v>
      </c>
      <c r="F201" s="4" t="str">
        <f t="shared" ref="F201:G201" si="213">if((now()-C201)&lt;365,"Fresh","Old")</f>
        <v>Old</v>
      </c>
      <c r="G201" s="4" t="str">
        <f t="shared" si="213"/>
        <v>Old</v>
      </c>
      <c r="H201" s="4">
        <f t="shared" si="7"/>
        <v>5</v>
      </c>
      <c r="I201" s="4" t="str">
        <f>vlookup(H201,Designations!A:B,2,0)</f>
        <v>Support Staff</v>
      </c>
      <c r="J201" s="4">
        <f t="shared" si="8"/>
        <v>3</v>
      </c>
      <c r="K201" s="4" t="str">
        <f>vlookup(J201,Office!A:B,2,0)</f>
        <v>Washington</v>
      </c>
      <c r="L201" s="4">
        <f t="shared" si="9"/>
        <v>2</v>
      </c>
      <c r="M201" s="4" t="str">
        <f>vlookup(L201,'Exit Cause'!A:B,2,0)</f>
        <v>Better Opportunity</v>
      </c>
      <c r="N201" s="4">
        <f t="shared" si="10"/>
        <v>1249</v>
      </c>
      <c r="O201" s="6">
        <f t="shared" si="11"/>
        <v>1</v>
      </c>
      <c r="P201" s="4">
        <f t="shared" si="12"/>
        <v>32</v>
      </c>
      <c r="Q201" s="4">
        <f t="shared" si="13"/>
        <v>5</v>
      </c>
      <c r="R201" s="4" t="str">
        <f t="shared" si="14"/>
        <v>Retired</v>
      </c>
    </row>
    <row r="202">
      <c r="A202" s="4">
        <f t="shared" si="2"/>
        <v>1451384</v>
      </c>
      <c r="B202" s="5">
        <f t="shared" si="3"/>
        <v>35652</v>
      </c>
      <c r="C202" s="5">
        <f t="shared" si="15"/>
        <v>42812</v>
      </c>
      <c r="D202" s="5">
        <f t="shared" si="4"/>
        <v>45895</v>
      </c>
      <c r="E202" s="4" t="str">
        <f t="shared" si="5"/>
        <v>Active</v>
      </c>
      <c r="F202" s="4" t="str">
        <f t="shared" ref="F202:G202" si="214">if((now()-C202)&lt;365,"Fresh","Old")</f>
        <v>Old</v>
      </c>
      <c r="G202" s="4" t="str">
        <f t="shared" si="214"/>
        <v>Fresh</v>
      </c>
      <c r="H202" s="4">
        <f t="shared" si="7"/>
        <v>7</v>
      </c>
      <c r="I202" s="4" t="str">
        <f>vlookup(H202,Designations!A:B,2,0)</f>
        <v>Clerk</v>
      </c>
      <c r="J202" s="4">
        <f t="shared" si="8"/>
        <v>4</v>
      </c>
      <c r="K202" s="4" t="str">
        <f>vlookup(J202,Office!A:B,2,0)</f>
        <v>London</v>
      </c>
      <c r="L202" s="4">
        <f t="shared" si="9"/>
        <v>0</v>
      </c>
      <c r="M202" s="4" t="str">
        <f>vlookup(L202,'Exit Cause'!A:B,2,0)</f>
        <v>None</v>
      </c>
      <c r="N202" s="4">
        <f t="shared" si="10"/>
        <v>3083</v>
      </c>
      <c r="O202" s="6">
        <f t="shared" si="11"/>
        <v>3</v>
      </c>
      <c r="P202" s="4">
        <f t="shared" si="12"/>
        <v>27</v>
      </c>
      <c r="Q202" s="4">
        <f t="shared" si="13"/>
        <v>6</v>
      </c>
      <c r="R202" s="4" t="str">
        <f t="shared" si="14"/>
        <v>Available</v>
      </c>
    </row>
    <row r="203">
      <c r="A203" s="4">
        <f t="shared" si="2"/>
        <v>3287109</v>
      </c>
      <c r="B203" s="5">
        <f t="shared" si="3"/>
        <v>35587</v>
      </c>
      <c r="C203" s="5">
        <f t="shared" si="15"/>
        <v>44435</v>
      </c>
      <c r="D203" s="5">
        <f t="shared" si="4"/>
        <v>46164</v>
      </c>
      <c r="E203" s="4" t="str">
        <f t="shared" si="5"/>
        <v>Active</v>
      </c>
      <c r="F203" s="4" t="str">
        <f t="shared" ref="F203:G203" si="215">if((now()-C203)&lt;365,"Fresh","Old")</f>
        <v>Old</v>
      </c>
      <c r="G203" s="4" t="str">
        <f t="shared" si="215"/>
        <v>Fresh</v>
      </c>
      <c r="H203" s="4">
        <f t="shared" si="7"/>
        <v>5</v>
      </c>
      <c r="I203" s="4" t="str">
        <f>vlookup(H203,Designations!A:B,2,0)</f>
        <v>Support Staff</v>
      </c>
      <c r="J203" s="4">
        <f t="shared" si="8"/>
        <v>4</v>
      </c>
      <c r="K203" s="4" t="str">
        <f>vlookup(J203,Office!A:B,2,0)</f>
        <v>London</v>
      </c>
      <c r="L203" s="4">
        <f t="shared" si="9"/>
        <v>0</v>
      </c>
      <c r="M203" s="4" t="str">
        <f>vlookup(L203,'Exit Cause'!A:B,2,0)</f>
        <v>None</v>
      </c>
      <c r="N203" s="4">
        <f t="shared" si="10"/>
        <v>1729</v>
      </c>
      <c r="O203" s="6">
        <f t="shared" si="11"/>
        <v>2</v>
      </c>
      <c r="P203" s="4">
        <f t="shared" si="12"/>
        <v>27</v>
      </c>
      <c r="Q203" s="4">
        <f t="shared" si="13"/>
        <v>6</v>
      </c>
      <c r="R203" s="4" t="str">
        <f t="shared" si="14"/>
        <v>Available</v>
      </c>
    </row>
    <row r="204">
      <c r="A204" s="4">
        <f t="shared" si="2"/>
        <v>4685422</v>
      </c>
      <c r="B204" s="5">
        <f t="shared" si="3"/>
        <v>33214</v>
      </c>
      <c r="C204" s="5">
        <f t="shared" si="15"/>
        <v>40284</v>
      </c>
      <c r="D204" s="5">
        <f t="shared" si="4"/>
        <v>40303</v>
      </c>
      <c r="E204" s="4" t="str">
        <f t="shared" si="5"/>
        <v>Departed</v>
      </c>
      <c r="F204" s="4" t="str">
        <f t="shared" ref="F204:G204" si="216">if((now()-C204)&lt;365,"Fresh","Old")</f>
        <v>Old</v>
      </c>
      <c r="G204" s="4" t="str">
        <f t="shared" si="216"/>
        <v>Old</v>
      </c>
      <c r="H204" s="4">
        <f t="shared" si="7"/>
        <v>6</v>
      </c>
      <c r="I204" s="4" t="str">
        <f>vlookup(H204,Designations!A:B,2,0)</f>
        <v>Driver</v>
      </c>
      <c r="J204" s="4">
        <f t="shared" si="8"/>
        <v>1</v>
      </c>
      <c r="K204" s="4" t="str">
        <f>vlookup(J204,Office!A:B,2,0)</f>
        <v>New York</v>
      </c>
      <c r="L204" s="4">
        <f t="shared" si="9"/>
        <v>2</v>
      </c>
      <c r="M204" s="4" t="str">
        <f>vlookup(L204,'Exit Cause'!A:B,2,0)</f>
        <v>Better Opportunity</v>
      </c>
      <c r="N204" s="4">
        <f t="shared" si="10"/>
        <v>19</v>
      </c>
      <c r="O204" s="6">
        <f t="shared" si="11"/>
        <v>0</v>
      </c>
      <c r="P204" s="4">
        <f t="shared" si="12"/>
        <v>33</v>
      </c>
      <c r="Q204" s="4">
        <f t="shared" si="13"/>
        <v>6</v>
      </c>
      <c r="R204" s="4" t="str">
        <f t="shared" si="14"/>
        <v>Retired</v>
      </c>
    </row>
    <row r="205">
      <c r="A205" s="4">
        <f t="shared" si="2"/>
        <v>1177902</v>
      </c>
      <c r="B205" s="5">
        <f t="shared" si="3"/>
        <v>35650</v>
      </c>
      <c r="C205" s="5">
        <f t="shared" si="15"/>
        <v>44738</v>
      </c>
      <c r="D205" s="5">
        <f t="shared" si="4"/>
        <v>45563</v>
      </c>
      <c r="E205" s="4" t="str">
        <f t="shared" si="5"/>
        <v>Active</v>
      </c>
      <c r="F205" s="4" t="str">
        <f t="shared" ref="F205:G205" si="217">if((now()-C205)&lt;365,"Fresh","Old")</f>
        <v>Old</v>
      </c>
      <c r="G205" s="4" t="str">
        <f t="shared" si="217"/>
        <v>Fresh</v>
      </c>
      <c r="H205" s="4">
        <f t="shared" si="7"/>
        <v>6</v>
      </c>
      <c r="I205" s="4" t="str">
        <f>vlookup(H205,Designations!A:B,2,0)</f>
        <v>Driver</v>
      </c>
      <c r="J205" s="4">
        <f t="shared" si="8"/>
        <v>2</v>
      </c>
      <c r="K205" s="4" t="str">
        <f>vlookup(J205,Office!A:B,2,0)</f>
        <v>Los Angeles</v>
      </c>
      <c r="L205" s="4">
        <f t="shared" si="9"/>
        <v>0</v>
      </c>
      <c r="M205" s="4" t="str">
        <f>vlookup(L205,'Exit Cause'!A:B,2,0)</f>
        <v>None</v>
      </c>
      <c r="N205" s="4">
        <f t="shared" si="10"/>
        <v>825</v>
      </c>
      <c r="O205" s="6">
        <f t="shared" si="11"/>
        <v>1</v>
      </c>
      <c r="P205" s="4">
        <f t="shared" si="12"/>
        <v>27</v>
      </c>
      <c r="Q205" s="4">
        <f t="shared" si="13"/>
        <v>6</v>
      </c>
      <c r="R205" s="4" t="str">
        <f t="shared" si="14"/>
        <v>Future</v>
      </c>
    </row>
    <row r="206">
      <c r="A206" s="4">
        <f t="shared" si="2"/>
        <v>2895295</v>
      </c>
      <c r="B206" s="5">
        <f t="shared" si="3"/>
        <v>33399</v>
      </c>
      <c r="C206" s="5">
        <f t="shared" si="15"/>
        <v>42481</v>
      </c>
      <c r="D206" s="5">
        <f t="shared" si="4"/>
        <v>46872</v>
      </c>
      <c r="E206" s="4" t="str">
        <f t="shared" si="5"/>
        <v>Active</v>
      </c>
      <c r="F206" s="4" t="str">
        <f t="shared" ref="F206:G206" si="218">if((now()-C206)&lt;365,"Fresh","Old")</f>
        <v>Old</v>
      </c>
      <c r="G206" s="4" t="str">
        <f t="shared" si="218"/>
        <v>Fresh</v>
      </c>
      <c r="H206" s="4">
        <f t="shared" si="7"/>
        <v>8</v>
      </c>
      <c r="I206" s="4" t="str">
        <f>vlookup(H206,Designations!A:B,2,0)</f>
        <v>Office Boy</v>
      </c>
      <c r="J206" s="4">
        <f t="shared" si="8"/>
        <v>1</v>
      </c>
      <c r="K206" s="4" t="str">
        <f>vlookup(J206,Office!A:B,2,0)</f>
        <v>New York</v>
      </c>
      <c r="L206" s="4">
        <f t="shared" si="9"/>
        <v>0</v>
      </c>
      <c r="M206" s="4" t="str">
        <f>vlookup(L206,'Exit Cause'!A:B,2,0)</f>
        <v>None</v>
      </c>
      <c r="N206" s="4">
        <f t="shared" si="10"/>
        <v>4391</v>
      </c>
      <c r="O206" s="6">
        <f t="shared" si="11"/>
        <v>3</v>
      </c>
      <c r="P206" s="4">
        <f t="shared" si="12"/>
        <v>33</v>
      </c>
      <c r="Q206" s="4">
        <f t="shared" si="13"/>
        <v>5</v>
      </c>
      <c r="R206" s="4" t="str">
        <f t="shared" si="14"/>
        <v>Available</v>
      </c>
    </row>
    <row r="207">
      <c r="A207" s="4">
        <f t="shared" si="2"/>
        <v>1971410</v>
      </c>
      <c r="B207" s="5">
        <f t="shared" si="3"/>
        <v>34494</v>
      </c>
      <c r="C207" s="5">
        <f t="shared" si="15"/>
        <v>42641</v>
      </c>
      <c r="D207" s="5">
        <f t="shared" si="4"/>
        <v>47042</v>
      </c>
      <c r="E207" s="4" t="str">
        <f t="shared" si="5"/>
        <v>Active</v>
      </c>
      <c r="F207" s="4" t="str">
        <f t="shared" ref="F207:G207" si="219">if((now()-C207)&lt;365,"Fresh","Old")</f>
        <v>Old</v>
      </c>
      <c r="G207" s="4" t="str">
        <f t="shared" si="219"/>
        <v>Fresh</v>
      </c>
      <c r="H207" s="4">
        <f t="shared" si="7"/>
        <v>5</v>
      </c>
      <c r="I207" s="4" t="str">
        <f>vlookup(H207,Designations!A:B,2,0)</f>
        <v>Support Staff</v>
      </c>
      <c r="J207" s="4">
        <f t="shared" si="8"/>
        <v>3</v>
      </c>
      <c r="K207" s="4" t="str">
        <f>vlookup(J207,Office!A:B,2,0)</f>
        <v>Washington</v>
      </c>
      <c r="L207" s="4">
        <f t="shared" si="9"/>
        <v>0</v>
      </c>
      <c r="M207" s="4" t="str">
        <f>vlookup(L207,'Exit Cause'!A:B,2,0)</f>
        <v>None</v>
      </c>
      <c r="N207" s="4">
        <f t="shared" si="10"/>
        <v>4401</v>
      </c>
      <c r="O207" s="6">
        <f t="shared" si="11"/>
        <v>1</v>
      </c>
      <c r="P207" s="4">
        <f t="shared" si="12"/>
        <v>30</v>
      </c>
      <c r="Q207" s="4">
        <f t="shared" si="13"/>
        <v>1</v>
      </c>
      <c r="R207" s="4" t="str">
        <f t="shared" si="14"/>
        <v>Available</v>
      </c>
    </row>
    <row r="208">
      <c r="A208" s="4">
        <f t="shared" si="2"/>
        <v>1828376</v>
      </c>
      <c r="B208" s="5">
        <f t="shared" si="3"/>
        <v>37325</v>
      </c>
      <c r="C208" s="5">
        <f t="shared" si="15"/>
        <v>43968</v>
      </c>
      <c r="D208" s="5">
        <f t="shared" si="4"/>
        <v>46366</v>
      </c>
      <c r="E208" s="4" t="str">
        <f t="shared" si="5"/>
        <v>Active</v>
      </c>
      <c r="F208" s="4" t="str">
        <f t="shared" ref="F208:G208" si="220">if((now()-C208)&lt;365,"Fresh","Old")</f>
        <v>Old</v>
      </c>
      <c r="G208" s="4" t="str">
        <f t="shared" si="220"/>
        <v>Fresh</v>
      </c>
      <c r="H208" s="4">
        <f t="shared" si="7"/>
        <v>6</v>
      </c>
      <c r="I208" s="4" t="str">
        <f>vlookup(H208,Designations!A:B,2,0)</f>
        <v>Driver</v>
      </c>
      <c r="J208" s="4">
        <f t="shared" si="8"/>
        <v>3</v>
      </c>
      <c r="K208" s="4" t="str">
        <f>vlookup(J208,Office!A:B,2,0)</f>
        <v>Washington</v>
      </c>
      <c r="L208" s="4">
        <f t="shared" si="9"/>
        <v>0</v>
      </c>
      <c r="M208" s="4" t="str">
        <f>vlookup(L208,'Exit Cause'!A:B,2,0)</f>
        <v>None</v>
      </c>
      <c r="N208" s="4">
        <f t="shared" si="10"/>
        <v>2398</v>
      </c>
      <c r="O208" s="6">
        <f t="shared" si="11"/>
        <v>0</v>
      </c>
      <c r="P208" s="4">
        <f t="shared" si="12"/>
        <v>22</v>
      </c>
      <c r="Q208" s="4">
        <f t="shared" si="13"/>
        <v>1</v>
      </c>
      <c r="R208" s="4" t="str">
        <f t="shared" si="14"/>
        <v>Available</v>
      </c>
    </row>
    <row r="209">
      <c r="A209" s="4">
        <f t="shared" si="2"/>
        <v>4016925</v>
      </c>
      <c r="B209" s="5">
        <f t="shared" si="3"/>
        <v>34489</v>
      </c>
      <c r="C209" s="5">
        <f t="shared" si="15"/>
        <v>41583</v>
      </c>
      <c r="D209" s="5">
        <f t="shared" si="4"/>
        <v>42080</v>
      </c>
      <c r="E209" s="4" t="str">
        <f t="shared" si="5"/>
        <v>Departed</v>
      </c>
      <c r="F209" s="4" t="str">
        <f t="shared" ref="F209:G209" si="221">if((now()-C209)&lt;365,"Fresh","Old")</f>
        <v>Old</v>
      </c>
      <c r="G209" s="4" t="str">
        <f t="shared" si="221"/>
        <v>Old</v>
      </c>
      <c r="H209" s="4">
        <f t="shared" si="7"/>
        <v>7</v>
      </c>
      <c r="I209" s="4" t="str">
        <f>vlookup(H209,Designations!A:B,2,0)</f>
        <v>Clerk</v>
      </c>
      <c r="J209" s="4">
        <f t="shared" si="8"/>
        <v>2</v>
      </c>
      <c r="K209" s="4" t="str">
        <f>vlookup(J209,Office!A:B,2,0)</f>
        <v>Los Angeles</v>
      </c>
      <c r="L209" s="4">
        <f t="shared" si="9"/>
        <v>1</v>
      </c>
      <c r="M209" s="4" t="str">
        <f>vlookup(L209,'Exit Cause'!A:B,2,0)</f>
        <v>Fired</v>
      </c>
      <c r="N209" s="4">
        <f t="shared" si="10"/>
        <v>497</v>
      </c>
      <c r="O209" s="6">
        <f t="shared" si="11"/>
        <v>0</v>
      </c>
      <c r="P209" s="4">
        <f t="shared" si="12"/>
        <v>30</v>
      </c>
      <c r="Q209" s="4">
        <f t="shared" si="13"/>
        <v>1</v>
      </c>
      <c r="R209" s="4" t="str">
        <f t="shared" si="14"/>
        <v>Retired</v>
      </c>
    </row>
    <row r="210">
      <c r="A210" s="4">
        <f t="shared" si="2"/>
        <v>2161764</v>
      </c>
      <c r="B210" s="5">
        <f t="shared" si="3"/>
        <v>33883</v>
      </c>
      <c r="C210" s="5">
        <f t="shared" si="15"/>
        <v>41256</v>
      </c>
      <c r="D210" s="5">
        <f t="shared" si="4"/>
        <v>42753</v>
      </c>
      <c r="E210" s="4" t="str">
        <f t="shared" si="5"/>
        <v>Departed</v>
      </c>
      <c r="F210" s="4" t="str">
        <f t="shared" ref="F210:G210" si="222">if((now()-C210)&lt;365,"Fresh","Old")</f>
        <v>Old</v>
      </c>
      <c r="G210" s="4" t="str">
        <f t="shared" si="222"/>
        <v>Old</v>
      </c>
      <c r="H210" s="4">
        <f t="shared" si="7"/>
        <v>3</v>
      </c>
      <c r="I210" s="4" t="str">
        <f>vlookup(H210,Designations!A:B,2,0)</f>
        <v>Manager</v>
      </c>
      <c r="J210" s="4">
        <f t="shared" si="8"/>
        <v>3</v>
      </c>
      <c r="K210" s="4" t="str">
        <f>vlookup(J210,Office!A:B,2,0)</f>
        <v>Washington</v>
      </c>
      <c r="L210" s="4">
        <f t="shared" si="9"/>
        <v>1</v>
      </c>
      <c r="M210" s="4" t="str">
        <f>vlookup(L210,'Exit Cause'!A:B,2,0)</f>
        <v>Fired</v>
      </c>
      <c r="N210" s="4">
        <f t="shared" si="10"/>
        <v>1497</v>
      </c>
      <c r="O210" s="6">
        <f t="shared" si="11"/>
        <v>0</v>
      </c>
      <c r="P210" s="4">
        <f t="shared" si="12"/>
        <v>32</v>
      </c>
      <c r="Q210" s="4">
        <f t="shared" si="13"/>
        <v>2</v>
      </c>
      <c r="R210" s="4" t="str">
        <f t="shared" si="14"/>
        <v>Retired</v>
      </c>
    </row>
    <row r="211">
      <c r="A211" s="4">
        <f t="shared" si="2"/>
        <v>4459696</v>
      </c>
      <c r="B211" s="5">
        <f t="shared" si="3"/>
        <v>32113</v>
      </c>
      <c r="C211" s="5">
        <f t="shared" si="15"/>
        <v>40684</v>
      </c>
      <c r="D211" s="5">
        <f t="shared" si="4"/>
        <v>40949</v>
      </c>
      <c r="E211" s="4" t="str">
        <f t="shared" si="5"/>
        <v>Departed</v>
      </c>
      <c r="F211" s="4" t="str">
        <f t="shared" ref="F211:G211" si="223">if((now()-C211)&lt;365,"Fresh","Old")</f>
        <v>Old</v>
      </c>
      <c r="G211" s="4" t="str">
        <f t="shared" si="223"/>
        <v>Old</v>
      </c>
      <c r="H211" s="4">
        <f t="shared" si="7"/>
        <v>3</v>
      </c>
      <c r="I211" s="4" t="str">
        <f>vlookup(H211,Designations!A:B,2,0)</f>
        <v>Manager</v>
      </c>
      <c r="J211" s="4">
        <f t="shared" si="8"/>
        <v>3</v>
      </c>
      <c r="K211" s="4" t="str">
        <f>vlookup(J211,Office!A:B,2,0)</f>
        <v>Washington</v>
      </c>
      <c r="L211" s="4">
        <f t="shared" si="9"/>
        <v>3</v>
      </c>
      <c r="M211" s="4" t="str">
        <f>vlookup(L211,'Exit Cause'!A:B,2,0)</f>
        <v>Natural</v>
      </c>
      <c r="N211" s="4">
        <f t="shared" si="10"/>
        <v>265</v>
      </c>
      <c r="O211" s="6">
        <f t="shared" si="11"/>
        <v>0</v>
      </c>
      <c r="P211" s="4">
        <f t="shared" si="12"/>
        <v>36</v>
      </c>
      <c r="Q211" s="4">
        <f t="shared" si="13"/>
        <v>4</v>
      </c>
      <c r="R211" s="4" t="str">
        <f t="shared" si="14"/>
        <v>Retired</v>
      </c>
    </row>
    <row r="212">
      <c r="A212" s="4">
        <f t="shared" si="2"/>
        <v>2680166</v>
      </c>
      <c r="B212" s="5">
        <f t="shared" si="3"/>
        <v>34523</v>
      </c>
      <c r="C212" s="5">
        <f t="shared" si="15"/>
        <v>41769</v>
      </c>
      <c r="D212" s="5">
        <f t="shared" si="4"/>
        <v>42422</v>
      </c>
      <c r="E212" s="4" t="str">
        <f t="shared" si="5"/>
        <v>Departed</v>
      </c>
      <c r="F212" s="4" t="str">
        <f t="shared" ref="F212:G212" si="224">if((now()-C212)&lt;365,"Fresh","Old")</f>
        <v>Old</v>
      </c>
      <c r="G212" s="4" t="str">
        <f t="shared" si="224"/>
        <v>Old</v>
      </c>
      <c r="H212" s="4">
        <f t="shared" si="7"/>
        <v>5</v>
      </c>
      <c r="I212" s="4" t="str">
        <f>vlookup(H212,Designations!A:B,2,0)</f>
        <v>Support Staff</v>
      </c>
      <c r="J212" s="4">
        <f t="shared" si="8"/>
        <v>1</v>
      </c>
      <c r="K212" s="4" t="str">
        <f>vlookup(J212,Office!A:B,2,0)</f>
        <v>New York</v>
      </c>
      <c r="L212" s="4">
        <f t="shared" si="9"/>
        <v>1</v>
      </c>
      <c r="M212" s="4" t="str">
        <f>vlookup(L212,'Exit Cause'!A:B,2,0)</f>
        <v>Fired</v>
      </c>
      <c r="N212" s="4">
        <f t="shared" si="10"/>
        <v>653</v>
      </c>
      <c r="O212" s="6">
        <f t="shared" si="11"/>
        <v>1</v>
      </c>
      <c r="P212" s="4">
        <f t="shared" si="12"/>
        <v>30</v>
      </c>
      <c r="Q212" s="4">
        <f t="shared" si="13"/>
        <v>6</v>
      </c>
      <c r="R212" s="4" t="str">
        <f t="shared" si="14"/>
        <v>Retired</v>
      </c>
    </row>
    <row r="213">
      <c r="A213" s="4">
        <f t="shared" si="2"/>
        <v>3569713</v>
      </c>
      <c r="B213" s="5">
        <f t="shared" si="3"/>
        <v>34492</v>
      </c>
      <c r="C213" s="5">
        <f t="shared" si="15"/>
        <v>42462</v>
      </c>
      <c r="D213" s="5">
        <f t="shared" si="4"/>
        <v>46189</v>
      </c>
      <c r="E213" s="4" t="str">
        <f t="shared" si="5"/>
        <v>Active</v>
      </c>
      <c r="F213" s="4" t="str">
        <f t="shared" ref="F213:G213" si="225">if((now()-C213)&lt;365,"Fresh","Old")</f>
        <v>Old</v>
      </c>
      <c r="G213" s="4" t="str">
        <f t="shared" si="225"/>
        <v>Fresh</v>
      </c>
      <c r="H213" s="4">
        <f t="shared" si="7"/>
        <v>4</v>
      </c>
      <c r="I213" s="4" t="str">
        <f>vlookup(H213,Designations!A:B,2,0)</f>
        <v>Assitant Manager</v>
      </c>
      <c r="J213" s="4">
        <f t="shared" si="8"/>
        <v>3</v>
      </c>
      <c r="K213" s="4" t="str">
        <f>vlookup(J213,Office!A:B,2,0)</f>
        <v>Washington</v>
      </c>
      <c r="L213" s="4">
        <f t="shared" si="9"/>
        <v>0</v>
      </c>
      <c r="M213" s="4" t="str">
        <f>vlookup(L213,'Exit Cause'!A:B,2,0)</f>
        <v>None</v>
      </c>
      <c r="N213" s="4">
        <f t="shared" si="10"/>
        <v>3727</v>
      </c>
      <c r="O213" s="6">
        <f t="shared" si="11"/>
        <v>2</v>
      </c>
      <c r="P213" s="4">
        <f t="shared" si="12"/>
        <v>30</v>
      </c>
      <c r="Q213" s="4">
        <f t="shared" si="13"/>
        <v>3</v>
      </c>
      <c r="R213" s="4" t="str">
        <f t="shared" si="14"/>
        <v>Available</v>
      </c>
    </row>
    <row r="214">
      <c r="A214" s="4">
        <f t="shared" si="2"/>
        <v>1762287</v>
      </c>
      <c r="B214" s="5">
        <f t="shared" si="3"/>
        <v>33244</v>
      </c>
      <c r="C214" s="5">
        <f t="shared" si="15"/>
        <v>41730</v>
      </c>
      <c r="D214" s="5">
        <f t="shared" si="4"/>
        <v>42631</v>
      </c>
      <c r="E214" s="4" t="str">
        <f t="shared" si="5"/>
        <v>Departed</v>
      </c>
      <c r="F214" s="4" t="str">
        <f t="shared" ref="F214:G214" si="226">if((now()-C214)&lt;365,"Fresh","Old")</f>
        <v>Old</v>
      </c>
      <c r="G214" s="4" t="str">
        <f t="shared" si="226"/>
        <v>Old</v>
      </c>
      <c r="H214" s="4">
        <f t="shared" si="7"/>
        <v>5</v>
      </c>
      <c r="I214" s="4" t="str">
        <f>vlookup(H214,Designations!A:B,2,0)</f>
        <v>Support Staff</v>
      </c>
      <c r="J214" s="4">
        <f t="shared" si="8"/>
        <v>2</v>
      </c>
      <c r="K214" s="4" t="str">
        <f>vlookup(J214,Office!A:B,2,0)</f>
        <v>Los Angeles</v>
      </c>
      <c r="L214" s="4">
        <f t="shared" si="9"/>
        <v>2</v>
      </c>
      <c r="M214" s="4" t="str">
        <f>vlookup(L214,'Exit Cause'!A:B,2,0)</f>
        <v>Better Opportunity</v>
      </c>
      <c r="N214" s="4">
        <f t="shared" si="10"/>
        <v>901</v>
      </c>
      <c r="O214" s="6">
        <f t="shared" si="11"/>
        <v>1</v>
      </c>
      <c r="P214" s="4">
        <f t="shared" si="12"/>
        <v>33</v>
      </c>
      <c r="Q214" s="4">
        <f t="shared" si="13"/>
        <v>4</v>
      </c>
      <c r="R214" s="4" t="str">
        <f t="shared" si="14"/>
        <v>Retired</v>
      </c>
    </row>
    <row r="215">
      <c r="A215" s="4">
        <f t="shared" si="2"/>
        <v>4945989</v>
      </c>
      <c r="B215" s="5">
        <f t="shared" si="3"/>
        <v>34098</v>
      </c>
      <c r="C215" s="5">
        <f t="shared" si="15"/>
        <v>41272</v>
      </c>
      <c r="D215" s="5">
        <f t="shared" si="4"/>
        <v>41767</v>
      </c>
      <c r="E215" s="4" t="str">
        <f t="shared" si="5"/>
        <v>Departed</v>
      </c>
      <c r="F215" s="4" t="str">
        <f t="shared" ref="F215:G215" si="227">if((now()-C215)&lt;365,"Fresh","Old")</f>
        <v>Old</v>
      </c>
      <c r="G215" s="4" t="str">
        <f t="shared" si="227"/>
        <v>Old</v>
      </c>
      <c r="H215" s="4">
        <f t="shared" si="7"/>
        <v>7</v>
      </c>
      <c r="I215" s="4" t="str">
        <f>vlookup(H215,Designations!A:B,2,0)</f>
        <v>Clerk</v>
      </c>
      <c r="J215" s="4">
        <f t="shared" si="8"/>
        <v>1</v>
      </c>
      <c r="K215" s="4" t="str">
        <f>vlookup(J215,Office!A:B,2,0)</f>
        <v>New York</v>
      </c>
      <c r="L215" s="4">
        <f t="shared" si="9"/>
        <v>4</v>
      </c>
      <c r="M215" s="4" t="str">
        <f>vlookup(L215,'Exit Cause'!A:B,2,0)</f>
        <v>Retired</v>
      </c>
      <c r="N215" s="4">
        <f t="shared" si="10"/>
        <v>495</v>
      </c>
      <c r="O215" s="6">
        <f t="shared" si="11"/>
        <v>0</v>
      </c>
      <c r="P215" s="4">
        <f t="shared" si="12"/>
        <v>31</v>
      </c>
      <c r="Q215" s="4">
        <f t="shared" si="13"/>
        <v>5</v>
      </c>
      <c r="R215" s="4" t="str">
        <f t="shared" si="14"/>
        <v>Retired</v>
      </c>
    </row>
    <row r="216">
      <c r="A216" s="4">
        <f t="shared" si="2"/>
        <v>2356429</v>
      </c>
      <c r="B216" s="5">
        <f t="shared" si="3"/>
        <v>36100</v>
      </c>
      <c r="C216" s="5">
        <f t="shared" si="15"/>
        <v>43594</v>
      </c>
      <c r="D216" s="5">
        <f t="shared" si="4"/>
        <v>48147</v>
      </c>
      <c r="E216" s="4" t="str">
        <f t="shared" si="5"/>
        <v>Active</v>
      </c>
      <c r="F216" s="4" t="str">
        <f t="shared" ref="F216:G216" si="228">if((now()-C216)&lt;365,"Fresh","Old")</f>
        <v>Old</v>
      </c>
      <c r="G216" s="4" t="str">
        <f t="shared" si="228"/>
        <v>Fresh</v>
      </c>
      <c r="H216" s="4">
        <f t="shared" si="7"/>
        <v>7</v>
      </c>
      <c r="I216" s="4" t="str">
        <f>vlookup(H216,Designations!A:B,2,0)</f>
        <v>Clerk</v>
      </c>
      <c r="J216" s="4">
        <f t="shared" si="8"/>
        <v>1</v>
      </c>
      <c r="K216" s="4" t="str">
        <f>vlookup(J216,Office!A:B,2,0)</f>
        <v>New York</v>
      </c>
      <c r="L216" s="4">
        <f t="shared" si="9"/>
        <v>0</v>
      </c>
      <c r="M216" s="4" t="str">
        <f>vlookup(L216,'Exit Cause'!A:B,2,0)</f>
        <v>None</v>
      </c>
      <c r="N216" s="4">
        <f t="shared" si="10"/>
        <v>4553</v>
      </c>
      <c r="O216" s="6">
        <f t="shared" si="11"/>
        <v>1</v>
      </c>
      <c r="P216" s="4">
        <f t="shared" si="12"/>
        <v>26</v>
      </c>
      <c r="Q216" s="4">
        <f t="shared" si="13"/>
        <v>2</v>
      </c>
      <c r="R216" s="4" t="str">
        <f t="shared" si="14"/>
        <v>Available</v>
      </c>
    </row>
    <row r="217">
      <c r="A217" s="4">
        <f t="shared" si="2"/>
        <v>3993096</v>
      </c>
      <c r="B217" s="5">
        <f t="shared" si="3"/>
        <v>35400</v>
      </c>
      <c r="C217" s="5">
        <f t="shared" si="15"/>
        <v>41907</v>
      </c>
      <c r="D217" s="5">
        <f t="shared" si="4"/>
        <v>46030</v>
      </c>
      <c r="E217" s="4" t="str">
        <f t="shared" si="5"/>
        <v>Active</v>
      </c>
      <c r="F217" s="4" t="str">
        <f t="shared" ref="F217:G217" si="229">if((now()-C217)&lt;365,"Fresh","Old")</f>
        <v>Old</v>
      </c>
      <c r="G217" s="4" t="str">
        <f t="shared" si="229"/>
        <v>Fresh</v>
      </c>
      <c r="H217" s="4">
        <f t="shared" si="7"/>
        <v>7</v>
      </c>
      <c r="I217" s="4" t="str">
        <f>vlookup(H217,Designations!A:B,2,0)</f>
        <v>Clerk</v>
      </c>
      <c r="J217" s="4">
        <f t="shared" si="8"/>
        <v>2</v>
      </c>
      <c r="K217" s="4" t="str">
        <f>vlookup(J217,Office!A:B,2,0)</f>
        <v>Los Angeles</v>
      </c>
      <c r="L217" s="4">
        <f t="shared" si="9"/>
        <v>0</v>
      </c>
      <c r="M217" s="4" t="str">
        <f>vlookup(L217,'Exit Cause'!A:B,2,0)</f>
        <v>None</v>
      </c>
      <c r="N217" s="4">
        <f t="shared" si="10"/>
        <v>4123</v>
      </c>
      <c r="O217" s="6">
        <f t="shared" si="11"/>
        <v>3</v>
      </c>
      <c r="P217" s="4">
        <f t="shared" si="12"/>
        <v>27</v>
      </c>
      <c r="Q217" s="4">
        <f t="shared" si="13"/>
        <v>5</v>
      </c>
      <c r="R217" s="4" t="str">
        <f t="shared" si="14"/>
        <v>Available</v>
      </c>
    </row>
    <row r="218">
      <c r="A218" s="4">
        <f t="shared" si="2"/>
        <v>3997675</v>
      </c>
      <c r="B218" s="5">
        <f t="shared" si="3"/>
        <v>34887</v>
      </c>
      <c r="C218" s="5">
        <f t="shared" si="15"/>
        <v>43393</v>
      </c>
      <c r="D218" s="5">
        <f t="shared" si="4"/>
        <v>44198</v>
      </c>
      <c r="E218" s="4" t="str">
        <f t="shared" si="5"/>
        <v>Departed</v>
      </c>
      <c r="F218" s="4" t="str">
        <f t="shared" ref="F218:G218" si="230">if((now()-C218)&lt;365,"Fresh","Old")</f>
        <v>Old</v>
      </c>
      <c r="G218" s="4" t="str">
        <f t="shared" si="230"/>
        <v>Old</v>
      </c>
      <c r="H218" s="4">
        <f t="shared" si="7"/>
        <v>7</v>
      </c>
      <c r="I218" s="4" t="str">
        <f>vlookup(H218,Designations!A:B,2,0)</f>
        <v>Clerk</v>
      </c>
      <c r="J218" s="4">
        <f t="shared" si="8"/>
        <v>4</v>
      </c>
      <c r="K218" s="4" t="str">
        <f>vlookup(J218,Office!A:B,2,0)</f>
        <v>London</v>
      </c>
      <c r="L218" s="4">
        <f t="shared" si="9"/>
        <v>3</v>
      </c>
      <c r="M218" s="4" t="str">
        <f>vlookup(L218,'Exit Cause'!A:B,2,0)</f>
        <v>Natural</v>
      </c>
      <c r="N218" s="4">
        <f t="shared" si="10"/>
        <v>805</v>
      </c>
      <c r="O218" s="6">
        <f t="shared" si="11"/>
        <v>0</v>
      </c>
      <c r="P218" s="4">
        <f t="shared" si="12"/>
        <v>29</v>
      </c>
      <c r="Q218" s="4">
        <f t="shared" si="13"/>
        <v>4</v>
      </c>
      <c r="R218" s="4" t="str">
        <f t="shared" si="14"/>
        <v>Retired</v>
      </c>
    </row>
    <row r="219">
      <c r="A219" s="4">
        <f t="shared" si="2"/>
        <v>3212312</v>
      </c>
      <c r="B219" s="5">
        <f t="shared" si="3"/>
        <v>35309</v>
      </c>
      <c r="C219" s="5">
        <f t="shared" si="15"/>
        <v>44260</v>
      </c>
      <c r="D219" s="5">
        <f t="shared" si="4"/>
        <v>45599</v>
      </c>
      <c r="E219" s="4" t="str">
        <f t="shared" si="5"/>
        <v>Active</v>
      </c>
      <c r="F219" s="4" t="str">
        <f t="shared" ref="F219:G219" si="231">if((now()-C219)&lt;365,"Fresh","Old")</f>
        <v>Old</v>
      </c>
      <c r="G219" s="4" t="str">
        <f t="shared" si="231"/>
        <v>Fresh</v>
      </c>
      <c r="H219" s="4">
        <f t="shared" si="7"/>
        <v>4</v>
      </c>
      <c r="I219" s="4" t="str">
        <f>vlookup(H219,Designations!A:B,2,0)</f>
        <v>Assitant Manager</v>
      </c>
      <c r="J219" s="4">
        <f t="shared" si="8"/>
        <v>4</v>
      </c>
      <c r="K219" s="4" t="str">
        <f>vlookup(J219,Office!A:B,2,0)</f>
        <v>London</v>
      </c>
      <c r="L219" s="4">
        <f t="shared" si="9"/>
        <v>0</v>
      </c>
      <c r="M219" s="4" t="str">
        <f>vlookup(L219,'Exit Cause'!A:B,2,0)</f>
        <v>None</v>
      </c>
      <c r="N219" s="4">
        <f t="shared" si="10"/>
        <v>1339</v>
      </c>
      <c r="O219" s="6">
        <f t="shared" si="11"/>
        <v>1</v>
      </c>
      <c r="P219" s="4">
        <f t="shared" si="12"/>
        <v>28</v>
      </c>
      <c r="Q219" s="4">
        <f t="shared" si="13"/>
        <v>3</v>
      </c>
      <c r="R219" s="4" t="str">
        <f t="shared" si="14"/>
        <v>Future</v>
      </c>
    </row>
    <row r="220">
      <c r="A220" s="4">
        <f t="shared" si="2"/>
        <v>2070063</v>
      </c>
      <c r="B220" s="5">
        <f t="shared" si="3"/>
        <v>34156</v>
      </c>
      <c r="C220" s="5">
        <f t="shared" si="15"/>
        <v>42625</v>
      </c>
      <c r="D220" s="5">
        <f t="shared" si="4"/>
        <v>42868</v>
      </c>
      <c r="E220" s="4" t="str">
        <f t="shared" si="5"/>
        <v>Departed</v>
      </c>
      <c r="F220" s="4" t="str">
        <f t="shared" ref="F220:G220" si="232">if((now()-C220)&lt;365,"Fresh","Old")</f>
        <v>Old</v>
      </c>
      <c r="G220" s="4" t="str">
        <f t="shared" si="232"/>
        <v>Old</v>
      </c>
      <c r="H220" s="4">
        <f t="shared" si="7"/>
        <v>8</v>
      </c>
      <c r="I220" s="4" t="str">
        <f>vlookup(H220,Designations!A:B,2,0)</f>
        <v>Office Boy</v>
      </c>
      <c r="J220" s="4">
        <f t="shared" si="8"/>
        <v>2</v>
      </c>
      <c r="K220" s="4" t="str">
        <f>vlookup(J220,Office!A:B,2,0)</f>
        <v>Los Angeles</v>
      </c>
      <c r="L220" s="4">
        <f t="shared" si="9"/>
        <v>3</v>
      </c>
      <c r="M220" s="4" t="str">
        <f>vlookup(L220,'Exit Cause'!A:B,2,0)</f>
        <v>Natural</v>
      </c>
      <c r="N220" s="4">
        <f t="shared" si="10"/>
        <v>243</v>
      </c>
      <c r="O220" s="6">
        <f t="shared" si="11"/>
        <v>0</v>
      </c>
      <c r="P220" s="4">
        <f t="shared" si="12"/>
        <v>31</v>
      </c>
      <c r="Q220" s="4">
        <f t="shared" si="13"/>
        <v>5</v>
      </c>
      <c r="R220" s="4" t="str">
        <f t="shared" si="14"/>
        <v>Retired</v>
      </c>
    </row>
    <row r="221">
      <c r="A221" s="4">
        <f t="shared" si="2"/>
        <v>4911980</v>
      </c>
      <c r="B221" s="5">
        <f t="shared" si="3"/>
        <v>37714</v>
      </c>
      <c r="C221" s="5">
        <f t="shared" si="15"/>
        <v>44416</v>
      </c>
      <c r="D221" s="5">
        <f t="shared" si="4"/>
        <v>50189</v>
      </c>
      <c r="E221" s="4" t="str">
        <f t="shared" si="5"/>
        <v>Active</v>
      </c>
      <c r="F221" s="4" t="str">
        <f t="shared" ref="F221:G221" si="233">if((now()-C221)&lt;365,"Fresh","Old")</f>
        <v>Old</v>
      </c>
      <c r="G221" s="4" t="str">
        <f t="shared" si="233"/>
        <v>Fresh</v>
      </c>
      <c r="H221" s="4">
        <f t="shared" si="7"/>
        <v>7</v>
      </c>
      <c r="I221" s="4" t="str">
        <f>vlookup(H221,Designations!A:B,2,0)</f>
        <v>Clerk</v>
      </c>
      <c r="J221" s="4">
        <f t="shared" si="8"/>
        <v>1</v>
      </c>
      <c r="K221" s="4" t="str">
        <f>vlookup(J221,Office!A:B,2,0)</f>
        <v>New York</v>
      </c>
      <c r="L221" s="4">
        <f t="shared" si="9"/>
        <v>0</v>
      </c>
      <c r="M221" s="4" t="str">
        <f>vlookup(L221,'Exit Cause'!A:B,2,0)</f>
        <v>None</v>
      </c>
      <c r="N221" s="4">
        <f t="shared" si="10"/>
        <v>5773</v>
      </c>
      <c r="O221" s="6">
        <f t="shared" si="11"/>
        <v>5</v>
      </c>
      <c r="P221" s="4">
        <f t="shared" si="12"/>
        <v>21</v>
      </c>
      <c r="Q221" s="4">
        <f t="shared" si="13"/>
        <v>6</v>
      </c>
      <c r="R221" s="4" t="str">
        <f t="shared" si="14"/>
        <v>Available</v>
      </c>
    </row>
    <row r="222">
      <c r="A222" s="4">
        <f t="shared" si="2"/>
        <v>3387142</v>
      </c>
      <c r="B222" s="5">
        <f t="shared" si="3"/>
        <v>32821</v>
      </c>
      <c r="C222" s="5">
        <f t="shared" si="15"/>
        <v>41763</v>
      </c>
      <c r="D222" s="5">
        <f t="shared" si="4"/>
        <v>42002</v>
      </c>
      <c r="E222" s="4" t="str">
        <f t="shared" si="5"/>
        <v>Departed</v>
      </c>
      <c r="F222" s="4" t="str">
        <f t="shared" ref="F222:G222" si="234">if((now()-C222)&lt;365,"Fresh","Old")</f>
        <v>Old</v>
      </c>
      <c r="G222" s="4" t="str">
        <f t="shared" si="234"/>
        <v>Old</v>
      </c>
      <c r="H222" s="4">
        <f t="shared" si="7"/>
        <v>8</v>
      </c>
      <c r="I222" s="4" t="str">
        <f>vlookup(H222,Designations!A:B,2,0)</f>
        <v>Office Boy</v>
      </c>
      <c r="J222" s="4">
        <f t="shared" si="8"/>
        <v>1</v>
      </c>
      <c r="K222" s="4" t="str">
        <f>vlookup(J222,Office!A:B,2,0)</f>
        <v>New York</v>
      </c>
      <c r="L222" s="4">
        <f t="shared" si="9"/>
        <v>4</v>
      </c>
      <c r="M222" s="4" t="str">
        <f>vlookup(L222,'Exit Cause'!A:B,2,0)</f>
        <v>Retired</v>
      </c>
      <c r="N222" s="4">
        <f t="shared" si="10"/>
        <v>239</v>
      </c>
      <c r="O222" s="6">
        <f t="shared" si="11"/>
        <v>0</v>
      </c>
      <c r="P222" s="4">
        <f t="shared" si="12"/>
        <v>35</v>
      </c>
      <c r="Q222" s="4">
        <f t="shared" si="13"/>
        <v>4</v>
      </c>
      <c r="R222" s="4" t="str">
        <f t="shared" si="14"/>
        <v>Retired</v>
      </c>
    </row>
    <row r="223">
      <c r="A223" s="4">
        <f t="shared" si="2"/>
        <v>2224076</v>
      </c>
      <c r="B223" s="5">
        <f t="shared" si="3"/>
        <v>33423</v>
      </c>
      <c r="C223" s="5">
        <f t="shared" si="15"/>
        <v>41296</v>
      </c>
      <c r="D223" s="5">
        <f t="shared" si="4"/>
        <v>47407</v>
      </c>
      <c r="E223" s="4" t="str">
        <f t="shared" si="5"/>
        <v>Active</v>
      </c>
      <c r="F223" s="4" t="str">
        <f t="shared" ref="F223:G223" si="235">if((now()-C223)&lt;365,"Fresh","Old")</f>
        <v>Old</v>
      </c>
      <c r="G223" s="4" t="str">
        <f t="shared" si="235"/>
        <v>Fresh</v>
      </c>
      <c r="H223" s="4">
        <f t="shared" si="7"/>
        <v>4</v>
      </c>
      <c r="I223" s="4" t="str">
        <f>vlookup(H223,Designations!A:B,2,0)</f>
        <v>Assitant Manager</v>
      </c>
      <c r="J223" s="4">
        <f t="shared" si="8"/>
        <v>3</v>
      </c>
      <c r="K223" s="4" t="str">
        <f>vlookup(J223,Office!A:B,2,0)</f>
        <v>Washington</v>
      </c>
      <c r="L223" s="4">
        <f t="shared" si="9"/>
        <v>0</v>
      </c>
      <c r="M223" s="4" t="str">
        <f>vlookup(L223,'Exit Cause'!A:B,2,0)</f>
        <v>None</v>
      </c>
      <c r="N223" s="4">
        <f t="shared" si="10"/>
        <v>6111</v>
      </c>
      <c r="O223" s="6">
        <f t="shared" si="11"/>
        <v>2</v>
      </c>
      <c r="P223" s="4">
        <f t="shared" si="12"/>
        <v>33</v>
      </c>
      <c r="Q223" s="4">
        <f t="shared" si="13"/>
        <v>2</v>
      </c>
      <c r="R223" s="4" t="str">
        <f t="shared" si="14"/>
        <v>Available</v>
      </c>
    </row>
    <row r="224">
      <c r="A224" s="4">
        <f t="shared" si="2"/>
        <v>4879201</v>
      </c>
      <c r="B224" s="5">
        <f t="shared" si="3"/>
        <v>34376</v>
      </c>
      <c r="C224" s="5">
        <f t="shared" si="15"/>
        <v>40988</v>
      </c>
      <c r="D224" s="5">
        <f t="shared" si="4"/>
        <v>42588</v>
      </c>
      <c r="E224" s="4" t="str">
        <f t="shared" si="5"/>
        <v>Departed</v>
      </c>
      <c r="F224" s="4" t="str">
        <f t="shared" ref="F224:G224" si="236">if((now()-C224)&lt;365,"Fresh","Old")</f>
        <v>Old</v>
      </c>
      <c r="G224" s="4" t="str">
        <f t="shared" si="236"/>
        <v>Old</v>
      </c>
      <c r="H224" s="4">
        <f t="shared" si="7"/>
        <v>5</v>
      </c>
      <c r="I224" s="4" t="str">
        <f>vlookup(H224,Designations!A:B,2,0)</f>
        <v>Support Staff</v>
      </c>
      <c r="J224" s="4">
        <f t="shared" si="8"/>
        <v>4</v>
      </c>
      <c r="K224" s="4" t="str">
        <f>vlookup(J224,Office!A:B,2,0)</f>
        <v>London</v>
      </c>
      <c r="L224" s="4">
        <f t="shared" si="9"/>
        <v>5</v>
      </c>
      <c r="M224" s="4" t="str">
        <f>vlookup(L224,'Exit Cause'!A:B,2,0)</f>
        <v>Other</v>
      </c>
      <c r="N224" s="4">
        <f t="shared" si="10"/>
        <v>1600</v>
      </c>
      <c r="O224" s="6">
        <f t="shared" si="11"/>
        <v>0</v>
      </c>
      <c r="P224" s="4">
        <f t="shared" si="12"/>
        <v>30</v>
      </c>
      <c r="Q224" s="4">
        <f t="shared" si="13"/>
        <v>2</v>
      </c>
      <c r="R224" s="4" t="str">
        <f t="shared" si="14"/>
        <v>Retired</v>
      </c>
    </row>
    <row r="225">
      <c r="A225" s="4">
        <f t="shared" si="2"/>
        <v>1079449</v>
      </c>
      <c r="B225" s="5">
        <f t="shared" si="3"/>
        <v>38234</v>
      </c>
      <c r="C225" s="5">
        <f t="shared" si="15"/>
        <v>44606</v>
      </c>
      <c r="D225" s="5">
        <f t="shared" si="4"/>
        <v>48784</v>
      </c>
      <c r="E225" s="4" t="str">
        <f t="shared" si="5"/>
        <v>Active</v>
      </c>
      <c r="F225" s="4" t="str">
        <f t="shared" ref="F225:G225" si="237">if((now()-C225)&lt;365,"Fresh","Old")</f>
        <v>Old</v>
      </c>
      <c r="G225" s="4" t="str">
        <f t="shared" si="237"/>
        <v>Fresh</v>
      </c>
      <c r="H225" s="4">
        <f t="shared" si="7"/>
        <v>8</v>
      </c>
      <c r="I225" s="4" t="str">
        <f>vlookup(H225,Designations!A:B,2,0)</f>
        <v>Office Boy</v>
      </c>
      <c r="J225" s="4">
        <f t="shared" si="8"/>
        <v>4</v>
      </c>
      <c r="K225" s="4" t="str">
        <f>vlookup(J225,Office!A:B,2,0)</f>
        <v>London</v>
      </c>
      <c r="L225" s="4">
        <f t="shared" si="9"/>
        <v>0</v>
      </c>
      <c r="M225" s="4" t="str">
        <f>vlookup(L225,'Exit Cause'!A:B,2,0)</f>
        <v>None</v>
      </c>
      <c r="N225" s="4">
        <f t="shared" si="10"/>
        <v>4178</v>
      </c>
      <c r="O225" s="6">
        <f t="shared" si="11"/>
        <v>4</v>
      </c>
      <c r="P225" s="4">
        <f t="shared" si="12"/>
        <v>20</v>
      </c>
      <c r="Q225" s="4">
        <f t="shared" si="13"/>
        <v>6</v>
      </c>
      <c r="R225" s="4" t="str">
        <f t="shared" si="14"/>
        <v>Available</v>
      </c>
    </row>
    <row r="226">
      <c r="A226" s="4">
        <f t="shared" si="2"/>
        <v>3521399</v>
      </c>
      <c r="B226" s="5">
        <f t="shared" si="3"/>
        <v>35434</v>
      </c>
      <c r="C226" s="5">
        <f t="shared" si="15"/>
        <v>43442</v>
      </c>
      <c r="D226" s="5">
        <f t="shared" si="4"/>
        <v>45211</v>
      </c>
      <c r="E226" s="4" t="str">
        <f t="shared" si="5"/>
        <v>Departed</v>
      </c>
      <c r="F226" s="4" t="str">
        <f t="shared" ref="F226:G226" si="238">if((now()-C226)&lt;365,"Fresh","Old")</f>
        <v>Old</v>
      </c>
      <c r="G226" s="4" t="str">
        <f t="shared" si="238"/>
        <v>Fresh</v>
      </c>
      <c r="H226" s="4">
        <f t="shared" si="7"/>
        <v>7</v>
      </c>
      <c r="I226" s="4" t="str">
        <f>vlookup(H226,Designations!A:B,2,0)</f>
        <v>Clerk</v>
      </c>
      <c r="J226" s="4">
        <f t="shared" si="8"/>
        <v>3</v>
      </c>
      <c r="K226" s="4" t="str">
        <f>vlookup(J226,Office!A:B,2,0)</f>
        <v>Washington</v>
      </c>
      <c r="L226" s="4">
        <f t="shared" si="9"/>
        <v>4</v>
      </c>
      <c r="M226" s="4" t="str">
        <f>vlookup(L226,'Exit Cause'!A:B,2,0)</f>
        <v>Retired</v>
      </c>
      <c r="N226" s="4">
        <f t="shared" si="10"/>
        <v>1769</v>
      </c>
      <c r="O226" s="6">
        <f t="shared" si="11"/>
        <v>1</v>
      </c>
      <c r="P226" s="4">
        <f t="shared" si="12"/>
        <v>27</v>
      </c>
      <c r="Q226" s="4">
        <f t="shared" si="13"/>
        <v>2</v>
      </c>
      <c r="R226" s="4" t="str">
        <f t="shared" si="14"/>
        <v>Retired</v>
      </c>
    </row>
    <row r="227">
      <c r="A227" s="4">
        <f t="shared" si="2"/>
        <v>1265051</v>
      </c>
      <c r="B227" s="5">
        <f t="shared" si="3"/>
        <v>35768</v>
      </c>
      <c r="C227" s="5">
        <f t="shared" si="15"/>
        <v>44544</v>
      </c>
      <c r="D227" s="5">
        <f t="shared" si="4"/>
        <v>46726</v>
      </c>
      <c r="E227" s="4" t="str">
        <f t="shared" si="5"/>
        <v>Active</v>
      </c>
      <c r="F227" s="4" t="str">
        <f t="shared" ref="F227:G227" si="239">if((now()-C227)&lt;365,"Fresh","Old")</f>
        <v>Old</v>
      </c>
      <c r="G227" s="4" t="str">
        <f t="shared" si="239"/>
        <v>Fresh</v>
      </c>
      <c r="H227" s="4">
        <f t="shared" si="7"/>
        <v>6</v>
      </c>
      <c r="I227" s="4" t="str">
        <f>vlookup(H227,Designations!A:B,2,0)</f>
        <v>Driver</v>
      </c>
      <c r="J227" s="4">
        <f t="shared" si="8"/>
        <v>1</v>
      </c>
      <c r="K227" s="4" t="str">
        <f>vlookup(J227,Office!A:B,2,0)</f>
        <v>New York</v>
      </c>
      <c r="L227" s="4">
        <f t="shared" si="9"/>
        <v>0</v>
      </c>
      <c r="M227" s="4" t="str">
        <f>vlookup(L227,'Exit Cause'!A:B,2,0)</f>
        <v>None</v>
      </c>
      <c r="N227" s="4">
        <f t="shared" si="10"/>
        <v>2182</v>
      </c>
      <c r="O227" s="6">
        <f t="shared" si="11"/>
        <v>2</v>
      </c>
      <c r="P227" s="4">
        <f t="shared" si="12"/>
        <v>26</v>
      </c>
      <c r="Q227" s="4">
        <f t="shared" si="13"/>
        <v>6</v>
      </c>
      <c r="R227" s="4" t="str">
        <f t="shared" si="14"/>
        <v>Available</v>
      </c>
    </row>
    <row r="228">
      <c r="A228" s="4">
        <f t="shared" si="2"/>
        <v>1590393</v>
      </c>
      <c r="B228" s="5">
        <f t="shared" si="3"/>
        <v>33667</v>
      </c>
      <c r="C228" s="5">
        <f t="shared" si="15"/>
        <v>40529</v>
      </c>
      <c r="D228" s="5">
        <f t="shared" si="4"/>
        <v>43300</v>
      </c>
      <c r="E228" s="4" t="str">
        <f t="shared" si="5"/>
        <v>Departed</v>
      </c>
      <c r="F228" s="4" t="str">
        <f t="shared" ref="F228:G228" si="240">if((now()-C228)&lt;365,"Fresh","Old")</f>
        <v>Old</v>
      </c>
      <c r="G228" s="4" t="str">
        <f t="shared" si="240"/>
        <v>Old</v>
      </c>
      <c r="H228" s="4">
        <f t="shared" si="7"/>
        <v>7</v>
      </c>
      <c r="I228" s="4" t="str">
        <f>vlookup(H228,Designations!A:B,2,0)</f>
        <v>Clerk</v>
      </c>
      <c r="J228" s="4">
        <f t="shared" si="8"/>
        <v>3</v>
      </c>
      <c r="K228" s="4" t="str">
        <f>vlookup(J228,Office!A:B,2,0)</f>
        <v>Washington</v>
      </c>
      <c r="L228" s="4">
        <f t="shared" si="9"/>
        <v>5</v>
      </c>
      <c r="M228" s="4" t="str">
        <f>vlookup(L228,'Exit Cause'!A:B,2,0)</f>
        <v>Other</v>
      </c>
      <c r="N228" s="4">
        <f t="shared" si="10"/>
        <v>2771</v>
      </c>
      <c r="O228" s="6">
        <f t="shared" si="11"/>
        <v>2</v>
      </c>
      <c r="P228" s="4">
        <f t="shared" si="12"/>
        <v>32</v>
      </c>
      <c r="Q228" s="4">
        <f t="shared" si="13"/>
        <v>4</v>
      </c>
      <c r="R228" s="4" t="str">
        <f t="shared" si="14"/>
        <v>Retired</v>
      </c>
    </row>
    <row r="229">
      <c r="A229" s="4">
        <f t="shared" si="2"/>
        <v>2724421</v>
      </c>
      <c r="B229" s="5">
        <f t="shared" si="3"/>
        <v>35554</v>
      </c>
      <c r="C229" s="5">
        <f t="shared" si="15"/>
        <v>43572</v>
      </c>
      <c r="D229" s="5">
        <f t="shared" si="4"/>
        <v>47609</v>
      </c>
      <c r="E229" s="4" t="str">
        <f t="shared" si="5"/>
        <v>Active</v>
      </c>
      <c r="F229" s="4" t="str">
        <f t="shared" ref="F229:G229" si="241">if((now()-C229)&lt;365,"Fresh","Old")</f>
        <v>Old</v>
      </c>
      <c r="G229" s="4" t="str">
        <f t="shared" si="241"/>
        <v>Fresh</v>
      </c>
      <c r="H229" s="4">
        <f t="shared" si="7"/>
        <v>5</v>
      </c>
      <c r="I229" s="4" t="str">
        <f>vlookup(H229,Designations!A:B,2,0)</f>
        <v>Support Staff</v>
      </c>
      <c r="J229" s="4">
        <f t="shared" si="8"/>
        <v>2</v>
      </c>
      <c r="K229" s="4" t="str">
        <f>vlookup(J229,Office!A:B,2,0)</f>
        <v>Los Angeles</v>
      </c>
      <c r="L229" s="4">
        <f t="shared" si="9"/>
        <v>0</v>
      </c>
      <c r="M229" s="4" t="str">
        <f>vlookup(L229,'Exit Cause'!A:B,2,0)</f>
        <v>None</v>
      </c>
      <c r="N229" s="4">
        <f t="shared" si="10"/>
        <v>4037</v>
      </c>
      <c r="O229" s="6">
        <f t="shared" si="11"/>
        <v>2</v>
      </c>
      <c r="P229" s="4">
        <f t="shared" si="12"/>
        <v>27</v>
      </c>
      <c r="Q229" s="4">
        <f t="shared" si="13"/>
        <v>4</v>
      </c>
      <c r="R229" s="4" t="str">
        <f t="shared" si="14"/>
        <v>Available</v>
      </c>
    </row>
    <row r="230">
      <c r="A230" s="4">
        <f t="shared" si="2"/>
        <v>1658606</v>
      </c>
      <c r="B230" s="5">
        <f t="shared" si="3"/>
        <v>33665</v>
      </c>
      <c r="C230" s="5">
        <f t="shared" si="15"/>
        <v>42314</v>
      </c>
      <c r="D230" s="5">
        <f t="shared" si="4"/>
        <v>46932</v>
      </c>
      <c r="E230" s="4" t="str">
        <f t="shared" si="5"/>
        <v>Active</v>
      </c>
      <c r="F230" s="4" t="str">
        <f t="shared" ref="F230:G230" si="242">if((now()-C230)&lt;365,"Fresh","Old")</f>
        <v>Old</v>
      </c>
      <c r="G230" s="4" t="str">
        <f t="shared" si="242"/>
        <v>Fresh</v>
      </c>
      <c r="H230" s="4">
        <f t="shared" si="7"/>
        <v>8</v>
      </c>
      <c r="I230" s="4" t="str">
        <f>vlookup(H230,Designations!A:B,2,0)</f>
        <v>Office Boy</v>
      </c>
      <c r="J230" s="4">
        <f t="shared" si="8"/>
        <v>3</v>
      </c>
      <c r="K230" s="4" t="str">
        <f>vlookup(J230,Office!A:B,2,0)</f>
        <v>Washington</v>
      </c>
      <c r="L230" s="4">
        <f t="shared" si="9"/>
        <v>0</v>
      </c>
      <c r="M230" s="4" t="str">
        <f>vlookup(L230,'Exit Cause'!A:B,2,0)</f>
        <v>None</v>
      </c>
      <c r="N230" s="4">
        <f t="shared" si="10"/>
        <v>4618</v>
      </c>
      <c r="O230" s="6">
        <f t="shared" si="11"/>
        <v>2</v>
      </c>
      <c r="P230" s="4">
        <f t="shared" si="12"/>
        <v>32</v>
      </c>
      <c r="Q230" s="4">
        <f t="shared" si="13"/>
        <v>3</v>
      </c>
      <c r="R230" s="4" t="str">
        <f t="shared" si="14"/>
        <v>Available</v>
      </c>
    </row>
    <row r="231">
      <c r="A231" s="4">
        <f t="shared" si="2"/>
        <v>3301169</v>
      </c>
      <c r="B231" s="5">
        <f t="shared" si="3"/>
        <v>35096</v>
      </c>
      <c r="C231" s="5">
        <f t="shared" si="15"/>
        <v>42211</v>
      </c>
      <c r="D231" s="5">
        <f t="shared" si="4"/>
        <v>43072</v>
      </c>
      <c r="E231" s="4" t="str">
        <f t="shared" si="5"/>
        <v>Departed</v>
      </c>
      <c r="F231" s="4" t="str">
        <f t="shared" ref="F231:G231" si="243">if((now()-C231)&lt;365,"Fresh","Old")</f>
        <v>Old</v>
      </c>
      <c r="G231" s="4" t="str">
        <f t="shared" si="243"/>
        <v>Old</v>
      </c>
      <c r="H231" s="4">
        <f t="shared" si="7"/>
        <v>4</v>
      </c>
      <c r="I231" s="4" t="str">
        <f>vlookup(H231,Designations!A:B,2,0)</f>
        <v>Assitant Manager</v>
      </c>
      <c r="J231" s="4">
        <f t="shared" si="8"/>
        <v>4</v>
      </c>
      <c r="K231" s="4" t="str">
        <f>vlookup(J231,Office!A:B,2,0)</f>
        <v>London</v>
      </c>
      <c r="L231" s="4">
        <f t="shared" si="9"/>
        <v>2</v>
      </c>
      <c r="M231" s="4" t="str">
        <f>vlookup(L231,'Exit Cause'!A:B,2,0)</f>
        <v>Better Opportunity</v>
      </c>
      <c r="N231" s="4">
        <f t="shared" si="10"/>
        <v>861</v>
      </c>
      <c r="O231" s="6">
        <f t="shared" si="11"/>
        <v>0</v>
      </c>
      <c r="P231" s="4">
        <f t="shared" si="12"/>
        <v>28</v>
      </c>
      <c r="Q231" s="4">
        <f t="shared" si="13"/>
        <v>1</v>
      </c>
      <c r="R231" s="4" t="str">
        <f t="shared" si="14"/>
        <v>Retired</v>
      </c>
    </row>
    <row r="232">
      <c r="A232" s="4">
        <f t="shared" si="2"/>
        <v>3557161</v>
      </c>
      <c r="B232" s="5">
        <f t="shared" si="3"/>
        <v>34223</v>
      </c>
      <c r="C232" s="5">
        <f t="shared" si="15"/>
        <v>42908</v>
      </c>
      <c r="D232" s="5">
        <f t="shared" si="4"/>
        <v>44871</v>
      </c>
      <c r="E232" s="4" t="str">
        <f t="shared" si="5"/>
        <v>Departed</v>
      </c>
      <c r="F232" s="4" t="str">
        <f t="shared" ref="F232:G232" si="244">if((now()-C232)&lt;365,"Fresh","Old")</f>
        <v>Old</v>
      </c>
      <c r="G232" s="4" t="str">
        <f t="shared" si="244"/>
        <v>Old</v>
      </c>
      <c r="H232" s="4">
        <f t="shared" si="7"/>
        <v>4</v>
      </c>
      <c r="I232" s="4" t="str">
        <f>vlookup(H232,Designations!A:B,2,0)</f>
        <v>Assitant Manager</v>
      </c>
      <c r="J232" s="4">
        <f t="shared" si="8"/>
        <v>3</v>
      </c>
      <c r="K232" s="4" t="str">
        <f>vlookup(J232,Office!A:B,2,0)</f>
        <v>Washington</v>
      </c>
      <c r="L232" s="4">
        <f t="shared" si="9"/>
        <v>2</v>
      </c>
      <c r="M232" s="4" t="str">
        <f>vlookup(L232,'Exit Cause'!A:B,2,0)</f>
        <v>Better Opportunity</v>
      </c>
      <c r="N232" s="4">
        <f t="shared" si="10"/>
        <v>1963</v>
      </c>
      <c r="O232" s="6">
        <f t="shared" si="11"/>
        <v>0</v>
      </c>
      <c r="P232" s="4">
        <f t="shared" si="12"/>
        <v>31</v>
      </c>
      <c r="Q232" s="4">
        <f t="shared" si="13"/>
        <v>1</v>
      </c>
      <c r="R232" s="4" t="str">
        <f t="shared" si="14"/>
        <v>Retired</v>
      </c>
    </row>
    <row r="233">
      <c r="A233" s="4">
        <f t="shared" si="2"/>
        <v>3161018</v>
      </c>
      <c r="B233" s="5">
        <f t="shared" si="3"/>
        <v>32275</v>
      </c>
      <c r="C233" s="5">
        <f t="shared" si="15"/>
        <v>41263</v>
      </c>
      <c r="D233" s="5">
        <f t="shared" si="4"/>
        <v>44932</v>
      </c>
      <c r="E233" s="4" t="str">
        <f t="shared" si="5"/>
        <v>Departed</v>
      </c>
      <c r="F233" s="4" t="str">
        <f t="shared" ref="F233:G233" si="245">if((now()-C233)&lt;365,"Fresh","Old")</f>
        <v>Old</v>
      </c>
      <c r="G233" s="4" t="str">
        <f t="shared" si="245"/>
        <v>Old</v>
      </c>
      <c r="H233" s="4">
        <f t="shared" si="7"/>
        <v>4</v>
      </c>
      <c r="I233" s="4" t="str">
        <f>vlookup(H233,Designations!A:B,2,0)</f>
        <v>Assitant Manager</v>
      </c>
      <c r="J233" s="4">
        <f t="shared" si="8"/>
        <v>2</v>
      </c>
      <c r="K233" s="4" t="str">
        <f>vlookup(J233,Office!A:B,2,0)</f>
        <v>Los Angeles</v>
      </c>
      <c r="L233" s="4">
        <f t="shared" si="9"/>
        <v>1</v>
      </c>
      <c r="M233" s="4" t="str">
        <f>vlookup(L233,'Exit Cause'!A:B,2,0)</f>
        <v>Fired</v>
      </c>
      <c r="N233" s="4">
        <f t="shared" si="10"/>
        <v>3669</v>
      </c>
      <c r="O233" s="6">
        <f t="shared" si="11"/>
        <v>3</v>
      </c>
      <c r="P233" s="4">
        <f t="shared" si="12"/>
        <v>36</v>
      </c>
      <c r="Q233" s="4">
        <f t="shared" si="13"/>
        <v>5</v>
      </c>
      <c r="R233" s="4" t="str">
        <f t="shared" si="14"/>
        <v>Retired</v>
      </c>
    </row>
    <row r="234">
      <c r="A234" s="4">
        <f t="shared" si="2"/>
        <v>1824090</v>
      </c>
      <c r="B234" s="5">
        <f t="shared" si="3"/>
        <v>34153</v>
      </c>
      <c r="C234" s="5">
        <f t="shared" si="15"/>
        <v>43335</v>
      </c>
      <c r="D234" s="5">
        <f t="shared" si="4"/>
        <v>47661</v>
      </c>
      <c r="E234" s="4" t="str">
        <f t="shared" si="5"/>
        <v>Active</v>
      </c>
      <c r="F234" s="4" t="str">
        <f t="shared" ref="F234:G234" si="246">if((now()-C234)&lt;365,"Fresh","Old")</f>
        <v>Old</v>
      </c>
      <c r="G234" s="4" t="str">
        <f t="shared" si="246"/>
        <v>Fresh</v>
      </c>
      <c r="H234" s="4">
        <f t="shared" si="7"/>
        <v>3</v>
      </c>
      <c r="I234" s="4" t="str">
        <f>vlookup(H234,Designations!A:B,2,0)</f>
        <v>Manager</v>
      </c>
      <c r="J234" s="4">
        <f t="shared" si="8"/>
        <v>1</v>
      </c>
      <c r="K234" s="4" t="str">
        <f>vlookup(J234,Office!A:B,2,0)</f>
        <v>New York</v>
      </c>
      <c r="L234" s="4">
        <f t="shared" si="9"/>
        <v>0</v>
      </c>
      <c r="M234" s="4" t="str">
        <f>vlookup(L234,'Exit Cause'!A:B,2,0)</f>
        <v>None</v>
      </c>
      <c r="N234" s="4">
        <f t="shared" si="10"/>
        <v>4326</v>
      </c>
      <c r="O234" s="6">
        <f t="shared" si="11"/>
        <v>3</v>
      </c>
      <c r="P234" s="4">
        <f t="shared" si="12"/>
        <v>31</v>
      </c>
      <c r="Q234" s="4">
        <f t="shared" si="13"/>
        <v>4</v>
      </c>
      <c r="R234" s="4" t="str">
        <f t="shared" si="14"/>
        <v>Available</v>
      </c>
    </row>
    <row r="235">
      <c r="A235" s="4">
        <f t="shared" si="2"/>
        <v>2114780</v>
      </c>
      <c r="B235" s="5">
        <f t="shared" si="3"/>
        <v>35135</v>
      </c>
      <c r="C235" s="5">
        <f t="shared" si="15"/>
        <v>43972</v>
      </c>
      <c r="D235" s="5">
        <f t="shared" si="4"/>
        <v>46963</v>
      </c>
      <c r="E235" s="4" t="str">
        <f t="shared" si="5"/>
        <v>Active</v>
      </c>
      <c r="F235" s="4" t="str">
        <f t="shared" ref="F235:G235" si="247">if((now()-C235)&lt;365,"Fresh","Old")</f>
        <v>Old</v>
      </c>
      <c r="G235" s="4" t="str">
        <f t="shared" si="247"/>
        <v>Fresh</v>
      </c>
      <c r="H235" s="4">
        <f t="shared" si="7"/>
        <v>5</v>
      </c>
      <c r="I235" s="4" t="str">
        <f>vlookup(H235,Designations!A:B,2,0)</f>
        <v>Support Staff</v>
      </c>
      <c r="J235" s="4">
        <f t="shared" si="8"/>
        <v>2</v>
      </c>
      <c r="K235" s="4" t="str">
        <f>vlookup(J235,Office!A:B,2,0)</f>
        <v>Los Angeles</v>
      </c>
      <c r="L235" s="4">
        <f t="shared" si="9"/>
        <v>0</v>
      </c>
      <c r="M235" s="4" t="str">
        <f>vlookup(L235,'Exit Cause'!A:B,2,0)</f>
        <v>None</v>
      </c>
      <c r="N235" s="4">
        <f t="shared" si="10"/>
        <v>2991</v>
      </c>
      <c r="O235" s="6">
        <f t="shared" si="11"/>
        <v>1</v>
      </c>
      <c r="P235" s="4">
        <f t="shared" si="12"/>
        <v>28</v>
      </c>
      <c r="Q235" s="4">
        <f t="shared" si="13"/>
        <v>2</v>
      </c>
      <c r="R235" s="4" t="str">
        <f t="shared" si="14"/>
        <v>Available</v>
      </c>
    </row>
    <row r="236">
      <c r="A236" s="4">
        <f t="shared" si="2"/>
        <v>4167758</v>
      </c>
      <c r="B236" s="5">
        <f t="shared" si="3"/>
        <v>35405</v>
      </c>
      <c r="C236" s="5">
        <f t="shared" si="15"/>
        <v>43683</v>
      </c>
      <c r="D236" s="5">
        <f t="shared" si="4"/>
        <v>45052</v>
      </c>
      <c r="E236" s="4" t="str">
        <f t="shared" si="5"/>
        <v>Departed</v>
      </c>
      <c r="F236" s="4" t="str">
        <f t="shared" ref="F236:G236" si="248">if((now()-C236)&lt;365,"Fresh","Old")</f>
        <v>Old</v>
      </c>
      <c r="G236" s="4" t="str">
        <f t="shared" si="248"/>
        <v>Old</v>
      </c>
      <c r="H236" s="4">
        <f t="shared" si="7"/>
        <v>8</v>
      </c>
      <c r="I236" s="4" t="str">
        <f>vlookup(H236,Designations!A:B,2,0)</f>
        <v>Office Boy</v>
      </c>
      <c r="J236" s="4">
        <f t="shared" si="8"/>
        <v>2</v>
      </c>
      <c r="K236" s="4" t="str">
        <f>vlookup(J236,Office!A:B,2,0)</f>
        <v>Los Angeles</v>
      </c>
      <c r="L236" s="4">
        <f t="shared" si="9"/>
        <v>5</v>
      </c>
      <c r="M236" s="4" t="str">
        <f>vlookup(L236,'Exit Cause'!A:B,2,0)</f>
        <v>Other</v>
      </c>
      <c r="N236" s="4">
        <f t="shared" si="10"/>
        <v>1369</v>
      </c>
      <c r="O236" s="6">
        <f t="shared" si="11"/>
        <v>1</v>
      </c>
      <c r="P236" s="4">
        <f t="shared" si="12"/>
        <v>27</v>
      </c>
      <c r="Q236" s="4">
        <f t="shared" si="13"/>
        <v>5</v>
      </c>
      <c r="R236" s="4" t="str">
        <f t="shared" si="14"/>
        <v>Retired</v>
      </c>
    </row>
    <row r="237">
      <c r="A237" s="4">
        <f t="shared" si="2"/>
        <v>3227109</v>
      </c>
      <c r="B237" s="5">
        <f t="shared" si="3"/>
        <v>35343</v>
      </c>
      <c r="C237" s="5">
        <f t="shared" si="15"/>
        <v>43354</v>
      </c>
      <c r="D237" s="5">
        <f t="shared" si="4"/>
        <v>44743</v>
      </c>
      <c r="E237" s="4" t="str">
        <f t="shared" si="5"/>
        <v>Departed</v>
      </c>
      <c r="F237" s="4" t="str">
        <f t="shared" ref="F237:G237" si="249">if((now()-C237)&lt;365,"Fresh","Old")</f>
        <v>Old</v>
      </c>
      <c r="G237" s="4" t="str">
        <f t="shared" si="249"/>
        <v>Old</v>
      </c>
      <c r="H237" s="4">
        <f t="shared" si="7"/>
        <v>6</v>
      </c>
      <c r="I237" s="4" t="str">
        <f>vlookup(H237,Designations!A:B,2,0)</f>
        <v>Driver</v>
      </c>
      <c r="J237" s="4">
        <f t="shared" si="8"/>
        <v>2</v>
      </c>
      <c r="K237" s="4" t="str">
        <f>vlookup(J237,Office!A:B,2,0)</f>
        <v>Los Angeles</v>
      </c>
      <c r="L237" s="4">
        <f t="shared" si="9"/>
        <v>4</v>
      </c>
      <c r="M237" s="4" t="str">
        <f>vlookup(L237,'Exit Cause'!A:B,2,0)</f>
        <v>Retired</v>
      </c>
      <c r="N237" s="4">
        <f t="shared" si="10"/>
        <v>1389</v>
      </c>
      <c r="O237" s="6">
        <f t="shared" si="11"/>
        <v>1</v>
      </c>
      <c r="P237" s="4">
        <f t="shared" si="12"/>
        <v>28</v>
      </c>
      <c r="Q237" s="4">
        <f t="shared" si="13"/>
        <v>5</v>
      </c>
      <c r="R237" s="4" t="str">
        <f t="shared" si="14"/>
        <v>Retired</v>
      </c>
    </row>
    <row r="238">
      <c r="A238" s="4">
        <f t="shared" si="2"/>
        <v>2921990</v>
      </c>
      <c r="B238" s="5">
        <f t="shared" si="3"/>
        <v>33491</v>
      </c>
      <c r="C238" s="5">
        <f t="shared" si="15"/>
        <v>41868</v>
      </c>
      <c r="D238" s="5">
        <f t="shared" si="4"/>
        <v>43747</v>
      </c>
      <c r="E238" s="4" t="str">
        <f t="shared" si="5"/>
        <v>Departed</v>
      </c>
      <c r="F238" s="4" t="str">
        <f t="shared" ref="F238:G238" si="250">if((now()-C238)&lt;365,"Fresh","Old")</f>
        <v>Old</v>
      </c>
      <c r="G238" s="4" t="str">
        <f t="shared" si="250"/>
        <v>Old</v>
      </c>
      <c r="H238" s="4">
        <f t="shared" si="7"/>
        <v>7</v>
      </c>
      <c r="I238" s="4" t="str">
        <f>vlookup(H238,Designations!A:B,2,0)</f>
        <v>Clerk</v>
      </c>
      <c r="J238" s="4">
        <f t="shared" si="8"/>
        <v>2</v>
      </c>
      <c r="K238" s="4" t="str">
        <f>vlookup(J238,Office!A:B,2,0)</f>
        <v>Los Angeles</v>
      </c>
      <c r="L238" s="4">
        <f t="shared" si="9"/>
        <v>1</v>
      </c>
      <c r="M238" s="4" t="str">
        <f>vlookup(L238,'Exit Cause'!A:B,2,0)</f>
        <v>Fired</v>
      </c>
      <c r="N238" s="4">
        <f t="shared" si="10"/>
        <v>1879</v>
      </c>
      <c r="O238" s="6">
        <f t="shared" si="11"/>
        <v>1</v>
      </c>
      <c r="P238" s="4">
        <f t="shared" si="12"/>
        <v>33</v>
      </c>
      <c r="Q238" s="4">
        <f t="shared" si="13"/>
        <v>4</v>
      </c>
      <c r="R238" s="4" t="str">
        <f t="shared" si="14"/>
        <v>Retired</v>
      </c>
    </row>
    <row r="239">
      <c r="A239" s="4">
        <f t="shared" si="2"/>
        <v>2620213</v>
      </c>
      <c r="B239" s="5">
        <f t="shared" si="3"/>
        <v>34246</v>
      </c>
      <c r="C239" s="5">
        <f t="shared" si="15"/>
        <v>41559</v>
      </c>
      <c r="D239" s="5">
        <f t="shared" si="4"/>
        <v>42582</v>
      </c>
      <c r="E239" s="4" t="str">
        <f t="shared" si="5"/>
        <v>Departed</v>
      </c>
      <c r="F239" s="4" t="str">
        <f t="shared" ref="F239:G239" si="251">if((now()-C239)&lt;365,"Fresh","Old")</f>
        <v>Old</v>
      </c>
      <c r="G239" s="4" t="str">
        <f t="shared" si="251"/>
        <v>Old</v>
      </c>
      <c r="H239" s="4">
        <f t="shared" si="7"/>
        <v>4</v>
      </c>
      <c r="I239" s="4" t="str">
        <f>vlookup(H239,Designations!A:B,2,0)</f>
        <v>Assitant Manager</v>
      </c>
      <c r="J239" s="4">
        <f t="shared" si="8"/>
        <v>4</v>
      </c>
      <c r="K239" s="4" t="str">
        <f>vlookup(J239,Office!A:B,2,0)</f>
        <v>London</v>
      </c>
      <c r="L239" s="4">
        <f t="shared" si="9"/>
        <v>3</v>
      </c>
      <c r="M239" s="4" t="str">
        <f>vlookup(L239,'Exit Cause'!A:B,2,0)</f>
        <v>Natural</v>
      </c>
      <c r="N239" s="4">
        <f t="shared" si="10"/>
        <v>1023</v>
      </c>
      <c r="O239" s="6">
        <f t="shared" si="11"/>
        <v>1</v>
      </c>
      <c r="P239" s="4">
        <f t="shared" si="12"/>
        <v>31</v>
      </c>
      <c r="Q239" s="4">
        <f t="shared" si="13"/>
        <v>4</v>
      </c>
      <c r="R239" s="4" t="str">
        <f t="shared" si="14"/>
        <v>Retired</v>
      </c>
    </row>
    <row r="240">
      <c r="A240" s="4">
        <f t="shared" si="2"/>
        <v>2590401</v>
      </c>
      <c r="B240" s="5">
        <f t="shared" si="3"/>
        <v>33128</v>
      </c>
      <c r="C240" s="5">
        <f t="shared" si="15"/>
        <v>41119</v>
      </c>
      <c r="D240" s="5">
        <f t="shared" si="4"/>
        <v>41624</v>
      </c>
      <c r="E240" s="4" t="str">
        <f t="shared" si="5"/>
        <v>Departed</v>
      </c>
      <c r="F240" s="4" t="str">
        <f t="shared" ref="F240:G240" si="252">if((now()-C240)&lt;365,"Fresh","Old")</f>
        <v>Old</v>
      </c>
      <c r="G240" s="4" t="str">
        <f t="shared" si="252"/>
        <v>Old</v>
      </c>
      <c r="H240" s="4">
        <f t="shared" si="7"/>
        <v>3</v>
      </c>
      <c r="I240" s="4" t="str">
        <f>vlookup(H240,Designations!A:B,2,0)</f>
        <v>Manager</v>
      </c>
      <c r="J240" s="4">
        <f t="shared" si="8"/>
        <v>3</v>
      </c>
      <c r="K240" s="4" t="str">
        <f>vlookup(J240,Office!A:B,2,0)</f>
        <v>Washington</v>
      </c>
      <c r="L240" s="4">
        <f t="shared" si="9"/>
        <v>2</v>
      </c>
      <c r="M240" s="4" t="str">
        <f>vlookup(L240,'Exit Cause'!A:B,2,0)</f>
        <v>Better Opportunity</v>
      </c>
      <c r="N240" s="4">
        <f t="shared" si="10"/>
        <v>505</v>
      </c>
      <c r="O240" s="6">
        <f t="shared" si="11"/>
        <v>0</v>
      </c>
      <c r="P240" s="4">
        <f t="shared" si="12"/>
        <v>34</v>
      </c>
      <c r="Q240" s="4">
        <f t="shared" si="13"/>
        <v>4</v>
      </c>
      <c r="R240" s="4" t="str">
        <f t="shared" si="14"/>
        <v>Retired</v>
      </c>
    </row>
    <row r="241">
      <c r="A241" s="4">
        <f t="shared" si="2"/>
        <v>4559005</v>
      </c>
      <c r="B241" s="5">
        <f t="shared" si="3"/>
        <v>31809</v>
      </c>
      <c r="C241" s="5">
        <f t="shared" si="15"/>
        <v>41161</v>
      </c>
      <c r="D241" s="5">
        <f t="shared" si="4"/>
        <v>41983</v>
      </c>
      <c r="E241" s="4" t="str">
        <f t="shared" si="5"/>
        <v>Departed</v>
      </c>
      <c r="F241" s="4" t="str">
        <f t="shared" ref="F241:G241" si="253">if((now()-C241)&lt;365,"Fresh","Old")</f>
        <v>Old</v>
      </c>
      <c r="G241" s="4" t="str">
        <f t="shared" si="253"/>
        <v>Old</v>
      </c>
      <c r="H241" s="4">
        <f t="shared" si="7"/>
        <v>7</v>
      </c>
      <c r="I241" s="4" t="str">
        <f>vlookup(H241,Designations!A:B,2,0)</f>
        <v>Clerk</v>
      </c>
      <c r="J241" s="4">
        <f t="shared" si="8"/>
        <v>4</v>
      </c>
      <c r="K241" s="4" t="str">
        <f>vlookup(J241,Office!A:B,2,0)</f>
        <v>London</v>
      </c>
      <c r="L241" s="4">
        <f t="shared" si="9"/>
        <v>1</v>
      </c>
      <c r="M241" s="4" t="str">
        <f>vlookup(L241,'Exit Cause'!A:B,2,0)</f>
        <v>Fired</v>
      </c>
      <c r="N241" s="4">
        <f t="shared" si="10"/>
        <v>822</v>
      </c>
      <c r="O241" s="6">
        <f t="shared" si="11"/>
        <v>1</v>
      </c>
      <c r="P241" s="4">
        <f t="shared" si="12"/>
        <v>37</v>
      </c>
      <c r="Q241" s="4">
        <f t="shared" si="13"/>
        <v>5</v>
      </c>
      <c r="R241" s="4" t="str">
        <f t="shared" si="14"/>
        <v>Retired</v>
      </c>
    </row>
    <row r="242">
      <c r="A242" s="4">
        <f t="shared" si="2"/>
        <v>3093730</v>
      </c>
      <c r="B242" s="5">
        <f t="shared" si="3"/>
        <v>35685</v>
      </c>
      <c r="C242" s="5">
        <f t="shared" si="15"/>
        <v>42466</v>
      </c>
      <c r="D242" s="5">
        <f t="shared" si="4"/>
        <v>42754</v>
      </c>
      <c r="E242" s="4" t="str">
        <f t="shared" si="5"/>
        <v>Departed</v>
      </c>
      <c r="F242" s="4" t="str">
        <f t="shared" ref="F242:G242" si="254">if((now()-C242)&lt;365,"Fresh","Old")</f>
        <v>Old</v>
      </c>
      <c r="G242" s="4" t="str">
        <f t="shared" si="254"/>
        <v>Old</v>
      </c>
      <c r="H242" s="4">
        <f t="shared" si="7"/>
        <v>4</v>
      </c>
      <c r="I242" s="4" t="str">
        <f>vlookup(H242,Designations!A:B,2,0)</f>
        <v>Assitant Manager</v>
      </c>
      <c r="J242" s="4">
        <f t="shared" si="8"/>
        <v>3</v>
      </c>
      <c r="K242" s="4" t="str">
        <f>vlookup(J242,Office!A:B,2,0)</f>
        <v>Washington</v>
      </c>
      <c r="L242" s="4">
        <f t="shared" si="9"/>
        <v>4</v>
      </c>
      <c r="M242" s="4" t="str">
        <f>vlookup(L242,'Exit Cause'!A:B,2,0)</f>
        <v>Retired</v>
      </c>
      <c r="N242" s="4">
        <f t="shared" si="10"/>
        <v>288</v>
      </c>
      <c r="O242" s="6">
        <f t="shared" si="11"/>
        <v>0</v>
      </c>
      <c r="P242" s="4">
        <f t="shared" si="12"/>
        <v>27</v>
      </c>
      <c r="Q242" s="4">
        <f t="shared" si="13"/>
        <v>5</v>
      </c>
      <c r="R242" s="4" t="str">
        <f t="shared" si="14"/>
        <v>Retired</v>
      </c>
    </row>
    <row r="243">
      <c r="A243" s="4">
        <f t="shared" si="2"/>
        <v>1934696</v>
      </c>
      <c r="B243" s="5">
        <f t="shared" si="3"/>
        <v>33153</v>
      </c>
      <c r="C243" s="5">
        <f t="shared" si="15"/>
        <v>40982</v>
      </c>
      <c r="D243" s="5">
        <f t="shared" si="4"/>
        <v>43688</v>
      </c>
      <c r="E243" s="4" t="str">
        <f t="shared" si="5"/>
        <v>Departed</v>
      </c>
      <c r="F243" s="4" t="str">
        <f t="shared" ref="F243:G243" si="255">if((now()-C243)&lt;365,"Fresh","Old")</f>
        <v>Old</v>
      </c>
      <c r="G243" s="4" t="str">
        <f t="shared" si="255"/>
        <v>Old</v>
      </c>
      <c r="H243" s="4">
        <f t="shared" si="7"/>
        <v>3</v>
      </c>
      <c r="I243" s="4" t="str">
        <f>vlookup(H243,Designations!A:B,2,0)</f>
        <v>Manager</v>
      </c>
      <c r="J243" s="4">
        <f t="shared" si="8"/>
        <v>3</v>
      </c>
      <c r="K243" s="4" t="str">
        <f>vlookup(J243,Office!A:B,2,0)</f>
        <v>Washington</v>
      </c>
      <c r="L243" s="4">
        <f t="shared" si="9"/>
        <v>5</v>
      </c>
      <c r="M243" s="4" t="str">
        <f>vlookup(L243,'Exit Cause'!A:B,2,0)</f>
        <v>Other</v>
      </c>
      <c r="N243" s="4">
        <f t="shared" si="10"/>
        <v>2706</v>
      </c>
      <c r="O243" s="6">
        <f t="shared" si="11"/>
        <v>2</v>
      </c>
      <c r="P243" s="4">
        <f t="shared" si="12"/>
        <v>34</v>
      </c>
      <c r="Q243" s="4">
        <f t="shared" si="13"/>
        <v>6</v>
      </c>
      <c r="R243" s="4" t="str">
        <f t="shared" si="14"/>
        <v>Retired</v>
      </c>
    </row>
    <row r="244">
      <c r="A244" s="4">
        <f t="shared" si="2"/>
        <v>1668383</v>
      </c>
      <c r="B244" s="5">
        <f t="shared" si="3"/>
        <v>33974</v>
      </c>
      <c r="C244" s="5">
        <f t="shared" si="15"/>
        <v>41395</v>
      </c>
      <c r="D244" s="5">
        <f t="shared" si="4"/>
        <v>41856</v>
      </c>
      <c r="E244" s="4" t="str">
        <f t="shared" si="5"/>
        <v>Departed</v>
      </c>
      <c r="F244" s="4" t="str">
        <f t="shared" ref="F244:G244" si="256">if((now()-C244)&lt;365,"Fresh","Old")</f>
        <v>Old</v>
      </c>
      <c r="G244" s="4" t="str">
        <f t="shared" si="256"/>
        <v>Old</v>
      </c>
      <c r="H244" s="4">
        <f t="shared" si="7"/>
        <v>7</v>
      </c>
      <c r="I244" s="4" t="str">
        <f>vlookup(H244,Designations!A:B,2,0)</f>
        <v>Clerk</v>
      </c>
      <c r="J244" s="4">
        <f t="shared" si="8"/>
        <v>1</v>
      </c>
      <c r="K244" s="4" t="str">
        <f>vlookup(J244,Office!A:B,2,0)</f>
        <v>New York</v>
      </c>
      <c r="L244" s="4">
        <f t="shared" si="9"/>
        <v>5</v>
      </c>
      <c r="M244" s="4" t="str">
        <f>vlookup(L244,'Exit Cause'!A:B,2,0)</f>
        <v>Other</v>
      </c>
      <c r="N244" s="4">
        <f t="shared" si="10"/>
        <v>461</v>
      </c>
      <c r="O244" s="6">
        <f t="shared" si="11"/>
        <v>0</v>
      </c>
      <c r="P244" s="4">
        <f t="shared" si="12"/>
        <v>31</v>
      </c>
      <c r="Q244" s="4">
        <f t="shared" si="13"/>
        <v>1</v>
      </c>
      <c r="R244" s="4" t="str">
        <f t="shared" si="14"/>
        <v>Retired</v>
      </c>
    </row>
    <row r="245">
      <c r="A245" s="4">
        <f t="shared" si="2"/>
        <v>1975374</v>
      </c>
      <c r="B245" s="5">
        <f t="shared" si="3"/>
        <v>36805</v>
      </c>
      <c r="C245" s="5">
        <f t="shared" si="15"/>
        <v>44669</v>
      </c>
      <c r="D245" s="5">
        <f t="shared" si="4"/>
        <v>48031</v>
      </c>
      <c r="E245" s="4" t="str">
        <f t="shared" si="5"/>
        <v>Active</v>
      </c>
      <c r="F245" s="4" t="str">
        <f t="shared" ref="F245:G245" si="257">if((now()-C245)&lt;365,"Fresh","Old")</f>
        <v>Old</v>
      </c>
      <c r="G245" s="4" t="str">
        <f t="shared" si="257"/>
        <v>Fresh</v>
      </c>
      <c r="H245" s="4">
        <f t="shared" si="7"/>
        <v>4</v>
      </c>
      <c r="I245" s="4" t="str">
        <f>vlookup(H245,Designations!A:B,2,0)</f>
        <v>Assitant Manager</v>
      </c>
      <c r="J245" s="4">
        <f t="shared" si="8"/>
        <v>4</v>
      </c>
      <c r="K245" s="4" t="str">
        <f>vlookup(J245,Office!A:B,2,0)</f>
        <v>London</v>
      </c>
      <c r="L245" s="4">
        <f t="shared" si="9"/>
        <v>0</v>
      </c>
      <c r="M245" s="4" t="str">
        <f>vlookup(L245,'Exit Cause'!A:B,2,0)</f>
        <v>None</v>
      </c>
      <c r="N245" s="4">
        <f t="shared" si="10"/>
        <v>3362</v>
      </c>
      <c r="O245" s="6">
        <f t="shared" si="11"/>
        <v>2</v>
      </c>
      <c r="P245" s="4">
        <f t="shared" si="12"/>
        <v>24</v>
      </c>
      <c r="Q245" s="4">
        <f t="shared" si="13"/>
        <v>3</v>
      </c>
      <c r="R245" s="4" t="str">
        <f t="shared" si="14"/>
        <v>Available</v>
      </c>
    </row>
    <row r="246">
      <c r="A246" s="4">
        <f t="shared" si="2"/>
        <v>4576005</v>
      </c>
      <c r="B246" s="5">
        <f t="shared" si="3"/>
        <v>36379</v>
      </c>
      <c r="C246" s="5">
        <f t="shared" si="15"/>
        <v>42985</v>
      </c>
      <c r="D246" s="5">
        <f t="shared" si="4"/>
        <v>43167</v>
      </c>
      <c r="E246" s="4" t="str">
        <f t="shared" si="5"/>
        <v>Departed</v>
      </c>
      <c r="F246" s="4" t="str">
        <f t="shared" ref="F246:G246" si="258">if((now()-C246)&lt;365,"Fresh","Old")</f>
        <v>Old</v>
      </c>
      <c r="G246" s="4" t="str">
        <f t="shared" si="258"/>
        <v>Old</v>
      </c>
      <c r="H246" s="4">
        <f t="shared" si="7"/>
        <v>3</v>
      </c>
      <c r="I246" s="4" t="str">
        <f>vlookup(H246,Designations!A:B,2,0)</f>
        <v>Manager</v>
      </c>
      <c r="J246" s="4">
        <f t="shared" si="8"/>
        <v>1</v>
      </c>
      <c r="K246" s="4" t="str">
        <f>vlookup(J246,Office!A:B,2,0)</f>
        <v>New York</v>
      </c>
      <c r="L246" s="4">
        <f t="shared" si="9"/>
        <v>1</v>
      </c>
      <c r="M246" s="4" t="str">
        <f>vlookup(L246,'Exit Cause'!A:B,2,0)</f>
        <v>Fired</v>
      </c>
      <c r="N246" s="4">
        <f t="shared" si="10"/>
        <v>182</v>
      </c>
      <c r="O246" s="6">
        <f t="shared" si="11"/>
        <v>0</v>
      </c>
      <c r="P246" s="4">
        <f t="shared" si="12"/>
        <v>25</v>
      </c>
      <c r="Q246" s="4">
        <f t="shared" si="13"/>
        <v>1</v>
      </c>
      <c r="R246" s="4" t="str">
        <f t="shared" si="14"/>
        <v>Retired</v>
      </c>
    </row>
    <row r="247">
      <c r="A247" s="4">
        <f t="shared" si="2"/>
        <v>1953986</v>
      </c>
      <c r="B247" s="5">
        <f t="shared" si="3"/>
        <v>34642</v>
      </c>
      <c r="C247" s="5">
        <f t="shared" si="15"/>
        <v>41090</v>
      </c>
      <c r="D247" s="5">
        <f t="shared" si="4"/>
        <v>41099</v>
      </c>
      <c r="E247" s="4" t="str">
        <f t="shared" si="5"/>
        <v>Departed</v>
      </c>
      <c r="F247" s="4" t="str">
        <f t="shared" ref="F247:G247" si="259">if((now()-C247)&lt;365,"Fresh","Old")</f>
        <v>Old</v>
      </c>
      <c r="G247" s="4" t="str">
        <f t="shared" si="259"/>
        <v>Old</v>
      </c>
      <c r="H247" s="4">
        <f t="shared" si="7"/>
        <v>8</v>
      </c>
      <c r="I247" s="4" t="str">
        <f>vlookup(H247,Designations!A:B,2,0)</f>
        <v>Office Boy</v>
      </c>
      <c r="J247" s="4">
        <f t="shared" si="8"/>
        <v>2</v>
      </c>
      <c r="K247" s="4" t="str">
        <f>vlookup(J247,Office!A:B,2,0)</f>
        <v>Los Angeles</v>
      </c>
      <c r="L247" s="4">
        <f t="shared" si="9"/>
        <v>3</v>
      </c>
      <c r="M247" s="4" t="str">
        <f>vlookup(L247,'Exit Cause'!A:B,2,0)</f>
        <v>Natural</v>
      </c>
      <c r="N247" s="4">
        <f t="shared" si="10"/>
        <v>9</v>
      </c>
      <c r="O247" s="6">
        <f t="shared" si="11"/>
        <v>0</v>
      </c>
      <c r="P247" s="4">
        <f t="shared" si="12"/>
        <v>30</v>
      </c>
      <c r="Q247" s="4">
        <f t="shared" si="13"/>
        <v>1</v>
      </c>
      <c r="R247" s="4" t="str">
        <f t="shared" si="14"/>
        <v>Retired</v>
      </c>
    </row>
    <row r="248">
      <c r="A248" s="4">
        <f t="shared" si="2"/>
        <v>4845379</v>
      </c>
      <c r="B248" s="5">
        <f t="shared" si="3"/>
        <v>34371</v>
      </c>
      <c r="C248" s="5">
        <f t="shared" si="15"/>
        <v>41464</v>
      </c>
      <c r="D248" s="5">
        <f t="shared" si="4"/>
        <v>41880</v>
      </c>
      <c r="E248" s="4" t="str">
        <f t="shared" si="5"/>
        <v>Departed</v>
      </c>
      <c r="F248" s="4" t="str">
        <f t="shared" ref="F248:G248" si="260">if((now()-C248)&lt;365,"Fresh","Old")</f>
        <v>Old</v>
      </c>
      <c r="G248" s="4" t="str">
        <f t="shared" si="260"/>
        <v>Old</v>
      </c>
      <c r="H248" s="4">
        <f t="shared" si="7"/>
        <v>3</v>
      </c>
      <c r="I248" s="4" t="str">
        <f>vlookup(H248,Designations!A:B,2,0)</f>
        <v>Manager</v>
      </c>
      <c r="J248" s="4">
        <f t="shared" si="8"/>
        <v>4</v>
      </c>
      <c r="K248" s="4" t="str">
        <f>vlookup(J248,Office!A:B,2,0)</f>
        <v>London</v>
      </c>
      <c r="L248" s="4">
        <f t="shared" si="9"/>
        <v>4</v>
      </c>
      <c r="M248" s="4" t="str">
        <f>vlookup(L248,'Exit Cause'!A:B,2,0)</f>
        <v>Retired</v>
      </c>
      <c r="N248" s="4">
        <f t="shared" si="10"/>
        <v>416</v>
      </c>
      <c r="O248" s="6">
        <f t="shared" si="11"/>
        <v>0</v>
      </c>
      <c r="P248" s="4">
        <f t="shared" si="12"/>
        <v>30</v>
      </c>
      <c r="Q248" s="4">
        <f t="shared" si="13"/>
        <v>3</v>
      </c>
      <c r="R248" s="4" t="str">
        <f t="shared" si="14"/>
        <v>Retired</v>
      </c>
    </row>
    <row r="249">
      <c r="A249" s="4">
        <f t="shared" si="2"/>
        <v>2808721</v>
      </c>
      <c r="B249" s="5">
        <f t="shared" si="3"/>
        <v>35163</v>
      </c>
      <c r="C249" s="5">
        <f t="shared" si="15"/>
        <v>44481</v>
      </c>
      <c r="D249" s="5">
        <f t="shared" si="4"/>
        <v>48319</v>
      </c>
      <c r="E249" s="4" t="str">
        <f t="shared" si="5"/>
        <v>Active</v>
      </c>
      <c r="F249" s="4" t="str">
        <f t="shared" ref="F249:G249" si="261">if((now()-C249)&lt;365,"Fresh","Old")</f>
        <v>Old</v>
      </c>
      <c r="G249" s="4" t="str">
        <f t="shared" si="261"/>
        <v>Fresh</v>
      </c>
      <c r="H249" s="4">
        <f t="shared" si="7"/>
        <v>8</v>
      </c>
      <c r="I249" s="4" t="str">
        <f>vlookup(H249,Designations!A:B,2,0)</f>
        <v>Office Boy</v>
      </c>
      <c r="J249" s="4">
        <f t="shared" si="8"/>
        <v>2</v>
      </c>
      <c r="K249" s="4" t="str">
        <f>vlookup(J249,Office!A:B,2,0)</f>
        <v>Los Angeles</v>
      </c>
      <c r="L249" s="4">
        <f t="shared" si="9"/>
        <v>0</v>
      </c>
      <c r="M249" s="4" t="str">
        <f>vlookup(L249,'Exit Cause'!A:B,2,0)</f>
        <v>None</v>
      </c>
      <c r="N249" s="4">
        <f t="shared" si="10"/>
        <v>3838</v>
      </c>
      <c r="O249" s="6">
        <f t="shared" si="11"/>
        <v>1</v>
      </c>
      <c r="P249" s="4">
        <f t="shared" si="12"/>
        <v>28</v>
      </c>
      <c r="Q249" s="4">
        <f t="shared" si="13"/>
        <v>2</v>
      </c>
      <c r="R249" s="4" t="str">
        <f t="shared" si="14"/>
        <v>Available</v>
      </c>
    </row>
    <row r="250">
      <c r="A250" s="4">
        <f t="shared" si="2"/>
        <v>3246377</v>
      </c>
      <c r="B250" s="5">
        <f t="shared" si="3"/>
        <v>36410</v>
      </c>
      <c r="C250" s="5">
        <f t="shared" si="15"/>
        <v>44596</v>
      </c>
      <c r="D250" s="5">
        <f t="shared" si="4"/>
        <v>45908</v>
      </c>
      <c r="E250" s="4" t="str">
        <f t="shared" si="5"/>
        <v>Active</v>
      </c>
      <c r="F250" s="4" t="str">
        <f t="shared" ref="F250:G250" si="262">if((now()-C250)&lt;365,"Fresh","Old")</f>
        <v>Old</v>
      </c>
      <c r="G250" s="4" t="str">
        <f t="shared" si="262"/>
        <v>Fresh</v>
      </c>
      <c r="H250" s="4">
        <f t="shared" si="7"/>
        <v>7</v>
      </c>
      <c r="I250" s="4" t="str">
        <f>vlookup(H250,Designations!A:B,2,0)</f>
        <v>Clerk</v>
      </c>
      <c r="J250" s="4">
        <f t="shared" si="8"/>
        <v>1</v>
      </c>
      <c r="K250" s="4" t="str">
        <f>vlookup(J250,Office!A:B,2,0)</f>
        <v>New York</v>
      </c>
      <c r="L250" s="4">
        <f t="shared" si="9"/>
        <v>0</v>
      </c>
      <c r="M250" s="4" t="str">
        <f>vlookup(L250,'Exit Cause'!A:B,2,0)</f>
        <v>None</v>
      </c>
      <c r="N250" s="4">
        <f t="shared" si="10"/>
        <v>1312</v>
      </c>
      <c r="O250" s="6">
        <f t="shared" si="11"/>
        <v>0</v>
      </c>
      <c r="P250" s="4">
        <f t="shared" si="12"/>
        <v>25</v>
      </c>
      <c r="Q250" s="4">
        <f t="shared" si="13"/>
        <v>1</v>
      </c>
      <c r="R250" s="4" t="str">
        <f t="shared" si="14"/>
        <v>Available</v>
      </c>
    </row>
    <row r="251">
      <c r="A251" s="4">
        <f t="shared" si="2"/>
        <v>1475734</v>
      </c>
      <c r="B251" s="5">
        <f t="shared" si="3"/>
        <v>36595</v>
      </c>
      <c r="C251" s="5">
        <f t="shared" si="15"/>
        <v>44830</v>
      </c>
      <c r="D251" s="5">
        <f t="shared" si="4"/>
        <v>46499</v>
      </c>
      <c r="E251" s="4" t="str">
        <f t="shared" si="5"/>
        <v>Active</v>
      </c>
      <c r="F251" s="4" t="str">
        <f t="shared" ref="F251:G251" si="263">if((now()-C251)&lt;365,"Fresh","Old")</f>
        <v>Old</v>
      </c>
      <c r="G251" s="4" t="str">
        <f t="shared" si="263"/>
        <v>Fresh</v>
      </c>
      <c r="H251" s="4">
        <f t="shared" si="7"/>
        <v>7</v>
      </c>
      <c r="I251" s="4" t="str">
        <f>vlookup(H251,Designations!A:B,2,0)</f>
        <v>Clerk</v>
      </c>
      <c r="J251" s="4">
        <f t="shared" si="8"/>
        <v>4</v>
      </c>
      <c r="K251" s="4" t="str">
        <f>vlookup(J251,Office!A:B,2,0)</f>
        <v>London</v>
      </c>
      <c r="L251" s="4">
        <f t="shared" si="9"/>
        <v>0</v>
      </c>
      <c r="M251" s="4" t="str">
        <f>vlookup(L251,'Exit Cause'!A:B,2,0)</f>
        <v>None</v>
      </c>
      <c r="N251" s="4">
        <f t="shared" si="10"/>
        <v>1669</v>
      </c>
      <c r="O251" s="6">
        <f t="shared" si="11"/>
        <v>1</v>
      </c>
      <c r="P251" s="4">
        <f t="shared" si="12"/>
        <v>24</v>
      </c>
      <c r="Q251" s="4">
        <f t="shared" si="13"/>
        <v>6</v>
      </c>
      <c r="R251" s="4" t="str">
        <f t="shared" si="14"/>
        <v>Available</v>
      </c>
    </row>
    <row r="252">
      <c r="A252" s="4">
        <f t="shared" si="2"/>
        <v>4686110</v>
      </c>
      <c r="B252" s="5">
        <f t="shared" si="3"/>
        <v>36106</v>
      </c>
      <c r="C252" s="5">
        <f t="shared" si="15"/>
        <v>42407</v>
      </c>
      <c r="D252" s="5">
        <f t="shared" si="4"/>
        <v>42572</v>
      </c>
      <c r="E252" s="4" t="str">
        <f t="shared" si="5"/>
        <v>Departed</v>
      </c>
      <c r="F252" s="4" t="str">
        <f t="shared" ref="F252:G252" si="264">if((now()-C252)&lt;365,"Fresh","Old")</f>
        <v>Old</v>
      </c>
      <c r="G252" s="4" t="str">
        <f t="shared" si="264"/>
        <v>Old</v>
      </c>
      <c r="H252" s="4">
        <f t="shared" si="7"/>
        <v>8</v>
      </c>
      <c r="I252" s="4" t="str">
        <f>vlookup(H252,Designations!A:B,2,0)</f>
        <v>Office Boy</v>
      </c>
      <c r="J252" s="4">
        <f t="shared" si="8"/>
        <v>4</v>
      </c>
      <c r="K252" s="4" t="str">
        <f>vlookup(J252,Office!A:B,2,0)</f>
        <v>London</v>
      </c>
      <c r="L252" s="4">
        <f t="shared" si="9"/>
        <v>4</v>
      </c>
      <c r="M252" s="4" t="str">
        <f>vlookup(L252,'Exit Cause'!A:B,2,0)</f>
        <v>Retired</v>
      </c>
      <c r="N252" s="4">
        <f t="shared" si="10"/>
        <v>165</v>
      </c>
      <c r="O252" s="6">
        <f t="shared" si="11"/>
        <v>0</v>
      </c>
      <c r="P252" s="4">
        <f t="shared" si="12"/>
        <v>26</v>
      </c>
      <c r="Q252" s="4">
        <f t="shared" si="13"/>
        <v>1</v>
      </c>
      <c r="R252" s="4" t="str">
        <f t="shared" si="14"/>
        <v>Retired</v>
      </c>
    </row>
    <row r="253">
      <c r="A253" s="4">
        <f t="shared" si="2"/>
        <v>2680323</v>
      </c>
      <c r="B253" s="5">
        <f t="shared" si="3"/>
        <v>32540</v>
      </c>
      <c r="C253" s="5">
        <f t="shared" si="15"/>
        <v>41544</v>
      </c>
      <c r="D253" s="5">
        <f t="shared" si="4"/>
        <v>42693</v>
      </c>
      <c r="E253" s="4" t="str">
        <f t="shared" si="5"/>
        <v>Departed</v>
      </c>
      <c r="F253" s="4" t="str">
        <f t="shared" ref="F253:G253" si="265">if((now()-C253)&lt;365,"Fresh","Old")</f>
        <v>Old</v>
      </c>
      <c r="G253" s="4" t="str">
        <f t="shared" si="265"/>
        <v>Old</v>
      </c>
      <c r="H253" s="4">
        <f t="shared" si="7"/>
        <v>8</v>
      </c>
      <c r="I253" s="4" t="str">
        <f>vlookup(H253,Designations!A:B,2,0)</f>
        <v>Office Boy</v>
      </c>
      <c r="J253" s="4">
        <f t="shared" si="8"/>
        <v>3</v>
      </c>
      <c r="K253" s="4" t="str">
        <f>vlookup(J253,Office!A:B,2,0)</f>
        <v>Washington</v>
      </c>
      <c r="L253" s="4">
        <f t="shared" si="9"/>
        <v>2</v>
      </c>
      <c r="M253" s="4" t="str">
        <f>vlookup(L253,'Exit Cause'!A:B,2,0)</f>
        <v>Better Opportunity</v>
      </c>
      <c r="N253" s="4">
        <f t="shared" si="10"/>
        <v>1149</v>
      </c>
      <c r="O253" s="6">
        <f t="shared" si="11"/>
        <v>1</v>
      </c>
      <c r="P253" s="4">
        <f t="shared" si="12"/>
        <v>35</v>
      </c>
      <c r="Q253" s="4">
        <f t="shared" si="13"/>
        <v>6</v>
      </c>
      <c r="R253" s="4" t="str">
        <f t="shared" si="14"/>
        <v>Retired</v>
      </c>
    </row>
    <row r="254">
      <c r="A254" s="4">
        <f t="shared" si="2"/>
        <v>3366153</v>
      </c>
      <c r="B254" s="5">
        <f t="shared" si="3"/>
        <v>36074</v>
      </c>
      <c r="C254" s="5">
        <f t="shared" si="15"/>
        <v>43977</v>
      </c>
      <c r="D254" s="5">
        <f t="shared" si="4"/>
        <v>44076</v>
      </c>
      <c r="E254" s="4" t="str">
        <f t="shared" si="5"/>
        <v>Departed</v>
      </c>
      <c r="F254" s="4" t="str">
        <f t="shared" ref="F254:G254" si="266">if((now()-C254)&lt;365,"Fresh","Old")</f>
        <v>Old</v>
      </c>
      <c r="G254" s="4" t="str">
        <f t="shared" si="266"/>
        <v>Old</v>
      </c>
      <c r="H254" s="4">
        <f t="shared" si="7"/>
        <v>8</v>
      </c>
      <c r="I254" s="4" t="str">
        <f>vlookup(H254,Designations!A:B,2,0)</f>
        <v>Office Boy</v>
      </c>
      <c r="J254" s="4">
        <f t="shared" si="8"/>
        <v>4</v>
      </c>
      <c r="K254" s="4" t="str">
        <f>vlookup(J254,Office!A:B,2,0)</f>
        <v>London</v>
      </c>
      <c r="L254" s="4">
        <f t="shared" si="9"/>
        <v>3</v>
      </c>
      <c r="M254" s="4" t="str">
        <f>vlookup(L254,'Exit Cause'!A:B,2,0)</f>
        <v>Natural</v>
      </c>
      <c r="N254" s="4">
        <f t="shared" si="10"/>
        <v>99</v>
      </c>
      <c r="O254" s="6">
        <f t="shared" si="11"/>
        <v>0</v>
      </c>
      <c r="P254" s="4">
        <f t="shared" si="12"/>
        <v>26</v>
      </c>
      <c r="Q254" s="4">
        <f t="shared" si="13"/>
        <v>5</v>
      </c>
      <c r="R254" s="4" t="str">
        <f t="shared" si="14"/>
        <v>Retired</v>
      </c>
    </row>
    <row r="255">
      <c r="A255" s="4">
        <f t="shared" si="2"/>
        <v>2475625</v>
      </c>
      <c r="B255" s="5">
        <f t="shared" si="3"/>
        <v>37146</v>
      </c>
      <c r="C255" s="5">
        <f t="shared" si="15"/>
        <v>44553</v>
      </c>
      <c r="D255" s="5">
        <f t="shared" si="4"/>
        <v>44873</v>
      </c>
      <c r="E255" s="4" t="str">
        <f t="shared" si="5"/>
        <v>Departed</v>
      </c>
      <c r="F255" s="4" t="str">
        <f t="shared" ref="F255:G255" si="267">if((now()-C255)&lt;365,"Fresh","Old")</f>
        <v>Old</v>
      </c>
      <c r="G255" s="4" t="str">
        <f t="shared" si="267"/>
        <v>Old</v>
      </c>
      <c r="H255" s="4">
        <f t="shared" si="7"/>
        <v>4</v>
      </c>
      <c r="I255" s="4" t="str">
        <f>vlookup(H255,Designations!A:B,2,0)</f>
        <v>Assitant Manager</v>
      </c>
      <c r="J255" s="4">
        <f t="shared" si="8"/>
        <v>2</v>
      </c>
      <c r="K255" s="4" t="str">
        <f>vlookup(J255,Office!A:B,2,0)</f>
        <v>Los Angeles</v>
      </c>
      <c r="L255" s="4">
        <f t="shared" si="9"/>
        <v>3</v>
      </c>
      <c r="M255" s="4" t="str">
        <f>vlookup(L255,'Exit Cause'!A:B,2,0)</f>
        <v>Natural</v>
      </c>
      <c r="N255" s="4">
        <f t="shared" si="10"/>
        <v>320</v>
      </c>
      <c r="O255" s="6">
        <f t="shared" si="11"/>
        <v>0</v>
      </c>
      <c r="P255" s="4">
        <f t="shared" si="12"/>
        <v>23</v>
      </c>
      <c r="Q255" s="4">
        <f t="shared" si="13"/>
        <v>2</v>
      </c>
      <c r="R255" s="4" t="str">
        <f t="shared" si="14"/>
        <v>Retired</v>
      </c>
    </row>
    <row r="256">
      <c r="A256" s="4">
        <f t="shared" si="2"/>
        <v>1692494</v>
      </c>
      <c r="B256" s="5">
        <f t="shared" si="3"/>
        <v>35803</v>
      </c>
      <c r="C256" s="5">
        <f t="shared" si="15"/>
        <v>42780</v>
      </c>
      <c r="D256" s="5">
        <f t="shared" si="4"/>
        <v>43914</v>
      </c>
      <c r="E256" s="4" t="str">
        <f t="shared" si="5"/>
        <v>Departed</v>
      </c>
      <c r="F256" s="4" t="str">
        <f t="shared" ref="F256:G256" si="268">if((now()-C256)&lt;365,"Fresh","Old")</f>
        <v>Old</v>
      </c>
      <c r="G256" s="4" t="str">
        <f t="shared" si="268"/>
        <v>Old</v>
      </c>
      <c r="H256" s="4">
        <f t="shared" si="7"/>
        <v>3</v>
      </c>
      <c r="I256" s="4" t="str">
        <f>vlookup(H256,Designations!A:B,2,0)</f>
        <v>Manager</v>
      </c>
      <c r="J256" s="4">
        <f t="shared" si="8"/>
        <v>2</v>
      </c>
      <c r="K256" s="4" t="str">
        <f>vlookup(J256,Office!A:B,2,0)</f>
        <v>Los Angeles</v>
      </c>
      <c r="L256" s="4">
        <f t="shared" si="9"/>
        <v>1</v>
      </c>
      <c r="M256" s="4" t="str">
        <f>vlookup(L256,'Exit Cause'!A:B,2,0)</f>
        <v>Fired</v>
      </c>
      <c r="N256" s="4">
        <f t="shared" si="10"/>
        <v>1134</v>
      </c>
      <c r="O256" s="6">
        <f t="shared" si="11"/>
        <v>1</v>
      </c>
      <c r="P256" s="4">
        <f t="shared" si="12"/>
        <v>26</v>
      </c>
      <c r="Q256" s="4">
        <f t="shared" si="13"/>
        <v>6</v>
      </c>
      <c r="R256" s="4" t="str">
        <f t="shared" si="14"/>
        <v>Retired</v>
      </c>
    </row>
    <row r="257">
      <c r="A257" s="4">
        <f t="shared" si="2"/>
        <v>3990986</v>
      </c>
      <c r="B257" s="5">
        <f t="shared" si="3"/>
        <v>32177</v>
      </c>
      <c r="C257" s="5">
        <f t="shared" si="15"/>
        <v>40406</v>
      </c>
      <c r="D257" s="5">
        <f t="shared" si="4"/>
        <v>44994</v>
      </c>
      <c r="E257" s="4" t="str">
        <f t="shared" si="5"/>
        <v>Departed</v>
      </c>
      <c r="F257" s="4" t="str">
        <f t="shared" ref="F257:G257" si="269">if((now()-C257)&lt;365,"Fresh","Old")</f>
        <v>Old</v>
      </c>
      <c r="G257" s="4" t="str">
        <f t="shared" si="269"/>
        <v>Old</v>
      </c>
      <c r="H257" s="4">
        <f t="shared" si="7"/>
        <v>5</v>
      </c>
      <c r="I257" s="4" t="str">
        <f>vlookup(H257,Designations!A:B,2,0)</f>
        <v>Support Staff</v>
      </c>
      <c r="J257" s="4">
        <f t="shared" si="8"/>
        <v>1</v>
      </c>
      <c r="K257" s="4" t="str">
        <f>vlookup(J257,Office!A:B,2,0)</f>
        <v>New York</v>
      </c>
      <c r="L257" s="4">
        <f t="shared" si="9"/>
        <v>1</v>
      </c>
      <c r="M257" s="4" t="str">
        <f>vlookup(L257,'Exit Cause'!A:B,2,0)</f>
        <v>Fired</v>
      </c>
      <c r="N257" s="4">
        <f t="shared" si="10"/>
        <v>4588</v>
      </c>
      <c r="O257" s="6">
        <f t="shared" si="11"/>
        <v>2</v>
      </c>
      <c r="P257" s="4">
        <f t="shared" si="12"/>
        <v>36</v>
      </c>
      <c r="Q257" s="4">
        <f t="shared" si="13"/>
        <v>3</v>
      </c>
      <c r="R257" s="4" t="str">
        <f t="shared" si="14"/>
        <v>Retired</v>
      </c>
    </row>
    <row r="258">
      <c r="A258" s="4">
        <f t="shared" si="2"/>
        <v>3160081</v>
      </c>
      <c r="B258" s="5">
        <f t="shared" si="3"/>
        <v>34398</v>
      </c>
      <c r="C258" s="5">
        <f t="shared" si="15"/>
        <v>43149</v>
      </c>
      <c r="D258" s="5">
        <f t="shared" si="4"/>
        <v>43453</v>
      </c>
      <c r="E258" s="4" t="str">
        <f t="shared" si="5"/>
        <v>Departed</v>
      </c>
      <c r="F258" s="4" t="str">
        <f t="shared" ref="F258:G258" si="270">if((now()-C258)&lt;365,"Fresh","Old")</f>
        <v>Old</v>
      </c>
      <c r="G258" s="4" t="str">
        <f t="shared" si="270"/>
        <v>Old</v>
      </c>
      <c r="H258" s="4">
        <f t="shared" si="7"/>
        <v>8</v>
      </c>
      <c r="I258" s="4" t="str">
        <f>vlookup(H258,Designations!A:B,2,0)</f>
        <v>Office Boy</v>
      </c>
      <c r="J258" s="4">
        <f t="shared" si="8"/>
        <v>4</v>
      </c>
      <c r="K258" s="4" t="str">
        <f>vlookup(J258,Office!A:B,2,0)</f>
        <v>London</v>
      </c>
      <c r="L258" s="4">
        <f t="shared" si="9"/>
        <v>1</v>
      </c>
      <c r="M258" s="4" t="str">
        <f>vlookup(L258,'Exit Cause'!A:B,2,0)</f>
        <v>Fired</v>
      </c>
      <c r="N258" s="4">
        <f t="shared" si="10"/>
        <v>304</v>
      </c>
      <c r="O258" s="6">
        <f t="shared" si="11"/>
        <v>0</v>
      </c>
      <c r="P258" s="4">
        <f t="shared" si="12"/>
        <v>30</v>
      </c>
      <c r="Q258" s="4">
        <f t="shared" si="13"/>
        <v>2</v>
      </c>
      <c r="R258" s="4" t="str">
        <f t="shared" si="14"/>
        <v>Retired</v>
      </c>
    </row>
    <row r="259">
      <c r="A259" s="4">
        <f t="shared" si="2"/>
        <v>1593952</v>
      </c>
      <c r="B259" s="5">
        <f t="shared" si="3"/>
        <v>34740</v>
      </c>
      <c r="C259" s="5">
        <f t="shared" si="15"/>
        <v>43299</v>
      </c>
      <c r="D259" s="5">
        <f t="shared" si="4"/>
        <v>43421</v>
      </c>
      <c r="E259" s="4" t="str">
        <f t="shared" si="5"/>
        <v>Departed</v>
      </c>
      <c r="F259" s="4" t="str">
        <f t="shared" ref="F259:G259" si="271">if((now()-C259)&lt;365,"Fresh","Old")</f>
        <v>Old</v>
      </c>
      <c r="G259" s="4" t="str">
        <f t="shared" si="271"/>
        <v>Old</v>
      </c>
      <c r="H259" s="4">
        <f t="shared" si="7"/>
        <v>3</v>
      </c>
      <c r="I259" s="4" t="str">
        <f>vlookup(H259,Designations!A:B,2,0)</f>
        <v>Manager</v>
      </c>
      <c r="J259" s="4">
        <f t="shared" si="8"/>
        <v>4</v>
      </c>
      <c r="K259" s="4" t="str">
        <f>vlookup(J259,Office!A:B,2,0)</f>
        <v>London</v>
      </c>
      <c r="L259" s="4">
        <f t="shared" si="9"/>
        <v>1</v>
      </c>
      <c r="M259" s="4" t="str">
        <f>vlookup(L259,'Exit Cause'!A:B,2,0)</f>
        <v>Fired</v>
      </c>
      <c r="N259" s="4">
        <f t="shared" si="10"/>
        <v>122</v>
      </c>
      <c r="O259" s="6">
        <f t="shared" si="11"/>
        <v>0</v>
      </c>
      <c r="P259" s="4">
        <f t="shared" si="12"/>
        <v>29</v>
      </c>
      <c r="Q259" s="4">
        <f t="shared" si="13"/>
        <v>5</v>
      </c>
      <c r="R259" s="4" t="str">
        <f t="shared" si="14"/>
        <v>Retired</v>
      </c>
    </row>
    <row r="260">
      <c r="A260" s="4">
        <f t="shared" si="2"/>
        <v>1061166</v>
      </c>
      <c r="B260" s="5">
        <f t="shared" si="3"/>
        <v>35192</v>
      </c>
      <c r="C260" s="5">
        <f t="shared" si="15"/>
        <v>43976</v>
      </c>
      <c r="D260" s="5">
        <f t="shared" si="4"/>
        <v>45509</v>
      </c>
      <c r="E260" s="4" t="str">
        <f t="shared" si="5"/>
        <v>Active</v>
      </c>
      <c r="F260" s="4" t="str">
        <f t="shared" ref="F260:G260" si="272">if((now()-C260)&lt;365,"Fresh","Old")</f>
        <v>Old</v>
      </c>
      <c r="G260" s="4" t="str">
        <f t="shared" si="272"/>
        <v>Fresh</v>
      </c>
      <c r="H260" s="4">
        <f t="shared" si="7"/>
        <v>3</v>
      </c>
      <c r="I260" s="4" t="str">
        <f>vlookup(H260,Designations!A:B,2,0)</f>
        <v>Manager</v>
      </c>
      <c r="J260" s="4">
        <f t="shared" si="8"/>
        <v>4</v>
      </c>
      <c r="K260" s="4" t="str">
        <f>vlookup(J260,Office!A:B,2,0)</f>
        <v>London</v>
      </c>
      <c r="L260" s="4">
        <f t="shared" si="9"/>
        <v>0</v>
      </c>
      <c r="M260" s="4" t="str">
        <f>vlookup(L260,'Exit Cause'!A:B,2,0)</f>
        <v>None</v>
      </c>
      <c r="N260" s="4">
        <f t="shared" si="10"/>
        <v>1533</v>
      </c>
      <c r="O260" s="6">
        <f t="shared" si="11"/>
        <v>1</v>
      </c>
      <c r="P260" s="4">
        <f t="shared" si="12"/>
        <v>28</v>
      </c>
      <c r="Q260" s="4">
        <f t="shared" si="13"/>
        <v>4</v>
      </c>
      <c r="R260" s="4" t="str">
        <f t="shared" si="14"/>
        <v>Urgent</v>
      </c>
    </row>
    <row r="261">
      <c r="A261" s="4">
        <f t="shared" si="2"/>
        <v>4183160</v>
      </c>
      <c r="B261" s="5">
        <f t="shared" si="3"/>
        <v>33759</v>
      </c>
      <c r="C261" s="5">
        <f t="shared" si="15"/>
        <v>40446</v>
      </c>
      <c r="D261" s="5">
        <f t="shared" si="4"/>
        <v>40740</v>
      </c>
      <c r="E261" s="4" t="str">
        <f t="shared" si="5"/>
        <v>Departed</v>
      </c>
      <c r="F261" s="4" t="str">
        <f t="shared" ref="F261:G261" si="273">if((now()-C261)&lt;365,"Fresh","Old")</f>
        <v>Old</v>
      </c>
      <c r="G261" s="4" t="str">
        <f t="shared" si="273"/>
        <v>Old</v>
      </c>
      <c r="H261" s="4">
        <f t="shared" si="7"/>
        <v>8</v>
      </c>
      <c r="I261" s="4" t="str">
        <f>vlookup(H261,Designations!A:B,2,0)</f>
        <v>Office Boy</v>
      </c>
      <c r="J261" s="4">
        <f t="shared" si="8"/>
        <v>1</v>
      </c>
      <c r="K261" s="4" t="str">
        <f>vlookup(J261,Office!A:B,2,0)</f>
        <v>New York</v>
      </c>
      <c r="L261" s="4">
        <f t="shared" si="9"/>
        <v>2</v>
      </c>
      <c r="M261" s="4" t="str">
        <f>vlookup(L261,'Exit Cause'!A:B,2,0)</f>
        <v>Better Opportunity</v>
      </c>
      <c r="N261" s="4">
        <f t="shared" si="10"/>
        <v>294</v>
      </c>
      <c r="O261" s="6">
        <f t="shared" si="11"/>
        <v>0</v>
      </c>
      <c r="P261" s="4">
        <f t="shared" si="12"/>
        <v>32</v>
      </c>
      <c r="Q261" s="4">
        <f t="shared" si="13"/>
        <v>2</v>
      </c>
      <c r="R261" s="4" t="str">
        <f t="shared" si="14"/>
        <v>Retired</v>
      </c>
    </row>
    <row r="262">
      <c r="A262" s="4">
        <f t="shared" si="2"/>
        <v>2478717</v>
      </c>
      <c r="B262" s="5">
        <f t="shared" si="3"/>
        <v>34765</v>
      </c>
      <c r="C262" s="5">
        <f t="shared" si="15"/>
        <v>42848</v>
      </c>
      <c r="D262" s="5">
        <f t="shared" si="4"/>
        <v>45170</v>
      </c>
      <c r="E262" s="4" t="str">
        <f t="shared" si="5"/>
        <v>Departed</v>
      </c>
      <c r="F262" s="4" t="str">
        <f t="shared" ref="F262:G262" si="274">if((now()-C262)&lt;365,"Fresh","Old")</f>
        <v>Old</v>
      </c>
      <c r="G262" s="4" t="str">
        <f t="shared" si="274"/>
        <v>Fresh</v>
      </c>
      <c r="H262" s="4">
        <f t="shared" si="7"/>
        <v>4</v>
      </c>
      <c r="I262" s="4" t="str">
        <f>vlookup(H262,Designations!A:B,2,0)</f>
        <v>Assitant Manager</v>
      </c>
      <c r="J262" s="4">
        <f t="shared" si="8"/>
        <v>2</v>
      </c>
      <c r="K262" s="4" t="str">
        <f>vlookup(J262,Office!A:B,2,0)</f>
        <v>Los Angeles</v>
      </c>
      <c r="L262" s="4">
        <f t="shared" si="9"/>
        <v>4</v>
      </c>
      <c r="M262" s="4" t="str">
        <f>vlookup(L262,'Exit Cause'!A:B,2,0)</f>
        <v>Retired</v>
      </c>
      <c r="N262" s="4">
        <f t="shared" si="10"/>
        <v>2322</v>
      </c>
      <c r="O262" s="6">
        <f t="shared" si="11"/>
        <v>2</v>
      </c>
      <c r="P262" s="4">
        <f t="shared" si="12"/>
        <v>29</v>
      </c>
      <c r="Q262" s="4">
        <f t="shared" si="13"/>
        <v>6</v>
      </c>
      <c r="R262" s="4" t="str">
        <f t="shared" si="14"/>
        <v>Retired</v>
      </c>
    </row>
    <row r="263">
      <c r="A263" s="4">
        <f t="shared" si="2"/>
        <v>3715670</v>
      </c>
      <c r="B263" s="5">
        <f t="shared" si="3"/>
        <v>33065</v>
      </c>
      <c r="C263" s="5">
        <f t="shared" si="15"/>
        <v>42337</v>
      </c>
      <c r="D263" s="5">
        <f t="shared" si="4"/>
        <v>46238</v>
      </c>
      <c r="E263" s="4" t="str">
        <f t="shared" si="5"/>
        <v>Active</v>
      </c>
      <c r="F263" s="4" t="str">
        <f t="shared" ref="F263:G263" si="275">if((now()-C263)&lt;365,"Fresh","Old")</f>
        <v>Old</v>
      </c>
      <c r="G263" s="4" t="str">
        <f t="shared" si="275"/>
        <v>Fresh</v>
      </c>
      <c r="H263" s="4">
        <f t="shared" si="7"/>
        <v>3</v>
      </c>
      <c r="I263" s="4" t="str">
        <f>vlookup(H263,Designations!A:B,2,0)</f>
        <v>Manager</v>
      </c>
      <c r="J263" s="4">
        <f t="shared" si="8"/>
        <v>1</v>
      </c>
      <c r="K263" s="4" t="str">
        <f>vlookup(J263,Office!A:B,2,0)</f>
        <v>New York</v>
      </c>
      <c r="L263" s="4">
        <f t="shared" si="9"/>
        <v>0</v>
      </c>
      <c r="M263" s="4" t="str">
        <f>vlookup(L263,'Exit Cause'!A:B,2,0)</f>
        <v>None</v>
      </c>
      <c r="N263" s="4">
        <f t="shared" si="10"/>
        <v>3901</v>
      </c>
      <c r="O263" s="6">
        <f t="shared" si="11"/>
        <v>2</v>
      </c>
      <c r="P263" s="4">
        <f t="shared" si="12"/>
        <v>34</v>
      </c>
      <c r="Q263" s="4">
        <f t="shared" si="13"/>
        <v>4</v>
      </c>
      <c r="R263" s="4" t="str">
        <f t="shared" si="14"/>
        <v>Available</v>
      </c>
    </row>
    <row r="264">
      <c r="A264" s="4">
        <f t="shared" si="2"/>
        <v>2457495</v>
      </c>
      <c r="B264" s="5">
        <f t="shared" si="3"/>
        <v>33943</v>
      </c>
      <c r="C264" s="5">
        <f t="shared" si="15"/>
        <v>40527</v>
      </c>
      <c r="D264" s="5">
        <f t="shared" si="4"/>
        <v>44520</v>
      </c>
      <c r="E264" s="4" t="str">
        <f t="shared" si="5"/>
        <v>Departed</v>
      </c>
      <c r="F264" s="4" t="str">
        <f t="shared" ref="F264:G264" si="276">if((now()-C264)&lt;365,"Fresh","Old")</f>
        <v>Old</v>
      </c>
      <c r="G264" s="4" t="str">
        <f t="shared" si="276"/>
        <v>Old</v>
      </c>
      <c r="H264" s="4">
        <f t="shared" si="7"/>
        <v>3</v>
      </c>
      <c r="I264" s="4" t="str">
        <f>vlookup(H264,Designations!A:B,2,0)</f>
        <v>Manager</v>
      </c>
      <c r="J264" s="4">
        <f t="shared" si="8"/>
        <v>1</v>
      </c>
      <c r="K264" s="4" t="str">
        <f>vlookup(J264,Office!A:B,2,0)</f>
        <v>New York</v>
      </c>
      <c r="L264" s="4">
        <f t="shared" si="9"/>
        <v>4</v>
      </c>
      <c r="M264" s="4" t="str">
        <f>vlookup(L264,'Exit Cause'!A:B,2,0)</f>
        <v>Retired</v>
      </c>
      <c r="N264" s="4">
        <f t="shared" si="10"/>
        <v>3993</v>
      </c>
      <c r="O264" s="6">
        <f t="shared" si="11"/>
        <v>3</v>
      </c>
      <c r="P264" s="4">
        <f t="shared" si="12"/>
        <v>31</v>
      </c>
      <c r="Q264" s="4">
        <f t="shared" si="13"/>
        <v>5</v>
      </c>
      <c r="R264" s="4" t="str">
        <f t="shared" si="14"/>
        <v>Retired</v>
      </c>
    </row>
    <row r="265">
      <c r="A265" s="4">
        <f t="shared" si="2"/>
        <v>1083424</v>
      </c>
      <c r="B265" s="5">
        <f t="shared" si="3"/>
        <v>36495</v>
      </c>
      <c r="C265" s="5">
        <f t="shared" si="15"/>
        <v>43423</v>
      </c>
      <c r="D265" s="5">
        <f t="shared" si="4"/>
        <v>45814</v>
      </c>
      <c r="E265" s="4" t="str">
        <f t="shared" si="5"/>
        <v>Active</v>
      </c>
      <c r="F265" s="4" t="str">
        <f t="shared" ref="F265:G265" si="277">if((now()-C265)&lt;365,"Fresh","Old")</f>
        <v>Old</v>
      </c>
      <c r="G265" s="4" t="str">
        <f t="shared" si="277"/>
        <v>Fresh</v>
      </c>
      <c r="H265" s="4">
        <f t="shared" si="7"/>
        <v>7</v>
      </c>
      <c r="I265" s="4" t="str">
        <f>vlookup(H265,Designations!A:B,2,0)</f>
        <v>Clerk</v>
      </c>
      <c r="J265" s="4">
        <f t="shared" si="8"/>
        <v>4</v>
      </c>
      <c r="K265" s="4" t="str">
        <f>vlookup(J265,Office!A:B,2,0)</f>
        <v>London</v>
      </c>
      <c r="L265" s="4">
        <f t="shared" si="9"/>
        <v>0</v>
      </c>
      <c r="M265" s="4" t="str">
        <f>vlookup(L265,'Exit Cause'!A:B,2,0)</f>
        <v>None</v>
      </c>
      <c r="N265" s="4">
        <f t="shared" si="10"/>
        <v>2391</v>
      </c>
      <c r="O265" s="6">
        <f t="shared" si="11"/>
        <v>1</v>
      </c>
      <c r="P265" s="4">
        <f t="shared" si="12"/>
        <v>24</v>
      </c>
      <c r="Q265" s="4">
        <f t="shared" si="13"/>
        <v>3</v>
      </c>
      <c r="R265" s="4" t="str">
        <f t="shared" si="14"/>
        <v>Available</v>
      </c>
    </row>
    <row r="266">
      <c r="A266" s="4">
        <f t="shared" si="2"/>
        <v>2146942</v>
      </c>
      <c r="B266" s="5">
        <f t="shared" si="3"/>
        <v>34854</v>
      </c>
      <c r="C266" s="5">
        <f t="shared" si="15"/>
        <v>42265</v>
      </c>
      <c r="D266" s="5">
        <f t="shared" si="4"/>
        <v>45594</v>
      </c>
      <c r="E266" s="4" t="str">
        <f t="shared" si="5"/>
        <v>Active</v>
      </c>
      <c r="F266" s="4" t="str">
        <f t="shared" ref="F266:G266" si="278">if((now()-C266)&lt;365,"Fresh","Old")</f>
        <v>Old</v>
      </c>
      <c r="G266" s="4" t="str">
        <f t="shared" si="278"/>
        <v>Fresh</v>
      </c>
      <c r="H266" s="4">
        <f t="shared" si="7"/>
        <v>4</v>
      </c>
      <c r="I266" s="4" t="str">
        <f>vlookup(H266,Designations!A:B,2,0)</f>
        <v>Assitant Manager</v>
      </c>
      <c r="J266" s="4">
        <f t="shared" si="8"/>
        <v>2</v>
      </c>
      <c r="K266" s="4" t="str">
        <f>vlookup(J266,Office!A:B,2,0)</f>
        <v>Los Angeles</v>
      </c>
      <c r="L266" s="4">
        <f t="shared" si="9"/>
        <v>0</v>
      </c>
      <c r="M266" s="4" t="str">
        <f>vlookup(L266,'Exit Cause'!A:B,2,0)</f>
        <v>None</v>
      </c>
      <c r="N266" s="4">
        <f t="shared" si="10"/>
        <v>3329</v>
      </c>
      <c r="O266" s="6">
        <f t="shared" si="11"/>
        <v>2</v>
      </c>
      <c r="P266" s="4">
        <f t="shared" si="12"/>
        <v>29</v>
      </c>
      <c r="Q266" s="4">
        <f t="shared" si="13"/>
        <v>4</v>
      </c>
      <c r="R266" s="4" t="str">
        <f t="shared" si="14"/>
        <v>Future</v>
      </c>
    </row>
    <row r="267">
      <c r="A267" s="4">
        <f t="shared" si="2"/>
        <v>2228641</v>
      </c>
      <c r="B267" s="5">
        <f t="shared" si="3"/>
        <v>38145</v>
      </c>
      <c r="C267" s="5">
        <f t="shared" si="15"/>
        <v>44904</v>
      </c>
      <c r="D267" s="5">
        <f t="shared" si="4"/>
        <v>45397</v>
      </c>
      <c r="E267" s="4" t="str">
        <f t="shared" si="5"/>
        <v>Departed</v>
      </c>
      <c r="F267" s="4" t="str">
        <f t="shared" ref="F267:G267" si="279">if((now()-C267)&lt;365,"Fresh","Old")</f>
        <v>Old</v>
      </c>
      <c r="G267" s="4" t="str">
        <f t="shared" si="279"/>
        <v>Fresh</v>
      </c>
      <c r="H267" s="4">
        <f t="shared" si="7"/>
        <v>6</v>
      </c>
      <c r="I267" s="4" t="str">
        <f>vlookup(H267,Designations!A:B,2,0)</f>
        <v>Driver</v>
      </c>
      <c r="J267" s="4">
        <f t="shared" si="8"/>
        <v>1</v>
      </c>
      <c r="K267" s="4" t="str">
        <f>vlookup(J267,Office!A:B,2,0)</f>
        <v>New York</v>
      </c>
      <c r="L267" s="4">
        <f t="shared" si="9"/>
        <v>4</v>
      </c>
      <c r="M267" s="4" t="str">
        <f>vlookup(L267,'Exit Cause'!A:B,2,0)</f>
        <v>Retired</v>
      </c>
      <c r="N267" s="4">
        <f t="shared" si="10"/>
        <v>493</v>
      </c>
      <c r="O267" s="6">
        <f t="shared" si="11"/>
        <v>0</v>
      </c>
      <c r="P267" s="4">
        <f t="shared" si="12"/>
        <v>20</v>
      </c>
      <c r="Q267" s="4">
        <f t="shared" si="13"/>
        <v>1</v>
      </c>
      <c r="R267" s="4" t="str">
        <f t="shared" si="14"/>
        <v>Retired</v>
      </c>
    </row>
    <row r="268">
      <c r="A268" s="4">
        <f t="shared" si="2"/>
        <v>4068949</v>
      </c>
      <c r="B268" s="5">
        <f t="shared" si="3"/>
        <v>35102</v>
      </c>
      <c r="C268" s="5">
        <f t="shared" si="15"/>
        <v>42770</v>
      </c>
      <c r="D268" s="5">
        <f t="shared" si="4"/>
        <v>47525</v>
      </c>
      <c r="E268" s="4" t="str">
        <f t="shared" si="5"/>
        <v>Active</v>
      </c>
      <c r="F268" s="4" t="str">
        <f t="shared" ref="F268:G268" si="280">if((now()-C268)&lt;365,"Fresh","Old")</f>
        <v>Old</v>
      </c>
      <c r="G268" s="4" t="str">
        <f t="shared" si="280"/>
        <v>Fresh</v>
      </c>
      <c r="H268" s="4">
        <f t="shared" si="7"/>
        <v>6</v>
      </c>
      <c r="I268" s="4" t="str">
        <f>vlookup(H268,Designations!A:B,2,0)</f>
        <v>Driver</v>
      </c>
      <c r="J268" s="4">
        <f t="shared" si="8"/>
        <v>3</v>
      </c>
      <c r="K268" s="4" t="str">
        <f>vlookup(J268,Office!A:B,2,0)</f>
        <v>Washington</v>
      </c>
      <c r="L268" s="4">
        <f t="shared" si="9"/>
        <v>0</v>
      </c>
      <c r="M268" s="4" t="str">
        <f>vlookup(L268,'Exit Cause'!A:B,2,0)</f>
        <v>None</v>
      </c>
      <c r="N268" s="4">
        <f t="shared" si="10"/>
        <v>4755</v>
      </c>
      <c r="O268" s="6">
        <f t="shared" si="11"/>
        <v>1</v>
      </c>
      <c r="P268" s="4">
        <f t="shared" si="12"/>
        <v>28</v>
      </c>
      <c r="Q268" s="4">
        <f t="shared" si="13"/>
        <v>2</v>
      </c>
      <c r="R268" s="4" t="str">
        <f t="shared" si="14"/>
        <v>Available</v>
      </c>
    </row>
    <row r="269">
      <c r="A269" s="4">
        <f t="shared" si="2"/>
        <v>2476764</v>
      </c>
      <c r="B269" s="5">
        <f t="shared" si="3"/>
        <v>36046</v>
      </c>
      <c r="C269" s="5">
        <f t="shared" si="15"/>
        <v>43594</v>
      </c>
      <c r="D269" s="5">
        <f t="shared" si="4"/>
        <v>49973</v>
      </c>
      <c r="E269" s="4" t="str">
        <f t="shared" si="5"/>
        <v>Active</v>
      </c>
      <c r="F269" s="4" t="str">
        <f t="shared" ref="F269:G269" si="281">if((now()-C269)&lt;365,"Fresh","Old")</f>
        <v>Old</v>
      </c>
      <c r="G269" s="4" t="str">
        <f t="shared" si="281"/>
        <v>Fresh</v>
      </c>
      <c r="H269" s="4">
        <f t="shared" si="7"/>
        <v>6</v>
      </c>
      <c r="I269" s="4" t="str">
        <f>vlookup(H269,Designations!A:B,2,0)</f>
        <v>Driver</v>
      </c>
      <c r="J269" s="4">
        <f t="shared" si="8"/>
        <v>4</v>
      </c>
      <c r="K269" s="4" t="str">
        <f>vlookup(J269,Office!A:B,2,0)</f>
        <v>London</v>
      </c>
      <c r="L269" s="4">
        <f t="shared" si="9"/>
        <v>0</v>
      </c>
      <c r="M269" s="4" t="str">
        <f>vlookup(L269,'Exit Cause'!A:B,2,0)</f>
        <v>None</v>
      </c>
      <c r="N269" s="4">
        <f t="shared" si="10"/>
        <v>6379</v>
      </c>
      <c r="O269" s="6">
        <f t="shared" si="11"/>
        <v>5</v>
      </c>
      <c r="P269" s="4">
        <f t="shared" si="12"/>
        <v>26</v>
      </c>
      <c r="Q269" s="4">
        <f t="shared" si="13"/>
        <v>5</v>
      </c>
      <c r="R269" s="4" t="str">
        <f t="shared" si="14"/>
        <v>Available</v>
      </c>
    </row>
    <row r="270">
      <c r="A270" s="4">
        <f t="shared" si="2"/>
        <v>3502579</v>
      </c>
      <c r="B270" s="5">
        <f t="shared" si="3"/>
        <v>33760</v>
      </c>
      <c r="C270" s="5">
        <f t="shared" si="15"/>
        <v>42613</v>
      </c>
      <c r="D270" s="5">
        <f t="shared" si="4"/>
        <v>43156</v>
      </c>
      <c r="E270" s="4" t="str">
        <f t="shared" si="5"/>
        <v>Departed</v>
      </c>
      <c r="F270" s="4" t="str">
        <f t="shared" ref="F270:G270" si="282">if((now()-C270)&lt;365,"Fresh","Old")</f>
        <v>Old</v>
      </c>
      <c r="G270" s="4" t="str">
        <f t="shared" si="282"/>
        <v>Old</v>
      </c>
      <c r="H270" s="4">
        <f t="shared" si="7"/>
        <v>4</v>
      </c>
      <c r="I270" s="4" t="str">
        <f>vlookup(H270,Designations!A:B,2,0)</f>
        <v>Assitant Manager</v>
      </c>
      <c r="J270" s="4">
        <f t="shared" si="8"/>
        <v>2</v>
      </c>
      <c r="K270" s="4" t="str">
        <f>vlookup(J270,Office!A:B,2,0)</f>
        <v>Los Angeles</v>
      </c>
      <c r="L270" s="4">
        <f t="shared" si="9"/>
        <v>1</v>
      </c>
      <c r="M270" s="4" t="str">
        <f>vlookup(L270,'Exit Cause'!A:B,2,0)</f>
        <v>Fired</v>
      </c>
      <c r="N270" s="4">
        <f t="shared" si="10"/>
        <v>543</v>
      </c>
      <c r="O270" s="6">
        <f t="shared" si="11"/>
        <v>0</v>
      </c>
      <c r="P270" s="4">
        <f t="shared" si="12"/>
        <v>32</v>
      </c>
      <c r="Q270" s="4">
        <f t="shared" si="13"/>
        <v>4</v>
      </c>
      <c r="R270" s="4" t="str">
        <f t="shared" si="14"/>
        <v>Retired</v>
      </c>
    </row>
    <row r="271">
      <c r="A271" s="4">
        <f t="shared" si="2"/>
        <v>3666831</v>
      </c>
      <c r="B271" s="5">
        <f t="shared" si="3"/>
        <v>33280</v>
      </c>
      <c r="C271" s="5">
        <f t="shared" si="15"/>
        <v>41053</v>
      </c>
      <c r="D271" s="5">
        <f t="shared" si="4"/>
        <v>41179</v>
      </c>
      <c r="E271" s="4" t="str">
        <f t="shared" si="5"/>
        <v>Departed</v>
      </c>
      <c r="F271" s="4" t="str">
        <f t="shared" ref="F271:G271" si="283">if((now()-C271)&lt;365,"Fresh","Old")</f>
        <v>Old</v>
      </c>
      <c r="G271" s="4" t="str">
        <f t="shared" si="283"/>
        <v>Old</v>
      </c>
      <c r="H271" s="4">
        <f t="shared" si="7"/>
        <v>3</v>
      </c>
      <c r="I271" s="4" t="str">
        <f>vlookup(H271,Designations!A:B,2,0)</f>
        <v>Manager</v>
      </c>
      <c r="J271" s="4">
        <f t="shared" si="8"/>
        <v>3</v>
      </c>
      <c r="K271" s="4" t="str">
        <f>vlookup(J271,Office!A:B,2,0)</f>
        <v>Washington</v>
      </c>
      <c r="L271" s="4">
        <f t="shared" si="9"/>
        <v>4</v>
      </c>
      <c r="M271" s="4" t="str">
        <f>vlookup(L271,'Exit Cause'!A:B,2,0)</f>
        <v>Retired</v>
      </c>
      <c r="N271" s="4">
        <f t="shared" si="10"/>
        <v>126</v>
      </c>
      <c r="O271" s="6">
        <f t="shared" si="11"/>
        <v>0</v>
      </c>
      <c r="P271" s="4">
        <f t="shared" si="12"/>
        <v>33</v>
      </c>
      <c r="Q271" s="4">
        <f t="shared" si="13"/>
        <v>1</v>
      </c>
      <c r="R271" s="4" t="str">
        <f t="shared" si="14"/>
        <v>Retired</v>
      </c>
    </row>
    <row r="272">
      <c r="A272" s="4">
        <f t="shared" si="2"/>
        <v>2800666</v>
      </c>
      <c r="B272" s="5">
        <f t="shared" si="3"/>
        <v>34486</v>
      </c>
      <c r="C272" s="5">
        <f t="shared" si="15"/>
        <v>40970</v>
      </c>
      <c r="D272" s="5">
        <f t="shared" si="4"/>
        <v>41144</v>
      </c>
      <c r="E272" s="4" t="str">
        <f t="shared" si="5"/>
        <v>Departed</v>
      </c>
      <c r="F272" s="4" t="str">
        <f t="shared" ref="F272:G272" si="284">if((now()-C272)&lt;365,"Fresh","Old")</f>
        <v>Old</v>
      </c>
      <c r="G272" s="4" t="str">
        <f t="shared" si="284"/>
        <v>Old</v>
      </c>
      <c r="H272" s="4">
        <f t="shared" si="7"/>
        <v>7</v>
      </c>
      <c r="I272" s="4" t="str">
        <f>vlookup(H272,Designations!A:B,2,0)</f>
        <v>Clerk</v>
      </c>
      <c r="J272" s="4">
        <f t="shared" si="8"/>
        <v>1</v>
      </c>
      <c r="K272" s="4" t="str">
        <f>vlookup(J272,Office!A:B,2,0)</f>
        <v>New York</v>
      </c>
      <c r="L272" s="4">
        <f t="shared" si="9"/>
        <v>1</v>
      </c>
      <c r="M272" s="4" t="str">
        <f>vlookup(L272,'Exit Cause'!A:B,2,0)</f>
        <v>Fired</v>
      </c>
      <c r="N272" s="4">
        <f t="shared" si="10"/>
        <v>174</v>
      </c>
      <c r="O272" s="6">
        <f t="shared" si="11"/>
        <v>0</v>
      </c>
      <c r="P272" s="4">
        <f t="shared" si="12"/>
        <v>30</v>
      </c>
      <c r="Q272" s="4">
        <f t="shared" si="13"/>
        <v>2</v>
      </c>
      <c r="R272" s="4" t="str">
        <f t="shared" si="14"/>
        <v>Retired</v>
      </c>
    </row>
    <row r="273">
      <c r="A273" s="4">
        <f t="shared" si="2"/>
        <v>2661563</v>
      </c>
      <c r="B273" s="5">
        <f t="shared" si="3"/>
        <v>37198</v>
      </c>
      <c r="C273" s="5">
        <f t="shared" si="15"/>
        <v>44613</v>
      </c>
      <c r="D273" s="5">
        <f t="shared" si="4"/>
        <v>45363</v>
      </c>
      <c r="E273" s="4" t="str">
        <f t="shared" si="5"/>
        <v>Departed</v>
      </c>
      <c r="F273" s="4" t="str">
        <f t="shared" ref="F273:G273" si="285">if((now()-C273)&lt;365,"Fresh","Old")</f>
        <v>Old</v>
      </c>
      <c r="G273" s="4" t="str">
        <f t="shared" si="285"/>
        <v>Fresh</v>
      </c>
      <c r="H273" s="4">
        <f t="shared" si="7"/>
        <v>5</v>
      </c>
      <c r="I273" s="4" t="str">
        <f>vlookup(H273,Designations!A:B,2,0)</f>
        <v>Support Staff</v>
      </c>
      <c r="J273" s="4">
        <f t="shared" si="8"/>
        <v>3</v>
      </c>
      <c r="K273" s="4" t="str">
        <f>vlookup(J273,Office!A:B,2,0)</f>
        <v>Washington</v>
      </c>
      <c r="L273" s="4">
        <f t="shared" si="9"/>
        <v>3</v>
      </c>
      <c r="M273" s="4" t="str">
        <f>vlookup(L273,'Exit Cause'!A:B,2,0)</f>
        <v>Natural</v>
      </c>
      <c r="N273" s="4">
        <f t="shared" si="10"/>
        <v>750</v>
      </c>
      <c r="O273" s="6">
        <f t="shared" si="11"/>
        <v>0</v>
      </c>
      <c r="P273" s="4">
        <f t="shared" si="12"/>
        <v>23</v>
      </c>
      <c r="Q273" s="4">
        <f t="shared" si="13"/>
        <v>4</v>
      </c>
      <c r="R273" s="4" t="str">
        <f t="shared" si="14"/>
        <v>Retired</v>
      </c>
    </row>
    <row r="274">
      <c r="A274" s="4">
        <f t="shared" si="2"/>
        <v>4171791</v>
      </c>
      <c r="B274" s="5">
        <f t="shared" si="3"/>
        <v>36475</v>
      </c>
      <c r="C274" s="5">
        <f t="shared" si="15"/>
        <v>43954</v>
      </c>
      <c r="D274" s="5">
        <f t="shared" si="4"/>
        <v>44748</v>
      </c>
      <c r="E274" s="4" t="str">
        <f t="shared" si="5"/>
        <v>Departed</v>
      </c>
      <c r="F274" s="4" t="str">
        <f t="shared" ref="F274:G274" si="286">if((now()-C274)&lt;365,"Fresh","Old")</f>
        <v>Old</v>
      </c>
      <c r="G274" s="4" t="str">
        <f t="shared" si="286"/>
        <v>Old</v>
      </c>
      <c r="H274" s="4">
        <f t="shared" si="7"/>
        <v>8</v>
      </c>
      <c r="I274" s="4" t="str">
        <f>vlookup(H274,Designations!A:B,2,0)</f>
        <v>Office Boy</v>
      </c>
      <c r="J274" s="4">
        <f t="shared" si="8"/>
        <v>3</v>
      </c>
      <c r="K274" s="4" t="str">
        <f>vlookup(J274,Office!A:B,2,0)</f>
        <v>Washington</v>
      </c>
      <c r="L274" s="4">
        <f t="shared" si="9"/>
        <v>4</v>
      </c>
      <c r="M274" s="4" t="str">
        <f>vlookup(L274,'Exit Cause'!A:B,2,0)</f>
        <v>Retired</v>
      </c>
      <c r="N274" s="4">
        <f t="shared" si="10"/>
        <v>794</v>
      </c>
      <c r="O274" s="6">
        <f t="shared" si="11"/>
        <v>1</v>
      </c>
      <c r="P274" s="4">
        <f t="shared" si="12"/>
        <v>25</v>
      </c>
      <c r="Q274" s="4">
        <f t="shared" si="13"/>
        <v>6</v>
      </c>
      <c r="R274" s="4" t="str">
        <f t="shared" si="14"/>
        <v>Retired</v>
      </c>
    </row>
    <row r="275">
      <c r="A275" s="4">
        <f t="shared" si="2"/>
        <v>1381694</v>
      </c>
      <c r="B275" s="5">
        <f t="shared" si="3"/>
        <v>34554</v>
      </c>
      <c r="C275" s="5">
        <f t="shared" si="15"/>
        <v>43018</v>
      </c>
      <c r="D275" s="5">
        <f t="shared" si="4"/>
        <v>43415</v>
      </c>
      <c r="E275" s="4" t="str">
        <f t="shared" si="5"/>
        <v>Departed</v>
      </c>
      <c r="F275" s="4" t="str">
        <f t="shared" ref="F275:G275" si="287">if((now()-C275)&lt;365,"Fresh","Old")</f>
        <v>Old</v>
      </c>
      <c r="G275" s="4" t="str">
        <f t="shared" si="287"/>
        <v>Old</v>
      </c>
      <c r="H275" s="4">
        <f t="shared" si="7"/>
        <v>6</v>
      </c>
      <c r="I275" s="4" t="str">
        <f>vlookup(H275,Designations!A:B,2,0)</f>
        <v>Driver</v>
      </c>
      <c r="J275" s="4">
        <f t="shared" si="8"/>
        <v>4</v>
      </c>
      <c r="K275" s="4" t="str">
        <f>vlookup(J275,Office!A:B,2,0)</f>
        <v>London</v>
      </c>
      <c r="L275" s="4">
        <f t="shared" si="9"/>
        <v>3</v>
      </c>
      <c r="M275" s="4" t="str">
        <f>vlookup(L275,'Exit Cause'!A:B,2,0)</f>
        <v>Natural</v>
      </c>
      <c r="N275" s="4">
        <f t="shared" si="10"/>
        <v>397</v>
      </c>
      <c r="O275" s="6">
        <f t="shared" si="11"/>
        <v>0</v>
      </c>
      <c r="P275" s="4">
        <f t="shared" si="12"/>
        <v>30</v>
      </c>
      <c r="Q275" s="4">
        <f t="shared" si="13"/>
        <v>5</v>
      </c>
      <c r="R275" s="4" t="str">
        <f t="shared" si="14"/>
        <v>Retired</v>
      </c>
    </row>
    <row r="276">
      <c r="A276" s="4">
        <f t="shared" si="2"/>
        <v>4062490</v>
      </c>
      <c r="B276" s="5">
        <f t="shared" si="3"/>
        <v>34369</v>
      </c>
      <c r="C276" s="5">
        <f t="shared" si="15"/>
        <v>43169</v>
      </c>
      <c r="D276" s="5">
        <f t="shared" si="4"/>
        <v>44025</v>
      </c>
      <c r="E276" s="4" t="str">
        <f t="shared" si="5"/>
        <v>Departed</v>
      </c>
      <c r="F276" s="4" t="str">
        <f t="shared" ref="F276:G276" si="288">if((now()-C276)&lt;365,"Fresh","Old")</f>
        <v>Old</v>
      </c>
      <c r="G276" s="4" t="str">
        <f t="shared" si="288"/>
        <v>Old</v>
      </c>
      <c r="H276" s="4">
        <f t="shared" si="7"/>
        <v>5</v>
      </c>
      <c r="I276" s="4" t="str">
        <f>vlookup(H276,Designations!A:B,2,0)</f>
        <v>Support Staff</v>
      </c>
      <c r="J276" s="4">
        <f t="shared" si="8"/>
        <v>2</v>
      </c>
      <c r="K276" s="4" t="str">
        <f>vlookup(J276,Office!A:B,2,0)</f>
        <v>Los Angeles</v>
      </c>
      <c r="L276" s="4">
        <f t="shared" si="9"/>
        <v>2</v>
      </c>
      <c r="M276" s="4" t="str">
        <f>vlookup(L276,'Exit Cause'!A:B,2,0)</f>
        <v>Better Opportunity</v>
      </c>
      <c r="N276" s="4">
        <f t="shared" si="10"/>
        <v>856</v>
      </c>
      <c r="O276" s="6">
        <f t="shared" si="11"/>
        <v>1</v>
      </c>
      <c r="P276" s="4">
        <f t="shared" si="12"/>
        <v>30</v>
      </c>
      <c r="Q276" s="4">
        <f t="shared" si="13"/>
        <v>5</v>
      </c>
      <c r="R276" s="4" t="str">
        <f t="shared" si="14"/>
        <v>Retired</v>
      </c>
    </row>
    <row r="277">
      <c r="A277" s="4">
        <f t="shared" si="2"/>
        <v>3773544</v>
      </c>
      <c r="B277" s="5">
        <f t="shared" si="3"/>
        <v>33914</v>
      </c>
      <c r="C277" s="5">
        <f t="shared" si="15"/>
        <v>42187</v>
      </c>
      <c r="D277" s="5">
        <f t="shared" si="4"/>
        <v>46215</v>
      </c>
      <c r="E277" s="4" t="str">
        <f t="shared" si="5"/>
        <v>Active</v>
      </c>
      <c r="F277" s="4" t="str">
        <f t="shared" ref="F277:G277" si="289">if((now()-C277)&lt;365,"Fresh","Old")</f>
        <v>Old</v>
      </c>
      <c r="G277" s="4" t="str">
        <f t="shared" si="289"/>
        <v>Fresh</v>
      </c>
      <c r="H277" s="4">
        <f t="shared" si="7"/>
        <v>8</v>
      </c>
      <c r="I277" s="4" t="str">
        <f>vlookup(H277,Designations!A:B,2,0)</f>
        <v>Office Boy</v>
      </c>
      <c r="J277" s="4">
        <f t="shared" si="8"/>
        <v>3</v>
      </c>
      <c r="K277" s="4" t="str">
        <f>vlookup(J277,Office!A:B,2,0)</f>
        <v>Washington</v>
      </c>
      <c r="L277" s="4">
        <f t="shared" si="9"/>
        <v>0</v>
      </c>
      <c r="M277" s="4" t="str">
        <f>vlookup(L277,'Exit Cause'!A:B,2,0)</f>
        <v>None</v>
      </c>
      <c r="N277" s="4">
        <f t="shared" si="10"/>
        <v>4028</v>
      </c>
      <c r="O277" s="6">
        <f t="shared" si="11"/>
        <v>1</v>
      </c>
      <c r="P277" s="4">
        <f t="shared" si="12"/>
        <v>32</v>
      </c>
      <c r="Q277" s="4">
        <f t="shared" si="13"/>
        <v>1</v>
      </c>
      <c r="R277" s="4" t="str">
        <f t="shared" si="14"/>
        <v>Available</v>
      </c>
    </row>
    <row r="278">
      <c r="A278" s="4">
        <f t="shared" si="2"/>
        <v>2322538</v>
      </c>
      <c r="B278" s="5">
        <f t="shared" si="3"/>
        <v>35649</v>
      </c>
      <c r="C278" s="5">
        <f t="shared" si="15"/>
        <v>43539</v>
      </c>
      <c r="D278" s="5">
        <f t="shared" si="4"/>
        <v>48539</v>
      </c>
      <c r="E278" s="4" t="str">
        <f t="shared" si="5"/>
        <v>Active</v>
      </c>
      <c r="F278" s="4" t="str">
        <f t="shared" ref="F278:G278" si="290">if((now()-C278)&lt;365,"Fresh","Old")</f>
        <v>Old</v>
      </c>
      <c r="G278" s="4" t="str">
        <f t="shared" si="290"/>
        <v>Fresh</v>
      </c>
      <c r="H278" s="4">
        <f t="shared" si="7"/>
        <v>6</v>
      </c>
      <c r="I278" s="4" t="str">
        <f>vlookup(H278,Designations!A:B,2,0)</f>
        <v>Driver</v>
      </c>
      <c r="J278" s="4">
        <f t="shared" si="8"/>
        <v>4</v>
      </c>
      <c r="K278" s="4" t="str">
        <f>vlookup(J278,Office!A:B,2,0)</f>
        <v>London</v>
      </c>
      <c r="L278" s="4">
        <f t="shared" si="9"/>
        <v>0</v>
      </c>
      <c r="M278" s="4" t="str">
        <f>vlookup(L278,'Exit Cause'!A:B,2,0)</f>
        <v>None</v>
      </c>
      <c r="N278" s="4">
        <f t="shared" si="10"/>
        <v>5000</v>
      </c>
      <c r="O278" s="6">
        <f t="shared" si="11"/>
        <v>1</v>
      </c>
      <c r="P278" s="4">
        <f t="shared" si="12"/>
        <v>27</v>
      </c>
      <c r="Q278" s="4">
        <f t="shared" si="13"/>
        <v>2</v>
      </c>
      <c r="R278" s="4" t="str">
        <f t="shared" si="14"/>
        <v>Available</v>
      </c>
    </row>
    <row r="279">
      <c r="A279" s="4">
        <f t="shared" si="2"/>
        <v>3142216</v>
      </c>
      <c r="B279" s="5">
        <f t="shared" si="3"/>
        <v>33274</v>
      </c>
      <c r="C279" s="5">
        <f t="shared" si="15"/>
        <v>40671</v>
      </c>
      <c r="D279" s="5">
        <f t="shared" si="4"/>
        <v>43761</v>
      </c>
      <c r="E279" s="4" t="str">
        <f t="shared" si="5"/>
        <v>Departed</v>
      </c>
      <c r="F279" s="4" t="str">
        <f t="shared" ref="F279:G279" si="291">if((now()-C279)&lt;365,"Fresh","Old")</f>
        <v>Old</v>
      </c>
      <c r="G279" s="4" t="str">
        <f t="shared" si="291"/>
        <v>Old</v>
      </c>
      <c r="H279" s="4">
        <f t="shared" si="7"/>
        <v>3</v>
      </c>
      <c r="I279" s="4" t="str">
        <f>vlookup(H279,Designations!A:B,2,0)</f>
        <v>Manager</v>
      </c>
      <c r="J279" s="4">
        <f t="shared" si="8"/>
        <v>1</v>
      </c>
      <c r="K279" s="4" t="str">
        <f>vlookup(J279,Office!A:B,2,0)</f>
        <v>New York</v>
      </c>
      <c r="L279" s="4">
        <f t="shared" si="9"/>
        <v>1</v>
      </c>
      <c r="M279" s="4" t="str">
        <f>vlookup(L279,'Exit Cause'!A:B,2,0)</f>
        <v>Fired</v>
      </c>
      <c r="N279" s="4">
        <f t="shared" si="10"/>
        <v>3090</v>
      </c>
      <c r="O279" s="6">
        <f t="shared" si="11"/>
        <v>1</v>
      </c>
      <c r="P279" s="4">
        <f t="shared" si="12"/>
        <v>33</v>
      </c>
      <c r="Q279" s="4">
        <f t="shared" si="13"/>
        <v>2</v>
      </c>
      <c r="R279" s="4" t="str">
        <f t="shared" si="14"/>
        <v>Retired</v>
      </c>
    </row>
    <row r="280">
      <c r="A280" s="4">
        <f t="shared" si="2"/>
        <v>4310504</v>
      </c>
      <c r="B280" s="5">
        <f t="shared" si="3"/>
        <v>37226</v>
      </c>
      <c r="C280" s="5">
        <f t="shared" si="15"/>
        <v>44483</v>
      </c>
      <c r="D280" s="5">
        <f t="shared" si="4"/>
        <v>44730</v>
      </c>
      <c r="E280" s="4" t="str">
        <f t="shared" si="5"/>
        <v>Departed</v>
      </c>
      <c r="F280" s="4" t="str">
        <f t="shared" ref="F280:G280" si="292">if((now()-C280)&lt;365,"Fresh","Old")</f>
        <v>Old</v>
      </c>
      <c r="G280" s="4" t="str">
        <f t="shared" si="292"/>
        <v>Old</v>
      </c>
      <c r="H280" s="4">
        <f t="shared" si="7"/>
        <v>6</v>
      </c>
      <c r="I280" s="4" t="str">
        <f>vlookup(H280,Designations!A:B,2,0)</f>
        <v>Driver</v>
      </c>
      <c r="J280" s="4">
        <f t="shared" si="8"/>
        <v>3</v>
      </c>
      <c r="K280" s="4" t="str">
        <f>vlookup(J280,Office!A:B,2,0)</f>
        <v>Washington</v>
      </c>
      <c r="L280" s="4">
        <f t="shared" si="9"/>
        <v>5</v>
      </c>
      <c r="M280" s="4" t="str">
        <f>vlookup(L280,'Exit Cause'!A:B,2,0)</f>
        <v>Other</v>
      </c>
      <c r="N280" s="4">
        <f t="shared" si="10"/>
        <v>247</v>
      </c>
      <c r="O280" s="6">
        <f t="shared" si="11"/>
        <v>0</v>
      </c>
      <c r="P280" s="4">
        <f t="shared" si="12"/>
        <v>22</v>
      </c>
      <c r="Q280" s="4">
        <f t="shared" si="13"/>
        <v>3</v>
      </c>
      <c r="R280" s="4" t="str">
        <f t="shared" si="14"/>
        <v>Retired</v>
      </c>
    </row>
    <row r="281">
      <c r="A281" s="4">
        <f t="shared" si="2"/>
        <v>2565719</v>
      </c>
      <c r="B281" s="5">
        <f t="shared" si="3"/>
        <v>33766</v>
      </c>
      <c r="C281" s="5">
        <f t="shared" si="15"/>
        <v>40800</v>
      </c>
      <c r="D281" s="5">
        <f t="shared" si="4"/>
        <v>43688</v>
      </c>
      <c r="E281" s="4" t="str">
        <f t="shared" si="5"/>
        <v>Departed</v>
      </c>
      <c r="F281" s="4" t="str">
        <f t="shared" ref="F281:G281" si="293">if((now()-C281)&lt;365,"Fresh","Old")</f>
        <v>Old</v>
      </c>
      <c r="G281" s="4" t="str">
        <f t="shared" si="293"/>
        <v>Old</v>
      </c>
      <c r="H281" s="4">
        <f t="shared" si="7"/>
        <v>4</v>
      </c>
      <c r="I281" s="4" t="str">
        <f>vlookup(H281,Designations!A:B,2,0)</f>
        <v>Assitant Manager</v>
      </c>
      <c r="J281" s="4">
        <f t="shared" si="8"/>
        <v>3</v>
      </c>
      <c r="K281" s="4" t="str">
        <f>vlookup(J281,Office!A:B,2,0)</f>
        <v>Washington</v>
      </c>
      <c r="L281" s="4">
        <f t="shared" si="9"/>
        <v>2</v>
      </c>
      <c r="M281" s="4" t="str">
        <f>vlookup(L281,'Exit Cause'!A:B,2,0)</f>
        <v>Better Opportunity</v>
      </c>
      <c r="N281" s="4">
        <f t="shared" si="10"/>
        <v>2888</v>
      </c>
      <c r="O281" s="6">
        <f t="shared" si="11"/>
        <v>0</v>
      </c>
      <c r="P281" s="4">
        <f t="shared" si="12"/>
        <v>32</v>
      </c>
      <c r="Q281" s="4">
        <f t="shared" si="13"/>
        <v>1</v>
      </c>
      <c r="R281" s="4" t="str">
        <f t="shared" si="14"/>
        <v>Retired</v>
      </c>
    </row>
    <row r="282">
      <c r="A282" s="4">
        <f t="shared" si="2"/>
        <v>2436378</v>
      </c>
      <c r="B282" s="5">
        <f t="shared" si="3"/>
        <v>35318</v>
      </c>
      <c r="C282" s="5">
        <f t="shared" si="15"/>
        <v>42119</v>
      </c>
      <c r="D282" s="5">
        <f t="shared" si="4"/>
        <v>45628</v>
      </c>
      <c r="E282" s="4" t="str">
        <f t="shared" si="5"/>
        <v>Active</v>
      </c>
      <c r="F282" s="4" t="str">
        <f t="shared" ref="F282:G282" si="294">if((now()-C282)&lt;365,"Fresh","Old")</f>
        <v>Old</v>
      </c>
      <c r="G282" s="4" t="str">
        <f t="shared" si="294"/>
        <v>Fresh</v>
      </c>
      <c r="H282" s="4">
        <f t="shared" si="7"/>
        <v>4</v>
      </c>
      <c r="I282" s="4" t="str">
        <f>vlookup(H282,Designations!A:B,2,0)</f>
        <v>Assitant Manager</v>
      </c>
      <c r="J282" s="4">
        <f t="shared" si="8"/>
        <v>1</v>
      </c>
      <c r="K282" s="4" t="str">
        <f>vlookup(J282,Office!A:B,2,0)</f>
        <v>New York</v>
      </c>
      <c r="L282" s="4">
        <f t="shared" si="9"/>
        <v>0</v>
      </c>
      <c r="M282" s="4" t="str">
        <f>vlookup(L282,'Exit Cause'!A:B,2,0)</f>
        <v>None</v>
      </c>
      <c r="N282" s="4">
        <f t="shared" si="10"/>
        <v>3509</v>
      </c>
      <c r="O282" s="6">
        <f t="shared" si="11"/>
        <v>1</v>
      </c>
      <c r="P282" s="4">
        <f t="shared" si="12"/>
        <v>28</v>
      </c>
      <c r="Q282" s="4">
        <f t="shared" si="13"/>
        <v>2</v>
      </c>
      <c r="R282" s="4" t="str">
        <f t="shared" si="14"/>
        <v>Future</v>
      </c>
    </row>
    <row r="283">
      <c r="A283" s="4">
        <f t="shared" si="2"/>
        <v>3944336</v>
      </c>
      <c r="B283" s="5">
        <f t="shared" si="3"/>
        <v>36383</v>
      </c>
      <c r="C283" s="5">
        <f t="shared" si="15"/>
        <v>44879</v>
      </c>
      <c r="D283" s="5">
        <f t="shared" si="4"/>
        <v>48742</v>
      </c>
      <c r="E283" s="4" t="str">
        <f t="shared" si="5"/>
        <v>Active</v>
      </c>
      <c r="F283" s="4" t="str">
        <f t="shared" ref="F283:G283" si="295">if((now()-C283)&lt;365,"Fresh","Old")</f>
        <v>Old</v>
      </c>
      <c r="G283" s="4" t="str">
        <f t="shared" si="295"/>
        <v>Fresh</v>
      </c>
      <c r="H283" s="4">
        <f t="shared" si="7"/>
        <v>5</v>
      </c>
      <c r="I283" s="4" t="str">
        <f>vlookup(H283,Designations!A:B,2,0)</f>
        <v>Support Staff</v>
      </c>
      <c r="J283" s="4">
        <f t="shared" si="8"/>
        <v>4</v>
      </c>
      <c r="K283" s="4" t="str">
        <f>vlookup(J283,Office!A:B,2,0)</f>
        <v>London</v>
      </c>
      <c r="L283" s="4">
        <f t="shared" si="9"/>
        <v>0</v>
      </c>
      <c r="M283" s="4" t="str">
        <f>vlookup(L283,'Exit Cause'!A:B,2,0)</f>
        <v>None</v>
      </c>
      <c r="N283" s="4">
        <f t="shared" si="10"/>
        <v>3863</v>
      </c>
      <c r="O283" s="6">
        <f t="shared" si="11"/>
        <v>1</v>
      </c>
      <c r="P283" s="4">
        <f t="shared" si="12"/>
        <v>25</v>
      </c>
      <c r="Q283" s="4">
        <f t="shared" si="13"/>
        <v>2</v>
      </c>
      <c r="R283" s="4" t="str">
        <f t="shared" si="14"/>
        <v>Available</v>
      </c>
    </row>
    <row r="284">
      <c r="A284" s="4">
        <f t="shared" si="2"/>
        <v>2377275</v>
      </c>
      <c r="B284" s="5">
        <f t="shared" si="3"/>
        <v>34707</v>
      </c>
      <c r="C284" s="5">
        <f t="shared" si="15"/>
        <v>43481</v>
      </c>
      <c r="D284" s="5">
        <f t="shared" si="4"/>
        <v>43836</v>
      </c>
      <c r="E284" s="4" t="str">
        <f t="shared" si="5"/>
        <v>Departed</v>
      </c>
      <c r="F284" s="4" t="str">
        <f t="shared" ref="F284:G284" si="296">if((now()-C284)&lt;365,"Fresh","Old")</f>
        <v>Old</v>
      </c>
      <c r="G284" s="4" t="str">
        <f t="shared" si="296"/>
        <v>Old</v>
      </c>
      <c r="H284" s="4">
        <f t="shared" si="7"/>
        <v>5</v>
      </c>
      <c r="I284" s="4" t="str">
        <f>vlookup(H284,Designations!A:B,2,0)</f>
        <v>Support Staff</v>
      </c>
      <c r="J284" s="4">
        <f t="shared" si="8"/>
        <v>4</v>
      </c>
      <c r="K284" s="4" t="str">
        <f>vlookup(J284,Office!A:B,2,0)</f>
        <v>London</v>
      </c>
      <c r="L284" s="4">
        <f t="shared" si="9"/>
        <v>5</v>
      </c>
      <c r="M284" s="4" t="str">
        <f>vlookup(L284,'Exit Cause'!A:B,2,0)</f>
        <v>Other</v>
      </c>
      <c r="N284" s="4">
        <f t="shared" si="10"/>
        <v>355</v>
      </c>
      <c r="O284" s="6">
        <f t="shared" si="11"/>
        <v>0</v>
      </c>
      <c r="P284" s="4">
        <f t="shared" si="12"/>
        <v>29</v>
      </c>
      <c r="Q284" s="4">
        <f t="shared" si="13"/>
        <v>3</v>
      </c>
      <c r="R284" s="4" t="str">
        <f t="shared" si="14"/>
        <v>Retired</v>
      </c>
    </row>
    <row r="285">
      <c r="A285" s="4">
        <f t="shared" si="2"/>
        <v>1596117</v>
      </c>
      <c r="B285" s="5">
        <f t="shared" si="3"/>
        <v>33733</v>
      </c>
      <c r="C285" s="5">
        <f t="shared" si="15"/>
        <v>42942</v>
      </c>
      <c r="D285" s="5">
        <f t="shared" si="4"/>
        <v>45522</v>
      </c>
      <c r="E285" s="4" t="str">
        <f t="shared" si="5"/>
        <v>Active</v>
      </c>
      <c r="F285" s="4" t="str">
        <f t="shared" ref="F285:G285" si="297">if((now()-C285)&lt;365,"Fresh","Old")</f>
        <v>Old</v>
      </c>
      <c r="G285" s="4" t="str">
        <f t="shared" si="297"/>
        <v>Fresh</v>
      </c>
      <c r="H285" s="4">
        <f t="shared" si="7"/>
        <v>7</v>
      </c>
      <c r="I285" s="4" t="str">
        <f>vlookup(H285,Designations!A:B,2,0)</f>
        <v>Clerk</v>
      </c>
      <c r="J285" s="4">
        <f t="shared" si="8"/>
        <v>2</v>
      </c>
      <c r="K285" s="4" t="str">
        <f>vlookup(J285,Office!A:B,2,0)</f>
        <v>Los Angeles</v>
      </c>
      <c r="L285" s="4">
        <f t="shared" si="9"/>
        <v>0</v>
      </c>
      <c r="M285" s="4" t="str">
        <f>vlookup(L285,'Exit Cause'!A:B,2,0)</f>
        <v>None</v>
      </c>
      <c r="N285" s="4">
        <f t="shared" si="10"/>
        <v>2580</v>
      </c>
      <c r="O285" s="6">
        <f t="shared" si="11"/>
        <v>2</v>
      </c>
      <c r="P285" s="4">
        <f t="shared" si="12"/>
        <v>32</v>
      </c>
      <c r="Q285" s="4">
        <f t="shared" si="13"/>
        <v>5</v>
      </c>
      <c r="R285" s="4" t="str">
        <f t="shared" si="14"/>
        <v>Future</v>
      </c>
    </row>
    <row r="286">
      <c r="A286" s="4">
        <f t="shared" si="2"/>
        <v>5042256</v>
      </c>
      <c r="B286" s="5">
        <f t="shared" si="3"/>
        <v>35464</v>
      </c>
      <c r="C286" s="5">
        <f t="shared" si="15"/>
        <v>42297</v>
      </c>
      <c r="D286" s="5">
        <f t="shared" si="4"/>
        <v>46389</v>
      </c>
      <c r="E286" s="4" t="str">
        <f t="shared" si="5"/>
        <v>Active</v>
      </c>
      <c r="F286" s="4" t="str">
        <f t="shared" ref="F286:G286" si="298">if((now()-C286)&lt;365,"Fresh","Old")</f>
        <v>Old</v>
      </c>
      <c r="G286" s="4" t="str">
        <f t="shared" si="298"/>
        <v>Fresh</v>
      </c>
      <c r="H286" s="4">
        <f t="shared" si="7"/>
        <v>8</v>
      </c>
      <c r="I286" s="4" t="str">
        <f>vlookup(H286,Designations!A:B,2,0)</f>
        <v>Office Boy</v>
      </c>
      <c r="J286" s="4">
        <f t="shared" si="8"/>
        <v>3</v>
      </c>
      <c r="K286" s="4" t="str">
        <f>vlookup(J286,Office!A:B,2,0)</f>
        <v>Washington</v>
      </c>
      <c r="L286" s="4">
        <f t="shared" si="9"/>
        <v>0</v>
      </c>
      <c r="M286" s="4" t="str">
        <f>vlookup(L286,'Exit Cause'!A:B,2,0)</f>
        <v>None</v>
      </c>
      <c r="N286" s="4">
        <f t="shared" si="10"/>
        <v>4092</v>
      </c>
      <c r="O286" s="6">
        <f t="shared" si="11"/>
        <v>1</v>
      </c>
      <c r="P286" s="4">
        <f t="shared" si="12"/>
        <v>27</v>
      </c>
      <c r="Q286" s="4">
        <f t="shared" si="13"/>
        <v>1</v>
      </c>
      <c r="R286" s="4" t="str">
        <f t="shared" si="14"/>
        <v>Available</v>
      </c>
    </row>
    <row r="287">
      <c r="A287" s="4">
        <f t="shared" si="2"/>
        <v>2674367</v>
      </c>
      <c r="B287" s="5">
        <f t="shared" si="3"/>
        <v>36808</v>
      </c>
      <c r="C287" s="5">
        <f t="shared" si="15"/>
        <v>43432</v>
      </c>
      <c r="D287" s="5">
        <f t="shared" si="4"/>
        <v>45188</v>
      </c>
      <c r="E287" s="4" t="str">
        <f t="shared" si="5"/>
        <v>Departed</v>
      </c>
      <c r="F287" s="4" t="str">
        <f t="shared" ref="F287:G287" si="299">if((now()-C287)&lt;365,"Fresh","Old")</f>
        <v>Old</v>
      </c>
      <c r="G287" s="4" t="str">
        <f t="shared" si="299"/>
        <v>Fresh</v>
      </c>
      <c r="H287" s="4">
        <f t="shared" si="7"/>
        <v>8</v>
      </c>
      <c r="I287" s="4" t="str">
        <f>vlookup(H287,Designations!A:B,2,0)</f>
        <v>Office Boy</v>
      </c>
      <c r="J287" s="4">
        <f t="shared" si="8"/>
        <v>1</v>
      </c>
      <c r="K287" s="4" t="str">
        <f>vlookup(J287,Office!A:B,2,0)</f>
        <v>New York</v>
      </c>
      <c r="L287" s="4">
        <f t="shared" si="9"/>
        <v>3</v>
      </c>
      <c r="M287" s="4" t="str">
        <f>vlookup(L287,'Exit Cause'!A:B,2,0)</f>
        <v>Natural</v>
      </c>
      <c r="N287" s="4">
        <f t="shared" si="10"/>
        <v>1756</v>
      </c>
      <c r="O287" s="6">
        <f t="shared" si="11"/>
        <v>1</v>
      </c>
      <c r="P287" s="4">
        <f t="shared" si="12"/>
        <v>24</v>
      </c>
      <c r="Q287" s="4">
        <f t="shared" si="13"/>
        <v>2</v>
      </c>
      <c r="R287" s="4" t="str">
        <f t="shared" si="14"/>
        <v>Retired</v>
      </c>
    </row>
    <row r="288">
      <c r="A288" s="4">
        <f t="shared" si="2"/>
        <v>2685174</v>
      </c>
      <c r="B288" s="5">
        <f t="shared" si="3"/>
        <v>34671</v>
      </c>
      <c r="C288" s="5">
        <f t="shared" si="15"/>
        <v>43152</v>
      </c>
      <c r="D288" s="5">
        <f t="shared" si="4"/>
        <v>46569</v>
      </c>
      <c r="E288" s="4" t="str">
        <f t="shared" si="5"/>
        <v>Active</v>
      </c>
      <c r="F288" s="4" t="str">
        <f t="shared" ref="F288:G288" si="300">if((now()-C288)&lt;365,"Fresh","Old")</f>
        <v>Old</v>
      </c>
      <c r="G288" s="4" t="str">
        <f t="shared" si="300"/>
        <v>Fresh</v>
      </c>
      <c r="H288" s="4">
        <f t="shared" si="7"/>
        <v>3</v>
      </c>
      <c r="I288" s="4" t="str">
        <f>vlookup(H288,Designations!A:B,2,0)</f>
        <v>Manager</v>
      </c>
      <c r="J288" s="4">
        <f t="shared" si="8"/>
        <v>3</v>
      </c>
      <c r="K288" s="4" t="str">
        <f>vlookup(J288,Office!A:B,2,0)</f>
        <v>Washington</v>
      </c>
      <c r="L288" s="4">
        <f t="shared" si="9"/>
        <v>0</v>
      </c>
      <c r="M288" s="4" t="str">
        <f>vlookup(L288,'Exit Cause'!A:B,2,0)</f>
        <v>None</v>
      </c>
      <c r="N288" s="4">
        <f t="shared" si="10"/>
        <v>3417</v>
      </c>
      <c r="O288" s="6">
        <f t="shared" si="11"/>
        <v>3</v>
      </c>
      <c r="P288" s="4">
        <f t="shared" si="12"/>
        <v>29</v>
      </c>
      <c r="Q288" s="4">
        <f t="shared" si="13"/>
        <v>6</v>
      </c>
      <c r="R288" s="4" t="str">
        <f t="shared" si="14"/>
        <v>Available</v>
      </c>
    </row>
    <row r="289">
      <c r="A289" s="4">
        <f t="shared" si="2"/>
        <v>1889716</v>
      </c>
      <c r="B289" s="5">
        <f t="shared" si="3"/>
        <v>36404</v>
      </c>
      <c r="C289" s="5">
        <f t="shared" si="15"/>
        <v>44453</v>
      </c>
      <c r="D289" s="5">
        <f t="shared" si="4"/>
        <v>47636</v>
      </c>
      <c r="E289" s="4" t="str">
        <f t="shared" si="5"/>
        <v>Active</v>
      </c>
      <c r="F289" s="4" t="str">
        <f t="shared" ref="F289:G289" si="301">if((now()-C289)&lt;365,"Fresh","Old")</f>
        <v>Old</v>
      </c>
      <c r="G289" s="4" t="str">
        <f t="shared" si="301"/>
        <v>Fresh</v>
      </c>
      <c r="H289" s="4">
        <f t="shared" si="7"/>
        <v>6</v>
      </c>
      <c r="I289" s="4" t="str">
        <f>vlookup(H289,Designations!A:B,2,0)</f>
        <v>Driver</v>
      </c>
      <c r="J289" s="4">
        <f t="shared" si="8"/>
        <v>2</v>
      </c>
      <c r="K289" s="4" t="str">
        <f>vlookup(J289,Office!A:B,2,0)</f>
        <v>Los Angeles</v>
      </c>
      <c r="L289" s="4">
        <f t="shared" si="9"/>
        <v>0</v>
      </c>
      <c r="M289" s="4" t="str">
        <f>vlookup(L289,'Exit Cause'!A:B,2,0)</f>
        <v>None</v>
      </c>
      <c r="N289" s="4">
        <f t="shared" si="10"/>
        <v>3183</v>
      </c>
      <c r="O289" s="6">
        <f t="shared" si="11"/>
        <v>1</v>
      </c>
      <c r="P289" s="4">
        <f t="shared" si="12"/>
        <v>25</v>
      </c>
      <c r="Q289" s="4">
        <f t="shared" si="13"/>
        <v>2</v>
      </c>
      <c r="R289" s="4" t="str">
        <f t="shared" si="14"/>
        <v>Available</v>
      </c>
    </row>
    <row r="290">
      <c r="A290" s="4">
        <f t="shared" si="2"/>
        <v>4925373</v>
      </c>
      <c r="B290" s="5">
        <f t="shared" si="3"/>
        <v>34376</v>
      </c>
      <c r="C290" s="5">
        <f t="shared" si="15"/>
        <v>41615</v>
      </c>
      <c r="D290" s="5">
        <f t="shared" si="4"/>
        <v>43613</v>
      </c>
      <c r="E290" s="4" t="str">
        <f t="shared" si="5"/>
        <v>Departed</v>
      </c>
      <c r="F290" s="4" t="str">
        <f t="shared" ref="F290:G290" si="302">if((now()-C290)&lt;365,"Fresh","Old")</f>
        <v>Old</v>
      </c>
      <c r="G290" s="4" t="str">
        <f t="shared" si="302"/>
        <v>Old</v>
      </c>
      <c r="H290" s="4">
        <f t="shared" si="7"/>
        <v>4</v>
      </c>
      <c r="I290" s="4" t="str">
        <f>vlookup(H290,Designations!A:B,2,0)</f>
        <v>Assitant Manager</v>
      </c>
      <c r="J290" s="4">
        <f t="shared" si="8"/>
        <v>4</v>
      </c>
      <c r="K290" s="4" t="str">
        <f>vlookup(J290,Office!A:B,2,0)</f>
        <v>London</v>
      </c>
      <c r="L290" s="4">
        <f t="shared" si="9"/>
        <v>5</v>
      </c>
      <c r="M290" s="4" t="str">
        <f>vlookup(L290,'Exit Cause'!A:B,2,0)</f>
        <v>Other</v>
      </c>
      <c r="N290" s="4">
        <f t="shared" si="10"/>
        <v>1998</v>
      </c>
      <c r="O290" s="6">
        <f t="shared" si="11"/>
        <v>2</v>
      </c>
      <c r="P290" s="4">
        <f t="shared" si="12"/>
        <v>30</v>
      </c>
      <c r="Q290" s="4">
        <f t="shared" si="13"/>
        <v>6</v>
      </c>
      <c r="R290" s="4" t="str">
        <f t="shared" si="14"/>
        <v>Retired</v>
      </c>
    </row>
    <row r="291">
      <c r="A291" s="4">
        <f t="shared" si="2"/>
        <v>2952622</v>
      </c>
      <c r="B291" s="5">
        <f t="shared" si="3"/>
        <v>37139</v>
      </c>
      <c r="C291" s="5">
        <f t="shared" si="15"/>
        <v>43777</v>
      </c>
      <c r="D291" s="5">
        <f t="shared" si="4"/>
        <v>44327</v>
      </c>
      <c r="E291" s="4" t="str">
        <f t="shared" si="5"/>
        <v>Departed</v>
      </c>
      <c r="F291" s="4" t="str">
        <f t="shared" ref="F291:G291" si="303">if((now()-C291)&lt;365,"Fresh","Old")</f>
        <v>Old</v>
      </c>
      <c r="G291" s="4" t="str">
        <f t="shared" si="303"/>
        <v>Old</v>
      </c>
      <c r="H291" s="4">
        <f t="shared" si="7"/>
        <v>4</v>
      </c>
      <c r="I291" s="4" t="str">
        <f>vlookup(H291,Designations!A:B,2,0)</f>
        <v>Assitant Manager</v>
      </c>
      <c r="J291" s="4">
        <f t="shared" si="8"/>
        <v>2</v>
      </c>
      <c r="K291" s="4" t="str">
        <f>vlookup(J291,Office!A:B,2,0)</f>
        <v>Los Angeles</v>
      </c>
      <c r="L291" s="4">
        <f t="shared" si="9"/>
        <v>1</v>
      </c>
      <c r="M291" s="4" t="str">
        <f>vlookup(L291,'Exit Cause'!A:B,2,0)</f>
        <v>Fired</v>
      </c>
      <c r="N291" s="4">
        <f t="shared" si="10"/>
        <v>550</v>
      </c>
      <c r="O291" s="6">
        <f t="shared" si="11"/>
        <v>0</v>
      </c>
      <c r="P291" s="4">
        <f t="shared" si="12"/>
        <v>23</v>
      </c>
      <c r="Q291" s="4">
        <f t="shared" si="13"/>
        <v>4</v>
      </c>
      <c r="R291" s="4" t="str">
        <f t="shared" si="14"/>
        <v>Retired</v>
      </c>
    </row>
    <row r="292">
      <c r="A292" s="4">
        <f t="shared" si="2"/>
        <v>3369923</v>
      </c>
      <c r="B292" s="5">
        <f t="shared" si="3"/>
        <v>36770</v>
      </c>
      <c r="C292" s="5">
        <f t="shared" si="15"/>
        <v>43474</v>
      </c>
      <c r="D292" s="5">
        <f t="shared" si="4"/>
        <v>43858</v>
      </c>
      <c r="E292" s="4" t="str">
        <f t="shared" si="5"/>
        <v>Departed</v>
      </c>
      <c r="F292" s="4" t="str">
        <f t="shared" ref="F292:G292" si="304">if((now()-C292)&lt;365,"Fresh","Old")</f>
        <v>Old</v>
      </c>
      <c r="G292" s="4" t="str">
        <f t="shared" si="304"/>
        <v>Old</v>
      </c>
      <c r="H292" s="4">
        <f t="shared" si="7"/>
        <v>7</v>
      </c>
      <c r="I292" s="4" t="str">
        <f>vlookup(H292,Designations!A:B,2,0)</f>
        <v>Clerk</v>
      </c>
      <c r="J292" s="4">
        <f t="shared" si="8"/>
        <v>1</v>
      </c>
      <c r="K292" s="4" t="str">
        <f>vlookup(J292,Office!A:B,2,0)</f>
        <v>New York</v>
      </c>
      <c r="L292" s="4">
        <f t="shared" si="9"/>
        <v>2</v>
      </c>
      <c r="M292" s="4" t="str">
        <f>vlookup(L292,'Exit Cause'!A:B,2,0)</f>
        <v>Better Opportunity</v>
      </c>
      <c r="N292" s="4">
        <f t="shared" si="10"/>
        <v>384</v>
      </c>
      <c r="O292" s="6">
        <f t="shared" si="11"/>
        <v>0</v>
      </c>
      <c r="P292" s="4">
        <f t="shared" si="12"/>
        <v>24</v>
      </c>
      <c r="Q292" s="4">
        <f t="shared" si="13"/>
        <v>2</v>
      </c>
      <c r="R292" s="4" t="str">
        <f t="shared" si="14"/>
        <v>Retired</v>
      </c>
    </row>
    <row r="293">
      <c r="A293" s="4">
        <f t="shared" si="2"/>
        <v>3759307</v>
      </c>
      <c r="B293" s="5">
        <f t="shared" si="3"/>
        <v>35279</v>
      </c>
      <c r="C293" s="5">
        <f t="shared" si="15"/>
        <v>43328</v>
      </c>
      <c r="D293" s="5">
        <f t="shared" si="4"/>
        <v>46346</v>
      </c>
      <c r="E293" s="4" t="str">
        <f t="shared" si="5"/>
        <v>Active</v>
      </c>
      <c r="F293" s="4" t="str">
        <f t="shared" ref="F293:G293" si="305">if((now()-C293)&lt;365,"Fresh","Old")</f>
        <v>Old</v>
      </c>
      <c r="G293" s="4" t="str">
        <f t="shared" si="305"/>
        <v>Fresh</v>
      </c>
      <c r="H293" s="4">
        <f t="shared" si="7"/>
        <v>6</v>
      </c>
      <c r="I293" s="4" t="str">
        <f>vlookup(H293,Designations!A:B,2,0)</f>
        <v>Driver</v>
      </c>
      <c r="J293" s="4">
        <f t="shared" si="8"/>
        <v>1</v>
      </c>
      <c r="K293" s="4" t="str">
        <f>vlookup(J293,Office!A:B,2,0)</f>
        <v>New York</v>
      </c>
      <c r="L293" s="4">
        <f t="shared" si="9"/>
        <v>0</v>
      </c>
      <c r="M293" s="4" t="str">
        <f>vlookup(L293,'Exit Cause'!A:B,2,0)</f>
        <v>None</v>
      </c>
      <c r="N293" s="4">
        <f t="shared" si="10"/>
        <v>3018</v>
      </c>
      <c r="O293" s="6">
        <f t="shared" si="11"/>
        <v>1</v>
      </c>
      <c r="P293" s="4">
        <f t="shared" si="12"/>
        <v>28</v>
      </c>
      <c r="Q293" s="4">
        <f t="shared" si="13"/>
        <v>3</v>
      </c>
      <c r="R293" s="4" t="str">
        <f t="shared" si="14"/>
        <v>Available</v>
      </c>
    </row>
    <row r="294">
      <c r="A294" s="4">
        <f t="shared" si="2"/>
        <v>5017087</v>
      </c>
      <c r="B294" s="5">
        <f t="shared" si="3"/>
        <v>31755</v>
      </c>
      <c r="C294" s="5">
        <f t="shared" si="15"/>
        <v>40182</v>
      </c>
      <c r="D294" s="5">
        <f t="shared" si="4"/>
        <v>40643</v>
      </c>
      <c r="E294" s="4" t="str">
        <f t="shared" si="5"/>
        <v>Departed</v>
      </c>
      <c r="F294" s="4" t="str">
        <f t="shared" ref="F294:G294" si="306">if((now()-C294)&lt;365,"Fresh","Old")</f>
        <v>Old</v>
      </c>
      <c r="G294" s="4" t="str">
        <f t="shared" si="306"/>
        <v>Old</v>
      </c>
      <c r="H294" s="4">
        <f t="shared" si="7"/>
        <v>6</v>
      </c>
      <c r="I294" s="4" t="str">
        <f>vlookup(H294,Designations!A:B,2,0)</f>
        <v>Driver</v>
      </c>
      <c r="J294" s="4">
        <f t="shared" si="8"/>
        <v>1</v>
      </c>
      <c r="K294" s="4" t="str">
        <f>vlookup(J294,Office!A:B,2,0)</f>
        <v>New York</v>
      </c>
      <c r="L294" s="4">
        <f t="shared" si="9"/>
        <v>3</v>
      </c>
      <c r="M294" s="4" t="str">
        <f>vlookup(L294,'Exit Cause'!A:B,2,0)</f>
        <v>Natural</v>
      </c>
      <c r="N294" s="4">
        <f t="shared" si="10"/>
        <v>461</v>
      </c>
      <c r="O294" s="6">
        <f t="shared" si="11"/>
        <v>0</v>
      </c>
      <c r="P294" s="4">
        <f t="shared" si="12"/>
        <v>37</v>
      </c>
      <c r="Q294" s="4">
        <f t="shared" si="13"/>
        <v>3</v>
      </c>
      <c r="R294" s="4" t="str">
        <f t="shared" si="14"/>
        <v>Retired</v>
      </c>
    </row>
    <row r="295">
      <c r="A295" s="4">
        <f t="shared" si="2"/>
        <v>1105959</v>
      </c>
      <c r="B295" s="5">
        <f t="shared" si="3"/>
        <v>34649</v>
      </c>
      <c r="C295" s="5">
        <f t="shared" si="15"/>
        <v>42260</v>
      </c>
      <c r="D295" s="5">
        <f t="shared" si="4"/>
        <v>47383</v>
      </c>
      <c r="E295" s="4" t="str">
        <f t="shared" si="5"/>
        <v>Active</v>
      </c>
      <c r="F295" s="4" t="str">
        <f t="shared" ref="F295:G295" si="307">if((now()-C295)&lt;365,"Fresh","Old")</f>
        <v>Old</v>
      </c>
      <c r="G295" s="4" t="str">
        <f t="shared" si="307"/>
        <v>Fresh</v>
      </c>
      <c r="H295" s="4">
        <f t="shared" si="7"/>
        <v>4</v>
      </c>
      <c r="I295" s="4" t="str">
        <f>vlookup(H295,Designations!A:B,2,0)</f>
        <v>Assitant Manager</v>
      </c>
      <c r="J295" s="4">
        <f t="shared" si="8"/>
        <v>3</v>
      </c>
      <c r="K295" s="4" t="str">
        <f>vlookup(J295,Office!A:B,2,0)</f>
        <v>Washington</v>
      </c>
      <c r="L295" s="4">
        <f t="shared" si="9"/>
        <v>0</v>
      </c>
      <c r="M295" s="4" t="str">
        <f>vlookup(L295,'Exit Cause'!A:B,2,0)</f>
        <v>None</v>
      </c>
      <c r="N295" s="4">
        <f t="shared" si="10"/>
        <v>5123</v>
      </c>
      <c r="O295" s="6">
        <f t="shared" si="11"/>
        <v>5</v>
      </c>
      <c r="P295" s="4">
        <f t="shared" si="12"/>
        <v>30</v>
      </c>
      <c r="Q295" s="4">
        <f t="shared" si="13"/>
        <v>6</v>
      </c>
      <c r="R295" s="4" t="str">
        <f t="shared" si="14"/>
        <v>Available</v>
      </c>
    </row>
    <row r="296">
      <c r="A296" s="4">
        <f t="shared" si="2"/>
        <v>2838301</v>
      </c>
      <c r="B296" s="5">
        <f t="shared" si="3"/>
        <v>31780</v>
      </c>
      <c r="C296" s="5">
        <f t="shared" si="15"/>
        <v>41089</v>
      </c>
      <c r="D296" s="5">
        <f t="shared" si="4"/>
        <v>41225</v>
      </c>
      <c r="E296" s="4" t="str">
        <f t="shared" si="5"/>
        <v>Departed</v>
      </c>
      <c r="F296" s="4" t="str">
        <f t="shared" ref="F296:G296" si="308">if((now()-C296)&lt;365,"Fresh","Old")</f>
        <v>Old</v>
      </c>
      <c r="G296" s="4" t="str">
        <f t="shared" si="308"/>
        <v>Old</v>
      </c>
      <c r="H296" s="4">
        <f t="shared" si="7"/>
        <v>4</v>
      </c>
      <c r="I296" s="4" t="str">
        <f>vlookup(H296,Designations!A:B,2,0)</f>
        <v>Assitant Manager</v>
      </c>
      <c r="J296" s="4">
        <f t="shared" si="8"/>
        <v>3</v>
      </c>
      <c r="K296" s="4" t="str">
        <f>vlookup(J296,Office!A:B,2,0)</f>
        <v>Washington</v>
      </c>
      <c r="L296" s="4">
        <f t="shared" si="9"/>
        <v>2</v>
      </c>
      <c r="M296" s="4" t="str">
        <f>vlookup(L296,'Exit Cause'!A:B,2,0)</f>
        <v>Better Opportunity</v>
      </c>
      <c r="N296" s="4">
        <f t="shared" si="10"/>
        <v>136</v>
      </c>
      <c r="O296" s="6">
        <f t="shared" si="11"/>
        <v>0</v>
      </c>
      <c r="P296" s="4">
        <f t="shared" si="12"/>
        <v>37</v>
      </c>
      <c r="Q296" s="4">
        <f t="shared" si="13"/>
        <v>2</v>
      </c>
      <c r="R296" s="4" t="str">
        <f t="shared" si="14"/>
        <v>Retired</v>
      </c>
    </row>
    <row r="297">
      <c r="A297" s="4">
        <f t="shared" si="2"/>
        <v>3715108</v>
      </c>
      <c r="B297" s="5">
        <f t="shared" si="3"/>
        <v>36506</v>
      </c>
      <c r="C297" s="5">
        <f t="shared" si="15"/>
        <v>44912</v>
      </c>
      <c r="D297" s="5">
        <f t="shared" si="4"/>
        <v>47740</v>
      </c>
      <c r="E297" s="4" t="str">
        <f t="shared" si="5"/>
        <v>Active</v>
      </c>
      <c r="F297" s="4" t="str">
        <f t="shared" ref="F297:G297" si="309">if((now()-C297)&lt;365,"Fresh","Old")</f>
        <v>Old</v>
      </c>
      <c r="G297" s="4" t="str">
        <f t="shared" si="309"/>
        <v>Fresh</v>
      </c>
      <c r="H297" s="4">
        <f t="shared" si="7"/>
        <v>8</v>
      </c>
      <c r="I297" s="4" t="str">
        <f>vlookup(H297,Designations!A:B,2,0)</f>
        <v>Office Boy</v>
      </c>
      <c r="J297" s="4">
        <f t="shared" si="8"/>
        <v>4</v>
      </c>
      <c r="K297" s="4" t="str">
        <f>vlookup(J297,Office!A:B,2,0)</f>
        <v>London</v>
      </c>
      <c r="L297" s="4">
        <f t="shared" si="9"/>
        <v>0</v>
      </c>
      <c r="M297" s="4" t="str">
        <f>vlookup(L297,'Exit Cause'!A:B,2,0)</f>
        <v>None</v>
      </c>
      <c r="N297" s="4">
        <f t="shared" si="10"/>
        <v>2828</v>
      </c>
      <c r="O297" s="6">
        <f t="shared" si="11"/>
        <v>1</v>
      </c>
      <c r="P297" s="4">
        <f t="shared" si="12"/>
        <v>24</v>
      </c>
      <c r="Q297" s="4">
        <f t="shared" si="13"/>
        <v>2</v>
      </c>
      <c r="R297" s="4" t="str">
        <f t="shared" si="14"/>
        <v>Available</v>
      </c>
    </row>
    <row r="298">
      <c r="A298" s="4">
        <f t="shared" si="2"/>
        <v>4430976</v>
      </c>
      <c r="B298" s="5">
        <f t="shared" si="3"/>
        <v>34099</v>
      </c>
      <c r="C298" s="5">
        <f t="shared" si="15"/>
        <v>41038</v>
      </c>
      <c r="D298" s="5">
        <f t="shared" si="4"/>
        <v>44788</v>
      </c>
      <c r="E298" s="4" t="str">
        <f t="shared" si="5"/>
        <v>Departed</v>
      </c>
      <c r="F298" s="4" t="str">
        <f t="shared" ref="F298:G298" si="310">if((now()-C298)&lt;365,"Fresh","Old")</f>
        <v>Old</v>
      </c>
      <c r="G298" s="4" t="str">
        <f t="shared" si="310"/>
        <v>Old</v>
      </c>
      <c r="H298" s="4">
        <f t="shared" si="7"/>
        <v>5</v>
      </c>
      <c r="I298" s="4" t="str">
        <f>vlookup(H298,Designations!A:B,2,0)</f>
        <v>Support Staff</v>
      </c>
      <c r="J298" s="4">
        <f t="shared" si="8"/>
        <v>2</v>
      </c>
      <c r="K298" s="4" t="str">
        <f>vlookup(J298,Office!A:B,2,0)</f>
        <v>Los Angeles</v>
      </c>
      <c r="L298" s="4">
        <f t="shared" si="9"/>
        <v>3</v>
      </c>
      <c r="M298" s="4" t="str">
        <f>vlookup(L298,'Exit Cause'!A:B,2,0)</f>
        <v>Natural</v>
      </c>
      <c r="N298" s="4">
        <f t="shared" si="10"/>
        <v>3750</v>
      </c>
      <c r="O298" s="6">
        <f t="shared" si="11"/>
        <v>2</v>
      </c>
      <c r="P298" s="4">
        <f t="shared" si="12"/>
        <v>31</v>
      </c>
      <c r="Q298" s="4">
        <f t="shared" si="13"/>
        <v>4</v>
      </c>
      <c r="R298" s="4" t="str">
        <f t="shared" si="14"/>
        <v>Retired</v>
      </c>
    </row>
    <row r="299">
      <c r="A299" s="4">
        <f t="shared" si="2"/>
        <v>1082193</v>
      </c>
      <c r="B299" s="5">
        <f t="shared" si="3"/>
        <v>32664</v>
      </c>
      <c r="C299" s="5">
        <f t="shared" si="15"/>
        <v>41776</v>
      </c>
      <c r="D299" s="5">
        <f t="shared" si="4"/>
        <v>46044</v>
      </c>
      <c r="E299" s="4" t="str">
        <f t="shared" si="5"/>
        <v>Active</v>
      </c>
      <c r="F299" s="4" t="str">
        <f t="shared" ref="F299:G299" si="311">if((now()-C299)&lt;365,"Fresh","Old")</f>
        <v>Old</v>
      </c>
      <c r="G299" s="4" t="str">
        <f t="shared" si="311"/>
        <v>Fresh</v>
      </c>
      <c r="H299" s="4">
        <f t="shared" si="7"/>
        <v>8</v>
      </c>
      <c r="I299" s="4" t="str">
        <f>vlookup(H299,Designations!A:B,2,0)</f>
        <v>Office Boy</v>
      </c>
      <c r="J299" s="4">
        <f t="shared" si="8"/>
        <v>4</v>
      </c>
      <c r="K299" s="4" t="str">
        <f>vlookup(J299,Office!A:B,2,0)</f>
        <v>London</v>
      </c>
      <c r="L299" s="4">
        <f t="shared" si="9"/>
        <v>0</v>
      </c>
      <c r="M299" s="4" t="str">
        <f>vlookup(L299,'Exit Cause'!A:B,2,0)</f>
        <v>None</v>
      </c>
      <c r="N299" s="4">
        <f t="shared" si="10"/>
        <v>4268</v>
      </c>
      <c r="O299" s="6">
        <f t="shared" si="11"/>
        <v>3</v>
      </c>
      <c r="P299" s="4">
        <f t="shared" si="12"/>
        <v>35</v>
      </c>
      <c r="Q299" s="4">
        <f t="shared" si="13"/>
        <v>4</v>
      </c>
      <c r="R299" s="4" t="str">
        <f t="shared" si="14"/>
        <v>Available</v>
      </c>
    </row>
    <row r="300">
      <c r="A300" s="4">
        <f t="shared" si="2"/>
        <v>1387519</v>
      </c>
      <c r="B300" s="5">
        <f t="shared" si="3"/>
        <v>33273</v>
      </c>
      <c r="C300" s="5">
        <f t="shared" si="15"/>
        <v>41889</v>
      </c>
      <c r="D300" s="5">
        <f t="shared" si="4"/>
        <v>45661</v>
      </c>
      <c r="E300" s="4" t="str">
        <f t="shared" si="5"/>
        <v>Active</v>
      </c>
      <c r="F300" s="4" t="str">
        <f t="shared" ref="F300:G300" si="312">if((now()-C300)&lt;365,"Fresh","Old")</f>
        <v>Old</v>
      </c>
      <c r="G300" s="4" t="str">
        <f t="shared" si="312"/>
        <v>Fresh</v>
      </c>
      <c r="H300" s="4">
        <f t="shared" si="7"/>
        <v>3</v>
      </c>
      <c r="I300" s="4" t="str">
        <f>vlookup(H300,Designations!A:B,2,0)</f>
        <v>Manager</v>
      </c>
      <c r="J300" s="4">
        <f t="shared" si="8"/>
        <v>3</v>
      </c>
      <c r="K300" s="4" t="str">
        <f>vlookup(J300,Office!A:B,2,0)</f>
        <v>Washington</v>
      </c>
      <c r="L300" s="4">
        <f t="shared" si="9"/>
        <v>0</v>
      </c>
      <c r="M300" s="4" t="str">
        <f>vlookup(L300,'Exit Cause'!A:B,2,0)</f>
        <v>None</v>
      </c>
      <c r="N300" s="4">
        <f t="shared" si="10"/>
        <v>3772</v>
      </c>
      <c r="O300" s="6">
        <f t="shared" si="11"/>
        <v>1</v>
      </c>
      <c r="P300" s="4">
        <f t="shared" si="12"/>
        <v>33</v>
      </c>
      <c r="Q300" s="4">
        <f t="shared" si="13"/>
        <v>1</v>
      </c>
      <c r="R300" s="4" t="str">
        <f t="shared" si="14"/>
        <v>Future</v>
      </c>
    </row>
    <row r="301">
      <c r="A301" s="4">
        <f t="shared" si="2"/>
        <v>4284037</v>
      </c>
      <c r="B301" s="5">
        <f t="shared" si="3"/>
        <v>34790</v>
      </c>
      <c r="C301" s="5">
        <f t="shared" si="15"/>
        <v>42948</v>
      </c>
      <c r="D301" s="5">
        <f t="shared" si="4"/>
        <v>45845</v>
      </c>
      <c r="E301" s="4" t="str">
        <f t="shared" si="5"/>
        <v>Active</v>
      </c>
      <c r="F301" s="4" t="str">
        <f t="shared" ref="F301:G301" si="313">if((now()-C301)&lt;365,"Fresh","Old")</f>
        <v>Old</v>
      </c>
      <c r="G301" s="4" t="str">
        <f t="shared" si="313"/>
        <v>Fresh</v>
      </c>
      <c r="H301" s="4">
        <f t="shared" si="7"/>
        <v>7</v>
      </c>
      <c r="I301" s="4" t="str">
        <f>vlookup(H301,Designations!A:B,2,0)</f>
        <v>Clerk</v>
      </c>
      <c r="J301" s="4">
        <f t="shared" si="8"/>
        <v>1</v>
      </c>
      <c r="K301" s="4" t="str">
        <f>vlookup(J301,Office!A:B,2,0)</f>
        <v>New York</v>
      </c>
      <c r="L301" s="4">
        <f t="shared" si="9"/>
        <v>0</v>
      </c>
      <c r="M301" s="4" t="str">
        <f>vlookup(L301,'Exit Cause'!A:B,2,0)</f>
        <v>None</v>
      </c>
      <c r="N301" s="4">
        <f t="shared" si="10"/>
        <v>2897</v>
      </c>
      <c r="O301" s="6">
        <f t="shared" si="11"/>
        <v>2</v>
      </c>
      <c r="P301" s="4">
        <f t="shared" si="12"/>
        <v>29</v>
      </c>
      <c r="Q301" s="4">
        <f t="shared" si="13"/>
        <v>4</v>
      </c>
      <c r="R301" s="4" t="str">
        <f t="shared" si="14"/>
        <v>Available</v>
      </c>
    </row>
    <row r="302">
      <c r="A302" s="4">
        <f t="shared" si="2"/>
        <v>3059311</v>
      </c>
      <c r="B302" s="5">
        <f t="shared" si="3"/>
        <v>36657</v>
      </c>
      <c r="C302" s="5">
        <f t="shared" si="15"/>
        <v>44772</v>
      </c>
      <c r="D302" s="5">
        <f t="shared" si="4"/>
        <v>47694</v>
      </c>
      <c r="E302" s="4" t="str">
        <f t="shared" si="5"/>
        <v>Active</v>
      </c>
      <c r="F302" s="4" t="str">
        <f t="shared" ref="F302:G302" si="314">if((now()-C302)&lt;365,"Fresh","Old")</f>
        <v>Old</v>
      </c>
      <c r="G302" s="4" t="str">
        <f t="shared" si="314"/>
        <v>Fresh</v>
      </c>
      <c r="H302" s="4">
        <f t="shared" si="7"/>
        <v>3</v>
      </c>
      <c r="I302" s="4" t="str">
        <f>vlookup(H302,Designations!A:B,2,0)</f>
        <v>Manager</v>
      </c>
      <c r="J302" s="4">
        <f t="shared" si="8"/>
        <v>4</v>
      </c>
      <c r="K302" s="4" t="str">
        <f>vlookup(J302,Office!A:B,2,0)</f>
        <v>London</v>
      </c>
      <c r="L302" s="4">
        <f t="shared" si="9"/>
        <v>0</v>
      </c>
      <c r="M302" s="4" t="str">
        <f>vlookup(L302,'Exit Cause'!A:B,2,0)</f>
        <v>None</v>
      </c>
      <c r="N302" s="4">
        <f t="shared" si="10"/>
        <v>2922</v>
      </c>
      <c r="O302" s="6">
        <f t="shared" si="11"/>
        <v>3</v>
      </c>
      <c r="P302" s="4">
        <f t="shared" si="12"/>
        <v>24</v>
      </c>
      <c r="Q302" s="4">
        <f t="shared" si="13"/>
        <v>6</v>
      </c>
      <c r="R302" s="4" t="str">
        <f t="shared" si="14"/>
        <v>Available</v>
      </c>
    </row>
    <row r="303">
      <c r="A303" s="4">
        <f t="shared" si="2"/>
        <v>2128619</v>
      </c>
      <c r="B303" s="5">
        <f t="shared" si="3"/>
        <v>35375</v>
      </c>
      <c r="C303" s="5">
        <f t="shared" si="15"/>
        <v>42018</v>
      </c>
      <c r="D303" s="5">
        <f t="shared" si="4"/>
        <v>47255</v>
      </c>
      <c r="E303" s="4" t="str">
        <f t="shared" si="5"/>
        <v>Active</v>
      </c>
      <c r="F303" s="4" t="str">
        <f t="shared" ref="F303:G303" si="315">if((now()-C303)&lt;365,"Fresh","Old")</f>
        <v>Old</v>
      </c>
      <c r="G303" s="4" t="str">
        <f t="shared" si="315"/>
        <v>Fresh</v>
      </c>
      <c r="H303" s="4">
        <f t="shared" si="7"/>
        <v>3</v>
      </c>
      <c r="I303" s="4" t="str">
        <f>vlookup(H303,Designations!A:B,2,0)</f>
        <v>Manager</v>
      </c>
      <c r="J303" s="4">
        <f t="shared" si="8"/>
        <v>1</v>
      </c>
      <c r="K303" s="4" t="str">
        <f>vlookup(J303,Office!A:B,2,0)</f>
        <v>New York</v>
      </c>
      <c r="L303" s="4">
        <f t="shared" si="9"/>
        <v>0</v>
      </c>
      <c r="M303" s="4" t="str">
        <f>vlookup(L303,'Exit Cause'!A:B,2,0)</f>
        <v>None</v>
      </c>
      <c r="N303" s="4">
        <f t="shared" si="10"/>
        <v>5237</v>
      </c>
      <c r="O303" s="6">
        <f t="shared" si="11"/>
        <v>4</v>
      </c>
      <c r="P303" s="4">
        <f t="shared" si="12"/>
        <v>28</v>
      </c>
      <c r="Q303" s="4">
        <f t="shared" si="13"/>
        <v>5</v>
      </c>
      <c r="R303" s="4" t="str">
        <f t="shared" si="14"/>
        <v>Available</v>
      </c>
    </row>
    <row r="304">
      <c r="A304" s="4">
        <f t="shared" si="2"/>
        <v>4200310</v>
      </c>
      <c r="B304" s="5">
        <f t="shared" si="3"/>
        <v>32965</v>
      </c>
      <c r="C304" s="5">
        <f t="shared" si="15"/>
        <v>40577</v>
      </c>
      <c r="D304" s="5">
        <f t="shared" si="4"/>
        <v>40885</v>
      </c>
      <c r="E304" s="4" t="str">
        <f t="shared" si="5"/>
        <v>Departed</v>
      </c>
      <c r="F304" s="4" t="str">
        <f t="shared" ref="F304:G304" si="316">if((now()-C304)&lt;365,"Fresh","Old")</f>
        <v>Old</v>
      </c>
      <c r="G304" s="4" t="str">
        <f t="shared" si="316"/>
        <v>Old</v>
      </c>
      <c r="H304" s="4">
        <f t="shared" si="7"/>
        <v>7</v>
      </c>
      <c r="I304" s="4" t="str">
        <f>vlookup(H304,Designations!A:B,2,0)</f>
        <v>Clerk</v>
      </c>
      <c r="J304" s="4">
        <f t="shared" si="8"/>
        <v>1</v>
      </c>
      <c r="K304" s="4" t="str">
        <f>vlookup(J304,Office!A:B,2,0)</f>
        <v>New York</v>
      </c>
      <c r="L304" s="4">
        <f t="shared" si="9"/>
        <v>5</v>
      </c>
      <c r="M304" s="4" t="str">
        <f>vlookup(L304,'Exit Cause'!A:B,2,0)</f>
        <v>Other</v>
      </c>
      <c r="N304" s="4">
        <f t="shared" si="10"/>
        <v>308</v>
      </c>
      <c r="O304" s="6">
        <f t="shared" si="11"/>
        <v>0</v>
      </c>
      <c r="P304" s="4">
        <f t="shared" si="12"/>
        <v>34</v>
      </c>
      <c r="Q304" s="4">
        <f t="shared" si="13"/>
        <v>4</v>
      </c>
      <c r="R304" s="4" t="str">
        <f t="shared" si="14"/>
        <v>Retired</v>
      </c>
    </row>
    <row r="305">
      <c r="A305" s="4">
        <f t="shared" si="2"/>
        <v>2167741</v>
      </c>
      <c r="B305" s="5">
        <f t="shared" si="3"/>
        <v>36289</v>
      </c>
      <c r="C305" s="5">
        <f t="shared" si="15"/>
        <v>44639</v>
      </c>
      <c r="D305" s="5">
        <f t="shared" si="4"/>
        <v>45356</v>
      </c>
      <c r="E305" s="4" t="str">
        <f t="shared" si="5"/>
        <v>Departed</v>
      </c>
      <c r="F305" s="4" t="str">
        <f t="shared" ref="F305:G305" si="317">if((now()-C305)&lt;365,"Fresh","Old")</f>
        <v>Old</v>
      </c>
      <c r="G305" s="4" t="str">
        <f t="shared" si="317"/>
        <v>Fresh</v>
      </c>
      <c r="H305" s="4">
        <f t="shared" si="7"/>
        <v>7</v>
      </c>
      <c r="I305" s="4" t="str">
        <f>vlookup(H305,Designations!A:B,2,0)</f>
        <v>Clerk</v>
      </c>
      <c r="J305" s="4">
        <f t="shared" si="8"/>
        <v>2</v>
      </c>
      <c r="K305" s="4" t="str">
        <f>vlookup(J305,Office!A:B,2,0)</f>
        <v>Los Angeles</v>
      </c>
      <c r="L305" s="4">
        <f t="shared" si="9"/>
        <v>4</v>
      </c>
      <c r="M305" s="4" t="str">
        <f>vlookup(L305,'Exit Cause'!A:B,2,0)</f>
        <v>Retired</v>
      </c>
      <c r="N305" s="4">
        <f t="shared" si="10"/>
        <v>717</v>
      </c>
      <c r="O305" s="6">
        <f t="shared" si="11"/>
        <v>1</v>
      </c>
      <c r="P305" s="4">
        <f t="shared" si="12"/>
        <v>25</v>
      </c>
      <c r="Q305" s="4">
        <f t="shared" si="13"/>
        <v>5</v>
      </c>
      <c r="R305" s="4" t="str">
        <f t="shared" si="14"/>
        <v>Retired</v>
      </c>
    </row>
    <row r="306">
      <c r="A306" s="4">
        <f t="shared" si="2"/>
        <v>1697566</v>
      </c>
      <c r="B306" s="5">
        <f t="shared" si="3"/>
        <v>35714</v>
      </c>
      <c r="C306" s="5">
        <f t="shared" si="15"/>
        <v>42526</v>
      </c>
      <c r="D306" s="5">
        <f t="shared" si="4"/>
        <v>42765</v>
      </c>
      <c r="E306" s="4" t="str">
        <f t="shared" si="5"/>
        <v>Departed</v>
      </c>
      <c r="F306" s="4" t="str">
        <f t="shared" ref="F306:G306" si="318">if((now()-C306)&lt;365,"Fresh","Old")</f>
        <v>Old</v>
      </c>
      <c r="G306" s="4" t="str">
        <f t="shared" si="318"/>
        <v>Old</v>
      </c>
      <c r="H306" s="4">
        <f t="shared" si="7"/>
        <v>8</v>
      </c>
      <c r="I306" s="4" t="str">
        <f>vlookup(H306,Designations!A:B,2,0)</f>
        <v>Office Boy</v>
      </c>
      <c r="J306" s="4">
        <f t="shared" si="8"/>
        <v>4</v>
      </c>
      <c r="K306" s="4" t="str">
        <f>vlookup(J306,Office!A:B,2,0)</f>
        <v>London</v>
      </c>
      <c r="L306" s="4">
        <f t="shared" si="9"/>
        <v>5</v>
      </c>
      <c r="M306" s="4" t="str">
        <f>vlookup(L306,'Exit Cause'!A:B,2,0)</f>
        <v>Other</v>
      </c>
      <c r="N306" s="4">
        <f t="shared" si="10"/>
        <v>239</v>
      </c>
      <c r="O306" s="6">
        <f t="shared" si="11"/>
        <v>0</v>
      </c>
      <c r="P306" s="4">
        <f t="shared" si="12"/>
        <v>27</v>
      </c>
      <c r="Q306" s="4">
        <f t="shared" si="13"/>
        <v>5</v>
      </c>
      <c r="R306" s="4" t="str">
        <f t="shared" si="14"/>
        <v>Retired</v>
      </c>
    </row>
    <row r="307">
      <c r="A307" s="4">
        <f t="shared" si="2"/>
        <v>5004047</v>
      </c>
      <c r="B307" s="5">
        <f t="shared" si="3"/>
        <v>34435</v>
      </c>
      <c r="C307" s="5">
        <f t="shared" si="15"/>
        <v>41601</v>
      </c>
      <c r="D307" s="5">
        <f t="shared" si="4"/>
        <v>41769</v>
      </c>
      <c r="E307" s="4" t="str">
        <f t="shared" si="5"/>
        <v>Departed</v>
      </c>
      <c r="F307" s="4" t="str">
        <f t="shared" ref="F307:G307" si="319">if((now()-C307)&lt;365,"Fresh","Old")</f>
        <v>Old</v>
      </c>
      <c r="G307" s="4" t="str">
        <f t="shared" si="319"/>
        <v>Old</v>
      </c>
      <c r="H307" s="4">
        <f t="shared" si="7"/>
        <v>5</v>
      </c>
      <c r="I307" s="4" t="str">
        <f>vlookup(H307,Designations!A:B,2,0)</f>
        <v>Support Staff</v>
      </c>
      <c r="J307" s="4">
        <f t="shared" si="8"/>
        <v>1</v>
      </c>
      <c r="K307" s="4" t="str">
        <f>vlookup(J307,Office!A:B,2,0)</f>
        <v>New York</v>
      </c>
      <c r="L307" s="4">
        <f t="shared" si="9"/>
        <v>5</v>
      </c>
      <c r="M307" s="4" t="str">
        <f>vlookup(L307,'Exit Cause'!A:B,2,0)</f>
        <v>Other</v>
      </c>
      <c r="N307" s="4">
        <f t="shared" si="10"/>
        <v>168</v>
      </c>
      <c r="O307" s="6">
        <f t="shared" si="11"/>
        <v>0</v>
      </c>
      <c r="P307" s="4">
        <f t="shared" si="12"/>
        <v>30</v>
      </c>
      <c r="Q307" s="4">
        <f t="shared" si="13"/>
        <v>2</v>
      </c>
      <c r="R307" s="4" t="str">
        <f t="shared" si="14"/>
        <v>Retired</v>
      </c>
    </row>
    <row r="308">
      <c r="B308" s="5"/>
      <c r="C308" s="5"/>
      <c r="D308" s="5"/>
      <c r="O308" s="6"/>
    </row>
    <row r="309">
      <c r="B309" s="5"/>
      <c r="C309" s="5"/>
      <c r="D309" s="5"/>
      <c r="O309" s="6"/>
    </row>
    <row r="310">
      <c r="B310" s="5"/>
      <c r="C310" s="5"/>
      <c r="D310" s="5"/>
      <c r="O310" s="6"/>
    </row>
    <row r="311">
      <c r="B311" s="5"/>
      <c r="C311" s="5"/>
      <c r="D311" s="5"/>
      <c r="O311" s="6"/>
    </row>
    <row r="312">
      <c r="B312" s="5"/>
      <c r="C312" s="5"/>
      <c r="D312" s="5"/>
      <c r="O312" s="6"/>
    </row>
    <row r="313">
      <c r="B313" s="5"/>
      <c r="C313" s="5"/>
      <c r="D313" s="5"/>
      <c r="O313" s="6"/>
    </row>
    <row r="314">
      <c r="B314" s="5"/>
      <c r="C314" s="5"/>
      <c r="D314" s="5"/>
      <c r="O314" s="6"/>
    </row>
    <row r="315">
      <c r="B315" s="5"/>
      <c r="C315" s="5"/>
      <c r="D315" s="5"/>
      <c r="O315" s="6"/>
    </row>
    <row r="316">
      <c r="B316" s="5"/>
      <c r="C316" s="5"/>
      <c r="D316" s="5"/>
      <c r="O316" s="6"/>
    </row>
    <row r="317">
      <c r="B317" s="5"/>
      <c r="C317" s="5"/>
      <c r="D317" s="5"/>
      <c r="O317" s="6"/>
    </row>
    <row r="318">
      <c r="B318" s="5"/>
      <c r="C318" s="5"/>
      <c r="D318" s="5"/>
      <c r="O318" s="6"/>
    </row>
    <row r="319">
      <c r="B319" s="5"/>
      <c r="C319" s="5"/>
      <c r="D319" s="5"/>
      <c r="O319" s="6"/>
    </row>
    <row r="320">
      <c r="B320" s="5"/>
      <c r="C320" s="5"/>
      <c r="D320" s="5"/>
      <c r="O320" s="6"/>
    </row>
    <row r="321">
      <c r="B321" s="5"/>
      <c r="C321" s="5"/>
      <c r="D321" s="5"/>
      <c r="O321" s="6"/>
    </row>
    <row r="322">
      <c r="B322" s="5"/>
      <c r="C322" s="5"/>
      <c r="D322" s="5"/>
      <c r="O322" s="6"/>
    </row>
    <row r="323">
      <c r="B323" s="5"/>
      <c r="C323" s="5"/>
      <c r="D323" s="5"/>
      <c r="O323" s="6"/>
    </row>
    <row r="324">
      <c r="B324" s="5"/>
      <c r="C324" s="5"/>
      <c r="D324" s="5"/>
      <c r="O324" s="6"/>
    </row>
    <row r="325">
      <c r="B325" s="5"/>
      <c r="C325" s="5"/>
      <c r="D325" s="5"/>
      <c r="O325" s="6"/>
    </row>
    <row r="326">
      <c r="B326" s="5"/>
      <c r="C326" s="5"/>
      <c r="D326" s="5"/>
      <c r="O326" s="6"/>
    </row>
    <row r="327">
      <c r="B327" s="5"/>
      <c r="C327" s="5"/>
      <c r="D327" s="5"/>
      <c r="O327" s="6"/>
    </row>
    <row r="328">
      <c r="B328" s="5"/>
      <c r="C328" s="5"/>
      <c r="D328" s="5"/>
      <c r="O328" s="6"/>
    </row>
    <row r="329">
      <c r="B329" s="5"/>
      <c r="C329" s="5"/>
      <c r="D329" s="5"/>
      <c r="O329" s="6"/>
    </row>
    <row r="330">
      <c r="B330" s="5"/>
      <c r="C330" s="5"/>
      <c r="D330" s="5"/>
      <c r="O330" s="6"/>
    </row>
    <row r="331">
      <c r="B331" s="5"/>
      <c r="C331" s="5"/>
      <c r="D331" s="5"/>
      <c r="O331" s="6"/>
    </row>
    <row r="332">
      <c r="B332" s="5"/>
      <c r="C332" s="5"/>
      <c r="D332" s="5"/>
      <c r="O332" s="6"/>
    </row>
    <row r="333">
      <c r="B333" s="5"/>
      <c r="C333" s="5"/>
      <c r="D333" s="5"/>
      <c r="O333" s="6"/>
    </row>
    <row r="334">
      <c r="B334" s="5"/>
      <c r="C334" s="5"/>
      <c r="D334" s="5"/>
      <c r="O334" s="6"/>
    </row>
    <row r="335">
      <c r="B335" s="5"/>
      <c r="C335" s="5"/>
      <c r="D335" s="5"/>
      <c r="O335" s="6"/>
    </row>
    <row r="336">
      <c r="B336" s="5"/>
      <c r="C336" s="5"/>
      <c r="D336" s="5"/>
      <c r="O336" s="6"/>
    </row>
    <row r="337">
      <c r="B337" s="5"/>
      <c r="C337" s="5"/>
      <c r="D337" s="5"/>
      <c r="O337" s="6"/>
    </row>
    <row r="338">
      <c r="B338" s="5"/>
      <c r="C338" s="5"/>
      <c r="D338" s="5"/>
      <c r="O338" s="6"/>
    </row>
    <row r="339">
      <c r="B339" s="5"/>
      <c r="C339" s="5"/>
      <c r="D339" s="5"/>
      <c r="O339" s="6"/>
    </row>
    <row r="340">
      <c r="B340" s="5"/>
      <c r="C340" s="5"/>
      <c r="D340" s="5"/>
      <c r="O340" s="6"/>
    </row>
    <row r="341">
      <c r="B341" s="5"/>
      <c r="C341" s="5"/>
      <c r="D341" s="5"/>
      <c r="O341" s="6"/>
    </row>
    <row r="342">
      <c r="B342" s="5"/>
      <c r="C342" s="5"/>
      <c r="D342" s="5"/>
      <c r="O342" s="6"/>
    </row>
    <row r="343">
      <c r="B343" s="5"/>
      <c r="C343" s="5"/>
      <c r="D343" s="5"/>
      <c r="O343" s="6"/>
    </row>
    <row r="344">
      <c r="B344" s="5"/>
      <c r="C344" s="5"/>
      <c r="D344" s="5"/>
      <c r="O344" s="6"/>
    </row>
    <row r="345">
      <c r="B345" s="5"/>
      <c r="C345" s="5"/>
      <c r="D345" s="5"/>
      <c r="O345" s="6"/>
    </row>
    <row r="346">
      <c r="B346" s="5"/>
      <c r="C346" s="5"/>
      <c r="D346" s="5"/>
      <c r="O346" s="6"/>
    </row>
    <row r="347">
      <c r="B347" s="5"/>
      <c r="C347" s="5"/>
      <c r="D347" s="5"/>
      <c r="O347" s="6"/>
    </row>
    <row r="348">
      <c r="B348" s="5"/>
      <c r="C348" s="5"/>
      <c r="D348" s="5"/>
      <c r="O348" s="6"/>
    </row>
    <row r="349">
      <c r="B349" s="5"/>
      <c r="C349" s="5"/>
      <c r="D349" s="5"/>
      <c r="O349" s="6"/>
    </row>
    <row r="350">
      <c r="B350" s="5"/>
      <c r="C350" s="5"/>
      <c r="D350" s="5"/>
      <c r="O350" s="6"/>
    </row>
    <row r="351">
      <c r="B351" s="5"/>
      <c r="C351" s="5"/>
      <c r="D351" s="5"/>
      <c r="O351" s="6"/>
    </row>
    <row r="352">
      <c r="B352" s="5"/>
      <c r="C352" s="5"/>
      <c r="D352" s="5"/>
      <c r="O352" s="6"/>
    </row>
    <row r="353">
      <c r="B353" s="5"/>
      <c r="C353" s="5"/>
      <c r="D353" s="5"/>
      <c r="O353" s="6"/>
    </row>
    <row r="354">
      <c r="B354" s="5"/>
      <c r="C354" s="5"/>
      <c r="D354" s="5"/>
      <c r="O354" s="6"/>
    </row>
    <row r="355">
      <c r="B355" s="5"/>
      <c r="C355" s="5"/>
      <c r="D355" s="5"/>
      <c r="O355" s="6"/>
    </row>
    <row r="356">
      <c r="B356" s="5"/>
      <c r="C356" s="5"/>
      <c r="D356" s="5"/>
      <c r="O356" s="6"/>
    </row>
    <row r="357">
      <c r="B357" s="5"/>
      <c r="C357" s="5"/>
      <c r="D357" s="5"/>
      <c r="O357" s="6"/>
    </row>
    <row r="358">
      <c r="B358" s="5"/>
      <c r="C358" s="5"/>
      <c r="D358" s="5"/>
      <c r="O358" s="6"/>
    </row>
    <row r="359">
      <c r="B359" s="5"/>
      <c r="C359" s="5"/>
      <c r="D359" s="5"/>
      <c r="O359" s="6"/>
    </row>
    <row r="360">
      <c r="B360" s="5"/>
      <c r="C360" s="5"/>
      <c r="D360" s="5"/>
      <c r="O360" s="6"/>
    </row>
    <row r="361">
      <c r="B361" s="5"/>
      <c r="C361" s="5"/>
      <c r="D361" s="5"/>
      <c r="O361" s="6"/>
    </row>
    <row r="362">
      <c r="B362" s="5"/>
      <c r="C362" s="5"/>
      <c r="D362" s="5"/>
      <c r="O362" s="6"/>
    </row>
    <row r="363">
      <c r="B363" s="5"/>
      <c r="C363" s="5"/>
      <c r="D363" s="5"/>
      <c r="O363" s="6"/>
    </row>
    <row r="364">
      <c r="B364" s="5"/>
      <c r="C364" s="5"/>
      <c r="D364" s="5"/>
      <c r="O364" s="6"/>
    </row>
    <row r="365">
      <c r="B365" s="5"/>
      <c r="C365" s="5"/>
      <c r="D365" s="5"/>
      <c r="O365" s="6"/>
    </row>
    <row r="366">
      <c r="B366" s="5"/>
      <c r="C366" s="5"/>
      <c r="D366" s="5"/>
      <c r="O366" s="6"/>
    </row>
    <row r="367">
      <c r="B367" s="5"/>
      <c r="C367" s="5"/>
      <c r="D367" s="5"/>
      <c r="O367" s="6"/>
    </row>
    <row r="368">
      <c r="B368" s="5"/>
      <c r="C368" s="5"/>
      <c r="D368" s="5"/>
      <c r="O368" s="6"/>
    </row>
    <row r="369">
      <c r="B369" s="5"/>
      <c r="C369" s="5"/>
      <c r="D369" s="5"/>
      <c r="O369" s="6"/>
    </row>
    <row r="370">
      <c r="B370" s="5"/>
      <c r="C370" s="5"/>
      <c r="D370" s="5"/>
      <c r="O370" s="6"/>
    </row>
    <row r="371">
      <c r="B371" s="5"/>
      <c r="C371" s="5"/>
      <c r="D371" s="5"/>
      <c r="O371" s="6"/>
    </row>
    <row r="372">
      <c r="B372" s="5"/>
      <c r="C372" s="5"/>
      <c r="D372" s="5"/>
      <c r="O372" s="6"/>
    </row>
    <row r="373">
      <c r="B373" s="5"/>
      <c r="C373" s="5"/>
      <c r="D373" s="5"/>
      <c r="O373" s="6"/>
    </row>
    <row r="374">
      <c r="B374" s="5"/>
      <c r="C374" s="5"/>
      <c r="D374" s="5"/>
      <c r="O374" s="6"/>
    </row>
    <row r="375">
      <c r="B375" s="5"/>
      <c r="C375" s="5"/>
      <c r="D375" s="5"/>
      <c r="O375" s="6"/>
    </row>
    <row r="376">
      <c r="B376" s="5"/>
      <c r="C376" s="5"/>
      <c r="D376" s="5"/>
      <c r="O376" s="6"/>
    </row>
    <row r="377">
      <c r="B377" s="5"/>
      <c r="C377" s="5"/>
      <c r="D377" s="5"/>
      <c r="O377" s="6"/>
    </row>
    <row r="378">
      <c r="B378" s="5"/>
      <c r="C378" s="5"/>
      <c r="D378" s="5"/>
      <c r="O378" s="6"/>
    </row>
    <row r="379">
      <c r="B379" s="5"/>
      <c r="C379" s="5"/>
      <c r="D379" s="5"/>
      <c r="O379" s="6"/>
    </row>
    <row r="380">
      <c r="B380" s="5"/>
      <c r="C380" s="5"/>
      <c r="D380" s="5"/>
      <c r="O380" s="6"/>
    </row>
    <row r="381">
      <c r="B381" s="5"/>
      <c r="C381" s="5"/>
      <c r="D381" s="5"/>
      <c r="O381" s="6"/>
    </row>
    <row r="382">
      <c r="B382" s="5"/>
      <c r="C382" s="5"/>
      <c r="D382" s="5"/>
      <c r="O382" s="6"/>
    </row>
    <row r="383">
      <c r="B383" s="5"/>
      <c r="C383" s="5"/>
      <c r="D383" s="5"/>
      <c r="O383" s="6"/>
    </row>
    <row r="384">
      <c r="B384" s="5"/>
      <c r="C384" s="5"/>
      <c r="D384" s="5"/>
      <c r="O384" s="6"/>
    </row>
    <row r="385">
      <c r="B385" s="5"/>
      <c r="C385" s="5"/>
      <c r="D385" s="5"/>
      <c r="O385" s="6"/>
    </row>
    <row r="386">
      <c r="B386" s="5"/>
      <c r="C386" s="5"/>
      <c r="D386" s="5"/>
      <c r="O386" s="6"/>
    </row>
    <row r="387">
      <c r="B387" s="5"/>
      <c r="C387" s="5"/>
      <c r="D387" s="5"/>
      <c r="O387" s="6"/>
    </row>
    <row r="388">
      <c r="B388" s="5"/>
      <c r="C388" s="5"/>
      <c r="D388" s="5"/>
      <c r="O388" s="6"/>
    </row>
    <row r="389">
      <c r="B389" s="5"/>
      <c r="C389" s="5"/>
      <c r="D389" s="5"/>
      <c r="O389" s="6"/>
    </row>
    <row r="390">
      <c r="B390" s="5"/>
      <c r="C390" s="5"/>
      <c r="D390" s="5"/>
      <c r="O390" s="6"/>
    </row>
    <row r="391">
      <c r="B391" s="5"/>
      <c r="C391" s="5"/>
      <c r="D391" s="5"/>
      <c r="O391" s="6"/>
    </row>
    <row r="392">
      <c r="B392" s="5"/>
      <c r="C392" s="5"/>
      <c r="D392" s="5"/>
      <c r="O392" s="6"/>
    </row>
    <row r="393">
      <c r="B393" s="5"/>
      <c r="C393" s="5"/>
      <c r="D393" s="5"/>
      <c r="O393" s="6"/>
    </row>
    <row r="394">
      <c r="B394" s="5"/>
      <c r="C394" s="5"/>
      <c r="D394" s="5"/>
      <c r="O394" s="6"/>
    </row>
    <row r="395">
      <c r="B395" s="5"/>
      <c r="C395" s="5"/>
      <c r="D395" s="5"/>
      <c r="O395" s="6"/>
    </row>
    <row r="396">
      <c r="B396" s="5"/>
      <c r="C396" s="5"/>
      <c r="D396" s="5"/>
      <c r="O396" s="6"/>
    </row>
    <row r="397">
      <c r="B397" s="5"/>
      <c r="C397" s="5"/>
      <c r="D397" s="5"/>
      <c r="O397" s="6"/>
    </row>
    <row r="398">
      <c r="B398" s="5"/>
      <c r="C398" s="5"/>
      <c r="D398" s="5"/>
      <c r="O398" s="6"/>
    </row>
    <row r="399">
      <c r="B399" s="5"/>
      <c r="C399" s="5"/>
      <c r="D399" s="5"/>
      <c r="O399" s="6"/>
    </row>
    <row r="400">
      <c r="B400" s="5"/>
      <c r="C400" s="5"/>
      <c r="D400" s="5"/>
      <c r="O400" s="6"/>
    </row>
    <row r="401">
      <c r="B401" s="5"/>
      <c r="C401" s="5"/>
      <c r="D401" s="5"/>
      <c r="O401" s="6"/>
    </row>
    <row r="402">
      <c r="B402" s="5"/>
      <c r="C402" s="5"/>
      <c r="D402" s="5"/>
      <c r="O402" s="6"/>
    </row>
    <row r="403">
      <c r="B403" s="5"/>
      <c r="C403" s="5"/>
      <c r="D403" s="5"/>
      <c r="O403" s="6"/>
    </row>
    <row r="404">
      <c r="B404" s="5"/>
      <c r="C404" s="5"/>
      <c r="D404" s="5"/>
      <c r="O404" s="6"/>
    </row>
    <row r="405">
      <c r="B405" s="5"/>
      <c r="C405" s="5"/>
      <c r="D405" s="5"/>
      <c r="O405" s="6"/>
    </row>
    <row r="406">
      <c r="B406" s="5"/>
      <c r="C406" s="5"/>
      <c r="D406" s="5"/>
      <c r="O406" s="6"/>
    </row>
    <row r="407">
      <c r="B407" s="5"/>
      <c r="C407" s="5"/>
      <c r="D407" s="5"/>
      <c r="O407" s="6"/>
    </row>
    <row r="408">
      <c r="B408" s="5"/>
      <c r="C408" s="5"/>
      <c r="D408" s="5"/>
      <c r="O408" s="6"/>
    </row>
    <row r="409">
      <c r="B409" s="5"/>
      <c r="C409" s="5"/>
      <c r="D409" s="5"/>
      <c r="O409" s="6"/>
    </row>
    <row r="410">
      <c r="B410" s="5"/>
      <c r="C410" s="5"/>
      <c r="D410" s="5"/>
      <c r="O410" s="6"/>
    </row>
    <row r="411">
      <c r="B411" s="5"/>
      <c r="C411" s="5"/>
      <c r="D411" s="5"/>
      <c r="O411" s="6"/>
    </row>
    <row r="412">
      <c r="B412" s="5"/>
      <c r="C412" s="5"/>
      <c r="D412" s="5"/>
      <c r="O412" s="6"/>
    </row>
    <row r="413">
      <c r="B413" s="5"/>
      <c r="C413" s="5"/>
      <c r="D413" s="5"/>
      <c r="O413" s="6"/>
    </row>
    <row r="414">
      <c r="B414" s="5"/>
      <c r="C414" s="5"/>
      <c r="D414" s="5"/>
      <c r="O414" s="6"/>
    </row>
    <row r="415">
      <c r="B415" s="5"/>
      <c r="C415" s="5"/>
      <c r="D415" s="5"/>
      <c r="O415" s="6"/>
    </row>
    <row r="416">
      <c r="B416" s="5"/>
      <c r="C416" s="5"/>
      <c r="D416" s="5"/>
      <c r="O416" s="6"/>
    </row>
    <row r="417">
      <c r="B417" s="5"/>
      <c r="C417" s="5"/>
      <c r="D417" s="5"/>
      <c r="O417" s="6"/>
    </row>
    <row r="418">
      <c r="B418" s="5"/>
      <c r="C418" s="5"/>
      <c r="D418" s="5"/>
      <c r="O418" s="6"/>
    </row>
    <row r="419">
      <c r="B419" s="5"/>
      <c r="C419" s="5"/>
      <c r="D419" s="5"/>
      <c r="O419" s="6"/>
    </row>
    <row r="420">
      <c r="B420" s="5"/>
      <c r="C420" s="5"/>
      <c r="D420" s="5"/>
      <c r="O420" s="6"/>
    </row>
    <row r="421">
      <c r="B421" s="5"/>
      <c r="C421" s="5"/>
      <c r="D421" s="5"/>
      <c r="O421" s="6"/>
    </row>
    <row r="422">
      <c r="B422" s="5"/>
      <c r="C422" s="5"/>
      <c r="D422" s="5"/>
      <c r="O422" s="6"/>
    </row>
    <row r="423">
      <c r="B423" s="5"/>
      <c r="C423" s="5"/>
      <c r="D423" s="5"/>
      <c r="O423" s="6"/>
    </row>
    <row r="424">
      <c r="B424" s="5"/>
      <c r="C424" s="5"/>
      <c r="D424" s="5"/>
      <c r="O424" s="6"/>
    </row>
    <row r="425">
      <c r="B425" s="5"/>
      <c r="C425" s="5"/>
      <c r="D425" s="5"/>
      <c r="O425" s="6"/>
    </row>
    <row r="426">
      <c r="B426" s="5"/>
      <c r="C426" s="5"/>
      <c r="D426" s="5"/>
      <c r="O426" s="6"/>
    </row>
    <row r="427">
      <c r="B427" s="5"/>
      <c r="C427" s="5"/>
      <c r="D427" s="5"/>
      <c r="O427" s="6"/>
    </row>
    <row r="428">
      <c r="B428" s="5"/>
      <c r="C428" s="5"/>
      <c r="D428" s="5"/>
      <c r="O428" s="6"/>
    </row>
    <row r="429">
      <c r="B429" s="5"/>
      <c r="C429" s="5"/>
      <c r="D429" s="5"/>
      <c r="O429" s="6"/>
    </row>
    <row r="430">
      <c r="B430" s="5"/>
      <c r="C430" s="5"/>
      <c r="D430" s="5"/>
      <c r="O430" s="6"/>
    </row>
    <row r="431">
      <c r="B431" s="5"/>
      <c r="C431" s="5"/>
      <c r="D431" s="5"/>
      <c r="O431" s="6"/>
    </row>
    <row r="432">
      <c r="B432" s="5"/>
      <c r="C432" s="5"/>
      <c r="D432" s="5"/>
      <c r="O432" s="6"/>
    </row>
    <row r="433">
      <c r="B433" s="5"/>
      <c r="C433" s="5"/>
      <c r="D433" s="5"/>
      <c r="O433" s="6"/>
    </row>
    <row r="434">
      <c r="B434" s="5"/>
      <c r="C434" s="5"/>
      <c r="D434" s="5"/>
      <c r="O434" s="6"/>
    </row>
    <row r="435">
      <c r="B435" s="5"/>
      <c r="C435" s="5"/>
      <c r="D435" s="5"/>
      <c r="O435" s="6"/>
    </row>
    <row r="436">
      <c r="B436" s="5"/>
      <c r="C436" s="5"/>
      <c r="D436" s="5"/>
      <c r="O436" s="6"/>
    </row>
    <row r="437">
      <c r="B437" s="5"/>
      <c r="C437" s="5"/>
      <c r="D437" s="5"/>
      <c r="O437" s="6"/>
    </row>
    <row r="438">
      <c r="B438" s="5"/>
      <c r="C438" s="5"/>
      <c r="D438" s="5"/>
      <c r="O438" s="6"/>
    </row>
    <row r="439">
      <c r="B439" s="5"/>
      <c r="C439" s="5"/>
      <c r="D439" s="5"/>
      <c r="O439" s="6"/>
    </row>
    <row r="440">
      <c r="B440" s="5"/>
      <c r="C440" s="5"/>
      <c r="D440" s="5"/>
      <c r="O440" s="6"/>
    </row>
    <row r="441">
      <c r="B441" s="5"/>
      <c r="C441" s="5"/>
      <c r="D441" s="5"/>
      <c r="O441" s="6"/>
    </row>
    <row r="442">
      <c r="B442" s="5"/>
      <c r="C442" s="5"/>
      <c r="D442" s="5"/>
      <c r="O442" s="6"/>
    </row>
    <row r="443">
      <c r="B443" s="5"/>
      <c r="C443" s="5"/>
      <c r="D443" s="5"/>
      <c r="O443" s="6"/>
    </row>
    <row r="444">
      <c r="B444" s="5"/>
      <c r="C444" s="5"/>
      <c r="D444" s="5"/>
      <c r="O444" s="6"/>
    </row>
    <row r="445">
      <c r="B445" s="5"/>
      <c r="C445" s="5"/>
      <c r="D445" s="5"/>
      <c r="O445" s="6"/>
    </row>
    <row r="446">
      <c r="B446" s="5"/>
      <c r="C446" s="5"/>
      <c r="D446" s="5"/>
      <c r="O446" s="6"/>
    </row>
    <row r="447">
      <c r="B447" s="5"/>
      <c r="C447" s="5"/>
      <c r="D447" s="5"/>
      <c r="O447" s="6"/>
    </row>
    <row r="448">
      <c r="B448" s="5"/>
      <c r="C448" s="5"/>
      <c r="D448" s="5"/>
      <c r="O448" s="6"/>
    </row>
    <row r="449">
      <c r="B449" s="5"/>
      <c r="C449" s="5"/>
      <c r="D449" s="5"/>
      <c r="O449" s="6"/>
    </row>
    <row r="450">
      <c r="B450" s="5"/>
      <c r="C450" s="5"/>
      <c r="D450" s="5"/>
      <c r="O450" s="6"/>
    </row>
    <row r="451">
      <c r="B451" s="5"/>
      <c r="C451" s="5"/>
      <c r="D451" s="5"/>
      <c r="O451" s="6"/>
    </row>
    <row r="452">
      <c r="B452" s="5"/>
      <c r="C452" s="5"/>
      <c r="D452" s="5"/>
      <c r="O452" s="6"/>
    </row>
    <row r="453">
      <c r="B453" s="5"/>
      <c r="C453" s="5"/>
      <c r="D453" s="5"/>
      <c r="O453" s="6"/>
    </row>
    <row r="454">
      <c r="B454" s="5"/>
      <c r="C454" s="5"/>
      <c r="D454" s="5"/>
      <c r="O454" s="6"/>
    </row>
    <row r="455">
      <c r="B455" s="5"/>
      <c r="C455" s="5"/>
      <c r="D455" s="5"/>
      <c r="O455" s="6"/>
    </row>
    <row r="456">
      <c r="B456" s="5"/>
      <c r="C456" s="5"/>
      <c r="D456" s="5"/>
      <c r="O456" s="6"/>
    </row>
    <row r="457">
      <c r="B457" s="5"/>
      <c r="C457" s="5"/>
      <c r="D457" s="5"/>
      <c r="O457" s="6"/>
    </row>
    <row r="458">
      <c r="B458" s="5"/>
      <c r="C458" s="5"/>
      <c r="D458" s="5"/>
      <c r="O458" s="6"/>
    </row>
    <row r="459">
      <c r="B459" s="5"/>
      <c r="C459" s="5"/>
      <c r="D459" s="5"/>
      <c r="O459" s="6"/>
    </row>
    <row r="460">
      <c r="B460" s="5"/>
      <c r="C460" s="5"/>
      <c r="D460" s="5"/>
      <c r="O460" s="6"/>
    </row>
    <row r="461">
      <c r="B461" s="5"/>
      <c r="C461" s="5"/>
      <c r="D461" s="5"/>
      <c r="O461" s="6"/>
    </row>
    <row r="462">
      <c r="B462" s="5"/>
      <c r="C462" s="5"/>
      <c r="D462" s="5"/>
      <c r="O462" s="6"/>
    </row>
    <row r="463">
      <c r="B463" s="5"/>
      <c r="C463" s="5"/>
      <c r="D463" s="5"/>
      <c r="O463" s="6"/>
    </row>
    <row r="464">
      <c r="B464" s="5"/>
      <c r="C464" s="5"/>
      <c r="D464" s="5"/>
      <c r="O464" s="6"/>
    </row>
    <row r="465">
      <c r="B465" s="5"/>
      <c r="C465" s="5"/>
      <c r="D465" s="5"/>
      <c r="O465" s="6"/>
    </row>
    <row r="466">
      <c r="B466" s="5"/>
      <c r="C466" s="5"/>
      <c r="D466" s="5"/>
      <c r="O466" s="6"/>
    </row>
    <row r="467">
      <c r="B467" s="5"/>
      <c r="C467" s="5"/>
      <c r="D467" s="5"/>
      <c r="O467" s="6"/>
    </row>
    <row r="468">
      <c r="B468" s="5"/>
      <c r="C468" s="5"/>
      <c r="D468" s="5"/>
      <c r="O468" s="6"/>
    </row>
    <row r="469">
      <c r="B469" s="5"/>
      <c r="C469" s="5"/>
      <c r="D469" s="5"/>
      <c r="O469" s="6"/>
    </row>
    <row r="470">
      <c r="B470" s="5"/>
      <c r="C470" s="5"/>
      <c r="D470" s="5"/>
      <c r="O470" s="6"/>
    </row>
    <row r="471">
      <c r="B471" s="5"/>
      <c r="C471" s="5"/>
      <c r="D471" s="5"/>
      <c r="O471" s="6"/>
    </row>
    <row r="472">
      <c r="B472" s="5"/>
      <c r="C472" s="5"/>
      <c r="D472" s="5"/>
      <c r="O472" s="6"/>
    </row>
    <row r="473">
      <c r="B473" s="5"/>
      <c r="C473" s="5"/>
      <c r="D473" s="5"/>
      <c r="O473" s="6"/>
    </row>
    <row r="474">
      <c r="B474" s="5"/>
      <c r="C474" s="5"/>
      <c r="D474" s="5"/>
      <c r="O474" s="6"/>
    </row>
    <row r="475">
      <c r="B475" s="5"/>
      <c r="C475" s="5"/>
      <c r="D475" s="5"/>
      <c r="O475" s="6"/>
    </row>
    <row r="476">
      <c r="B476" s="5"/>
      <c r="C476" s="5"/>
      <c r="D476" s="5"/>
      <c r="O476" s="6"/>
    </row>
    <row r="477">
      <c r="B477" s="5"/>
      <c r="C477" s="5"/>
      <c r="D477" s="5"/>
      <c r="O477" s="6"/>
    </row>
    <row r="478">
      <c r="B478" s="5"/>
      <c r="C478" s="5"/>
      <c r="D478" s="5"/>
      <c r="O478" s="6"/>
    </row>
    <row r="479">
      <c r="B479" s="5"/>
      <c r="C479" s="5"/>
      <c r="D479" s="5"/>
      <c r="O479" s="6"/>
    </row>
    <row r="480">
      <c r="B480" s="5"/>
      <c r="C480" s="5"/>
      <c r="D480" s="5"/>
      <c r="O480" s="6"/>
    </row>
    <row r="481">
      <c r="B481" s="5"/>
      <c r="C481" s="5"/>
      <c r="D481" s="5"/>
      <c r="O481" s="6"/>
    </row>
    <row r="482">
      <c r="B482" s="5"/>
      <c r="C482" s="5"/>
      <c r="D482" s="5"/>
      <c r="O482" s="6"/>
    </row>
    <row r="483">
      <c r="B483" s="5"/>
      <c r="C483" s="5"/>
      <c r="D483" s="5"/>
      <c r="O483" s="6"/>
    </row>
    <row r="484">
      <c r="B484" s="5"/>
      <c r="C484" s="5"/>
      <c r="D484" s="5"/>
      <c r="O484" s="6"/>
    </row>
    <row r="485">
      <c r="B485" s="5"/>
      <c r="C485" s="5"/>
      <c r="D485" s="5"/>
      <c r="O485" s="6"/>
    </row>
    <row r="486">
      <c r="B486" s="5"/>
      <c r="C486" s="5"/>
      <c r="D486" s="5"/>
      <c r="O486" s="6"/>
    </row>
    <row r="487">
      <c r="B487" s="5"/>
      <c r="C487" s="5"/>
      <c r="D487" s="5"/>
      <c r="O487" s="6"/>
    </row>
    <row r="488">
      <c r="B488" s="5"/>
      <c r="C488" s="5"/>
      <c r="D488" s="5"/>
      <c r="O488" s="6"/>
    </row>
    <row r="489">
      <c r="B489" s="5"/>
      <c r="C489" s="5"/>
      <c r="D489" s="5"/>
      <c r="O489" s="6"/>
    </row>
    <row r="490">
      <c r="B490" s="5"/>
      <c r="C490" s="5"/>
      <c r="D490" s="5"/>
      <c r="O490" s="6"/>
    </row>
    <row r="491">
      <c r="B491" s="5"/>
      <c r="C491" s="5"/>
      <c r="D491" s="5"/>
      <c r="O491" s="6"/>
    </row>
    <row r="492">
      <c r="B492" s="5"/>
      <c r="C492" s="5"/>
      <c r="D492" s="5"/>
      <c r="O492" s="6"/>
    </row>
    <row r="493">
      <c r="B493" s="5"/>
      <c r="C493" s="5"/>
      <c r="D493" s="5"/>
      <c r="O493" s="6"/>
    </row>
    <row r="494">
      <c r="B494" s="5"/>
      <c r="C494" s="5"/>
      <c r="D494" s="5"/>
      <c r="O494" s="6"/>
    </row>
    <row r="495">
      <c r="B495" s="5"/>
      <c r="C495" s="5"/>
      <c r="D495" s="5"/>
      <c r="O495" s="6"/>
    </row>
    <row r="496">
      <c r="B496" s="5"/>
      <c r="C496" s="5"/>
      <c r="D496" s="5"/>
      <c r="O496" s="6"/>
    </row>
    <row r="497">
      <c r="B497" s="5"/>
      <c r="C497" s="5"/>
      <c r="D497" s="5"/>
      <c r="O497" s="6"/>
    </row>
    <row r="498">
      <c r="B498" s="5"/>
      <c r="C498" s="5"/>
      <c r="D498" s="5"/>
      <c r="O498" s="6"/>
    </row>
    <row r="499">
      <c r="B499" s="5"/>
      <c r="C499" s="5"/>
      <c r="D499" s="5"/>
      <c r="O499" s="6"/>
    </row>
    <row r="500">
      <c r="B500" s="5"/>
      <c r="C500" s="5"/>
      <c r="D500" s="5"/>
      <c r="O500" s="6"/>
    </row>
    <row r="501">
      <c r="B501" s="5"/>
      <c r="C501" s="5"/>
      <c r="D501" s="5"/>
      <c r="O501" s="6"/>
    </row>
    <row r="502">
      <c r="B502" s="5"/>
      <c r="C502" s="5"/>
      <c r="D502" s="5"/>
      <c r="O502" s="6"/>
    </row>
    <row r="503">
      <c r="B503" s="5"/>
      <c r="C503" s="5"/>
      <c r="D503" s="5"/>
      <c r="O503" s="6"/>
    </row>
    <row r="504">
      <c r="B504" s="5"/>
      <c r="C504" s="5"/>
      <c r="D504" s="5"/>
      <c r="O504" s="6"/>
    </row>
    <row r="505">
      <c r="B505" s="5"/>
      <c r="C505" s="5"/>
      <c r="D505" s="5"/>
      <c r="O505" s="6"/>
    </row>
    <row r="506">
      <c r="B506" s="5"/>
      <c r="C506" s="5"/>
      <c r="D506" s="5"/>
      <c r="O506" s="6"/>
    </row>
    <row r="507">
      <c r="B507" s="5"/>
      <c r="C507" s="5"/>
      <c r="D507" s="5"/>
      <c r="O507" s="6"/>
    </row>
    <row r="508">
      <c r="B508" s="5"/>
      <c r="C508" s="5"/>
      <c r="D508" s="5"/>
      <c r="O508" s="6"/>
    </row>
    <row r="509">
      <c r="B509" s="5"/>
      <c r="C509" s="5"/>
      <c r="D509" s="5"/>
      <c r="O509" s="6"/>
    </row>
    <row r="510">
      <c r="B510" s="5"/>
      <c r="C510" s="5"/>
      <c r="D510" s="5"/>
      <c r="O510" s="6"/>
    </row>
    <row r="511">
      <c r="B511" s="5"/>
      <c r="C511" s="5"/>
      <c r="D511" s="5"/>
      <c r="O511" s="6"/>
    </row>
    <row r="512">
      <c r="B512" s="5"/>
      <c r="C512" s="5"/>
      <c r="D512" s="5"/>
      <c r="O512" s="6"/>
    </row>
    <row r="513">
      <c r="B513" s="5"/>
      <c r="C513" s="5"/>
      <c r="D513" s="5"/>
      <c r="O513" s="6"/>
    </row>
    <row r="514">
      <c r="B514" s="5"/>
      <c r="C514" s="5"/>
      <c r="D514" s="5"/>
      <c r="O514" s="6"/>
    </row>
    <row r="515">
      <c r="B515" s="5"/>
      <c r="C515" s="5"/>
      <c r="D515" s="5"/>
      <c r="O515" s="6"/>
    </row>
    <row r="516">
      <c r="B516" s="5"/>
      <c r="C516" s="5"/>
      <c r="D516" s="5"/>
      <c r="O516" s="6"/>
    </row>
    <row r="517">
      <c r="B517" s="5"/>
      <c r="C517" s="5"/>
      <c r="D517" s="5"/>
      <c r="O517" s="6"/>
    </row>
    <row r="518">
      <c r="B518" s="5"/>
      <c r="C518" s="5"/>
      <c r="D518" s="5"/>
      <c r="O518" s="6"/>
    </row>
    <row r="519">
      <c r="B519" s="5"/>
      <c r="C519" s="5"/>
      <c r="D519" s="5"/>
      <c r="O519" s="6"/>
    </row>
    <row r="520">
      <c r="B520" s="5"/>
      <c r="C520" s="5"/>
      <c r="D520" s="5"/>
      <c r="O520" s="6"/>
    </row>
    <row r="521">
      <c r="B521" s="5"/>
      <c r="C521" s="5"/>
      <c r="D521" s="5"/>
      <c r="O521" s="6"/>
    </row>
    <row r="522">
      <c r="B522" s="5"/>
      <c r="C522" s="5"/>
      <c r="D522" s="5"/>
      <c r="O522" s="6"/>
    </row>
    <row r="523">
      <c r="B523" s="5"/>
      <c r="C523" s="5"/>
      <c r="D523" s="5"/>
      <c r="O523" s="6"/>
    </row>
    <row r="524">
      <c r="B524" s="5"/>
      <c r="C524" s="5"/>
      <c r="D524" s="5"/>
      <c r="O524" s="6"/>
    </row>
    <row r="525">
      <c r="B525" s="5"/>
      <c r="C525" s="5"/>
      <c r="D525" s="5"/>
      <c r="O525" s="6"/>
    </row>
    <row r="526">
      <c r="B526" s="5"/>
      <c r="C526" s="5"/>
      <c r="D526" s="5"/>
      <c r="O526" s="6"/>
    </row>
    <row r="527">
      <c r="B527" s="5"/>
      <c r="C527" s="5"/>
      <c r="D527" s="5"/>
      <c r="O527" s="6"/>
    </row>
    <row r="528">
      <c r="B528" s="5"/>
      <c r="C528" s="5"/>
      <c r="D528" s="5"/>
      <c r="O528" s="6"/>
    </row>
    <row r="529">
      <c r="B529" s="5"/>
      <c r="C529" s="5"/>
      <c r="D529" s="5"/>
      <c r="O529" s="6"/>
    </row>
    <row r="530">
      <c r="B530" s="5"/>
      <c r="C530" s="5"/>
      <c r="D530" s="5"/>
      <c r="O530" s="6"/>
    </row>
    <row r="531">
      <c r="B531" s="5"/>
      <c r="C531" s="5"/>
      <c r="D531" s="5"/>
      <c r="O531" s="6"/>
    </row>
    <row r="532">
      <c r="B532" s="5"/>
      <c r="C532" s="5"/>
      <c r="D532" s="5"/>
      <c r="O532" s="6"/>
    </row>
    <row r="533">
      <c r="B533" s="5"/>
      <c r="C533" s="5"/>
      <c r="D533" s="5"/>
      <c r="O533" s="6"/>
    </row>
    <row r="534">
      <c r="B534" s="5"/>
      <c r="C534" s="5"/>
      <c r="D534" s="5"/>
      <c r="O534" s="6"/>
    </row>
    <row r="535">
      <c r="B535" s="5"/>
      <c r="C535" s="5"/>
      <c r="D535" s="5"/>
      <c r="O535" s="6"/>
    </row>
    <row r="536">
      <c r="B536" s="5"/>
      <c r="C536" s="5"/>
      <c r="D536" s="5"/>
      <c r="O536" s="6"/>
    </row>
    <row r="537">
      <c r="B537" s="5"/>
      <c r="C537" s="5"/>
      <c r="D537" s="5"/>
      <c r="O537" s="6"/>
    </row>
    <row r="538">
      <c r="B538" s="5"/>
      <c r="C538" s="5"/>
      <c r="D538" s="5"/>
      <c r="O538" s="6"/>
    </row>
    <row r="539">
      <c r="B539" s="5"/>
      <c r="C539" s="5"/>
      <c r="D539" s="5"/>
      <c r="O539" s="6"/>
    </row>
    <row r="540">
      <c r="B540" s="5"/>
      <c r="C540" s="5"/>
      <c r="D540" s="5"/>
      <c r="O540" s="6"/>
    </row>
    <row r="541">
      <c r="B541" s="5"/>
      <c r="C541" s="5"/>
      <c r="D541" s="5"/>
      <c r="O541" s="6"/>
    </row>
    <row r="542">
      <c r="B542" s="5"/>
      <c r="C542" s="5"/>
      <c r="D542" s="5"/>
      <c r="O542" s="6"/>
    </row>
    <row r="543">
      <c r="B543" s="5"/>
      <c r="C543" s="5"/>
      <c r="D543" s="5"/>
      <c r="O543" s="6"/>
    </row>
    <row r="544">
      <c r="B544" s="5"/>
      <c r="C544" s="5"/>
      <c r="D544" s="5"/>
      <c r="O544" s="6"/>
    </row>
    <row r="545">
      <c r="B545" s="5"/>
      <c r="C545" s="5"/>
      <c r="D545" s="5"/>
      <c r="O545" s="6"/>
    </row>
    <row r="546">
      <c r="B546" s="5"/>
      <c r="C546" s="5"/>
      <c r="D546" s="5"/>
      <c r="O546" s="6"/>
    </row>
    <row r="547">
      <c r="B547" s="5"/>
      <c r="C547" s="5"/>
      <c r="D547" s="5"/>
      <c r="O547" s="6"/>
    </row>
    <row r="548">
      <c r="B548" s="5"/>
      <c r="C548" s="5"/>
      <c r="D548" s="5"/>
      <c r="O548" s="6"/>
    </row>
    <row r="549">
      <c r="B549" s="5"/>
      <c r="C549" s="5"/>
      <c r="D549" s="5"/>
      <c r="O549" s="6"/>
    </row>
    <row r="550">
      <c r="B550" s="5"/>
      <c r="C550" s="5"/>
      <c r="D550" s="5"/>
      <c r="O550" s="6"/>
    </row>
    <row r="551">
      <c r="B551" s="5"/>
      <c r="C551" s="5"/>
      <c r="D551" s="5"/>
      <c r="O551" s="6"/>
    </row>
    <row r="552">
      <c r="B552" s="5"/>
      <c r="C552" s="5"/>
      <c r="D552" s="5"/>
      <c r="O552" s="6"/>
    </row>
    <row r="553">
      <c r="B553" s="5"/>
      <c r="C553" s="5"/>
      <c r="D553" s="5"/>
      <c r="O553" s="6"/>
    </row>
    <row r="554">
      <c r="B554" s="5"/>
      <c r="C554" s="5"/>
      <c r="D554" s="5"/>
      <c r="O554" s="6"/>
    </row>
    <row r="555">
      <c r="B555" s="5"/>
      <c r="C555" s="5"/>
      <c r="D555" s="5"/>
      <c r="O555" s="6"/>
    </row>
    <row r="556">
      <c r="B556" s="5"/>
      <c r="C556" s="5"/>
      <c r="D556" s="5"/>
      <c r="O556" s="6"/>
    </row>
    <row r="557">
      <c r="B557" s="5"/>
      <c r="C557" s="5"/>
      <c r="D557" s="5"/>
      <c r="O557" s="6"/>
    </row>
    <row r="558">
      <c r="B558" s="5"/>
      <c r="C558" s="5"/>
      <c r="D558" s="5"/>
      <c r="O558" s="6"/>
    </row>
    <row r="559">
      <c r="B559" s="5"/>
      <c r="C559" s="5"/>
      <c r="D559" s="5"/>
      <c r="O559" s="6"/>
    </row>
    <row r="560">
      <c r="B560" s="5"/>
      <c r="C560" s="5"/>
      <c r="D560" s="5"/>
      <c r="O560" s="6"/>
    </row>
    <row r="561">
      <c r="B561" s="5"/>
      <c r="C561" s="5"/>
      <c r="D561" s="5"/>
      <c r="O561" s="6"/>
    </row>
    <row r="562">
      <c r="B562" s="5"/>
      <c r="C562" s="5"/>
      <c r="D562" s="5"/>
      <c r="O562" s="6"/>
    </row>
    <row r="563">
      <c r="B563" s="5"/>
      <c r="C563" s="5"/>
      <c r="D563" s="5"/>
      <c r="O563" s="6"/>
    </row>
    <row r="564">
      <c r="B564" s="5"/>
      <c r="C564" s="5"/>
      <c r="D564" s="5"/>
      <c r="O564" s="6"/>
    </row>
    <row r="565">
      <c r="B565" s="5"/>
      <c r="C565" s="5"/>
      <c r="D565" s="5"/>
      <c r="O565" s="6"/>
    </row>
    <row r="566">
      <c r="B566" s="5"/>
      <c r="C566" s="5"/>
      <c r="D566" s="5"/>
      <c r="O566" s="6"/>
    </row>
    <row r="567">
      <c r="B567" s="5"/>
      <c r="C567" s="5"/>
      <c r="D567" s="5"/>
      <c r="O567" s="6"/>
    </row>
    <row r="568">
      <c r="B568" s="5"/>
      <c r="C568" s="5"/>
      <c r="D568" s="5"/>
      <c r="O568" s="6"/>
    </row>
    <row r="569">
      <c r="B569" s="5"/>
      <c r="C569" s="5"/>
      <c r="D569" s="5"/>
      <c r="O569" s="6"/>
    </row>
    <row r="570">
      <c r="B570" s="5"/>
      <c r="C570" s="5"/>
      <c r="D570" s="5"/>
      <c r="O570" s="6"/>
    </row>
    <row r="571">
      <c r="B571" s="5"/>
      <c r="C571" s="5"/>
      <c r="D571" s="5"/>
      <c r="O571" s="6"/>
    </row>
    <row r="572">
      <c r="B572" s="5"/>
      <c r="C572" s="5"/>
      <c r="D572" s="5"/>
      <c r="O572" s="6"/>
    </row>
    <row r="573">
      <c r="B573" s="5"/>
      <c r="C573" s="5"/>
      <c r="D573" s="5"/>
      <c r="O573" s="6"/>
    </row>
    <row r="574">
      <c r="B574" s="5"/>
      <c r="C574" s="5"/>
      <c r="D574" s="5"/>
      <c r="O574" s="6"/>
    </row>
    <row r="575">
      <c r="B575" s="5"/>
      <c r="C575" s="5"/>
      <c r="D575" s="5"/>
      <c r="O575" s="6"/>
    </row>
    <row r="576">
      <c r="B576" s="5"/>
      <c r="C576" s="5"/>
      <c r="D576" s="5"/>
      <c r="O576" s="6"/>
    </row>
    <row r="577">
      <c r="B577" s="5"/>
      <c r="C577" s="5"/>
      <c r="D577" s="5"/>
      <c r="O577" s="6"/>
    </row>
    <row r="578">
      <c r="B578" s="5"/>
      <c r="C578" s="5"/>
      <c r="D578" s="5"/>
      <c r="O578" s="6"/>
    </row>
    <row r="579">
      <c r="B579" s="5"/>
      <c r="C579" s="5"/>
      <c r="D579" s="5"/>
      <c r="O579" s="6"/>
    </row>
    <row r="580">
      <c r="B580" s="5"/>
      <c r="C580" s="5"/>
      <c r="D580" s="5"/>
      <c r="O580" s="6"/>
    </row>
    <row r="581">
      <c r="B581" s="5"/>
      <c r="C581" s="5"/>
      <c r="D581" s="5"/>
      <c r="O581" s="6"/>
    </row>
    <row r="582">
      <c r="B582" s="5"/>
      <c r="C582" s="5"/>
      <c r="D582" s="5"/>
      <c r="O582" s="6"/>
    </row>
    <row r="583">
      <c r="B583" s="5"/>
      <c r="C583" s="5"/>
      <c r="D583" s="5"/>
      <c r="O583" s="6"/>
    </row>
    <row r="584">
      <c r="B584" s="5"/>
      <c r="C584" s="5"/>
      <c r="D584" s="5"/>
      <c r="O584" s="6"/>
    </row>
    <row r="585">
      <c r="B585" s="5"/>
      <c r="C585" s="5"/>
      <c r="D585" s="5"/>
      <c r="O585" s="6"/>
    </row>
    <row r="586">
      <c r="B586" s="5"/>
      <c r="C586" s="5"/>
      <c r="D586" s="5"/>
      <c r="O586" s="6"/>
    </row>
    <row r="587">
      <c r="B587" s="5"/>
      <c r="C587" s="5"/>
      <c r="D587" s="5"/>
      <c r="O587" s="6"/>
    </row>
    <row r="588">
      <c r="B588" s="5"/>
      <c r="C588" s="5"/>
      <c r="D588" s="5"/>
      <c r="O588" s="6"/>
    </row>
    <row r="589">
      <c r="B589" s="5"/>
      <c r="C589" s="5"/>
      <c r="D589" s="5"/>
      <c r="O589" s="6"/>
    </row>
    <row r="590">
      <c r="B590" s="5"/>
      <c r="C590" s="5"/>
      <c r="D590" s="5"/>
      <c r="O590" s="6"/>
    </row>
    <row r="591">
      <c r="B591" s="5"/>
      <c r="C591" s="5"/>
      <c r="D591" s="5"/>
      <c r="O591" s="6"/>
    </row>
    <row r="592">
      <c r="B592" s="5"/>
      <c r="C592" s="5"/>
      <c r="D592" s="5"/>
      <c r="O592" s="6"/>
    </row>
    <row r="593">
      <c r="B593" s="5"/>
      <c r="C593" s="5"/>
      <c r="D593" s="5"/>
      <c r="O593" s="6"/>
    </row>
    <row r="594">
      <c r="B594" s="5"/>
      <c r="C594" s="5"/>
      <c r="D594" s="5"/>
      <c r="O594" s="6"/>
    </row>
    <row r="595">
      <c r="B595" s="5"/>
      <c r="C595" s="5"/>
      <c r="D595" s="5"/>
      <c r="O595" s="6"/>
    </row>
    <row r="596">
      <c r="B596" s="5"/>
      <c r="C596" s="5"/>
      <c r="D596" s="5"/>
      <c r="O596" s="6"/>
    </row>
    <row r="597">
      <c r="B597" s="5"/>
      <c r="C597" s="5"/>
      <c r="D597" s="5"/>
      <c r="O597" s="6"/>
    </row>
    <row r="598">
      <c r="B598" s="5"/>
      <c r="C598" s="5"/>
      <c r="D598" s="5"/>
      <c r="O598" s="6"/>
    </row>
    <row r="599">
      <c r="B599" s="5"/>
      <c r="C599" s="5"/>
      <c r="D599" s="5"/>
      <c r="O599" s="6"/>
    </row>
    <row r="600">
      <c r="B600" s="5"/>
      <c r="C600" s="5"/>
      <c r="D600" s="5"/>
      <c r="O600" s="6"/>
    </row>
    <row r="601">
      <c r="B601" s="5"/>
      <c r="C601" s="5"/>
      <c r="D601" s="5"/>
      <c r="O601" s="6"/>
    </row>
    <row r="602">
      <c r="B602" s="5"/>
      <c r="C602" s="5"/>
      <c r="D602" s="5"/>
      <c r="O602" s="6"/>
    </row>
    <row r="603">
      <c r="B603" s="5"/>
      <c r="C603" s="5"/>
      <c r="D603" s="5"/>
      <c r="O603" s="6"/>
    </row>
    <row r="604">
      <c r="B604" s="5"/>
      <c r="C604" s="5"/>
      <c r="D604" s="5"/>
      <c r="O604" s="6"/>
    </row>
    <row r="605">
      <c r="B605" s="5"/>
      <c r="C605" s="5"/>
      <c r="D605" s="5"/>
      <c r="O605" s="6"/>
    </row>
    <row r="606">
      <c r="B606" s="5"/>
      <c r="C606" s="5"/>
      <c r="D606" s="5"/>
      <c r="O606" s="6"/>
    </row>
    <row r="607">
      <c r="B607" s="5"/>
      <c r="C607" s="5"/>
      <c r="D607" s="5"/>
      <c r="O607" s="6"/>
    </row>
    <row r="608">
      <c r="B608" s="5"/>
      <c r="C608" s="5"/>
      <c r="D608" s="5"/>
      <c r="O608" s="6"/>
    </row>
    <row r="609">
      <c r="B609" s="5"/>
      <c r="C609" s="5"/>
      <c r="D609" s="5"/>
      <c r="O609" s="6"/>
    </row>
    <row r="610">
      <c r="B610" s="5"/>
      <c r="C610" s="5"/>
      <c r="D610" s="5"/>
      <c r="O610" s="6"/>
    </row>
    <row r="611">
      <c r="B611" s="5"/>
      <c r="C611" s="5"/>
      <c r="D611" s="5"/>
      <c r="O611" s="6"/>
    </row>
    <row r="612">
      <c r="B612" s="5"/>
      <c r="C612" s="5"/>
      <c r="D612" s="5"/>
      <c r="O612" s="6"/>
    </row>
    <row r="613">
      <c r="B613" s="5"/>
      <c r="C613" s="5"/>
      <c r="D613" s="5"/>
      <c r="O613" s="6"/>
    </row>
    <row r="614">
      <c r="B614" s="5"/>
      <c r="C614" s="5"/>
      <c r="D614" s="5"/>
      <c r="O614" s="6"/>
    </row>
    <row r="615">
      <c r="B615" s="5"/>
      <c r="C615" s="5"/>
      <c r="D615" s="5"/>
      <c r="O615" s="6"/>
    </row>
    <row r="616">
      <c r="B616" s="5"/>
      <c r="C616" s="5"/>
      <c r="D616" s="5"/>
      <c r="O616" s="6"/>
    </row>
    <row r="617">
      <c r="B617" s="5"/>
      <c r="C617" s="5"/>
      <c r="D617" s="5"/>
      <c r="O617" s="6"/>
    </row>
    <row r="618">
      <c r="B618" s="5"/>
      <c r="C618" s="5"/>
      <c r="D618" s="5"/>
      <c r="O618" s="6"/>
    </row>
    <row r="619">
      <c r="B619" s="5"/>
      <c r="C619" s="5"/>
      <c r="D619" s="5"/>
      <c r="O619" s="6"/>
    </row>
    <row r="620">
      <c r="B620" s="5"/>
      <c r="C620" s="5"/>
      <c r="D620" s="5"/>
      <c r="O620" s="6"/>
    </row>
    <row r="621">
      <c r="B621" s="5"/>
      <c r="C621" s="5"/>
      <c r="D621" s="5"/>
      <c r="O621" s="6"/>
    </row>
    <row r="622">
      <c r="B622" s="5"/>
      <c r="C622" s="5"/>
      <c r="D622" s="5"/>
      <c r="O622" s="6"/>
    </row>
    <row r="623">
      <c r="B623" s="5"/>
      <c r="C623" s="5"/>
      <c r="D623" s="5"/>
      <c r="O623" s="6"/>
    </row>
    <row r="624">
      <c r="B624" s="5"/>
      <c r="C624" s="5"/>
      <c r="D624" s="5"/>
      <c r="O624" s="6"/>
    </row>
    <row r="625">
      <c r="B625" s="5"/>
      <c r="C625" s="5"/>
      <c r="D625" s="5"/>
      <c r="O625" s="6"/>
    </row>
    <row r="626">
      <c r="B626" s="5"/>
      <c r="C626" s="5"/>
      <c r="D626" s="5"/>
      <c r="O626" s="6"/>
    </row>
    <row r="627">
      <c r="B627" s="5"/>
      <c r="C627" s="5"/>
      <c r="D627" s="5"/>
      <c r="O627" s="6"/>
    </row>
    <row r="628">
      <c r="B628" s="5"/>
      <c r="C628" s="5"/>
      <c r="D628" s="5"/>
      <c r="O628" s="6"/>
    </row>
    <row r="629">
      <c r="B629" s="5"/>
      <c r="C629" s="5"/>
      <c r="D629" s="5"/>
      <c r="O629" s="6"/>
    </row>
    <row r="630">
      <c r="B630" s="5"/>
      <c r="C630" s="5"/>
      <c r="D630" s="5"/>
      <c r="O630" s="6"/>
    </row>
    <row r="631">
      <c r="B631" s="5"/>
      <c r="C631" s="5"/>
      <c r="D631" s="5"/>
      <c r="O631" s="6"/>
    </row>
    <row r="632">
      <c r="B632" s="5"/>
      <c r="C632" s="5"/>
      <c r="D632" s="5"/>
      <c r="O632" s="6"/>
    </row>
    <row r="633">
      <c r="B633" s="5"/>
      <c r="C633" s="5"/>
      <c r="D633" s="5"/>
      <c r="O633" s="6"/>
    </row>
    <row r="634">
      <c r="B634" s="5"/>
      <c r="C634" s="5"/>
      <c r="D634" s="5"/>
      <c r="O634" s="6"/>
    </row>
    <row r="635">
      <c r="B635" s="5"/>
      <c r="C635" s="5"/>
      <c r="D635" s="5"/>
      <c r="O635" s="6"/>
    </row>
    <row r="636">
      <c r="B636" s="5"/>
      <c r="C636" s="5"/>
      <c r="D636" s="5"/>
      <c r="O636" s="6"/>
    </row>
    <row r="637">
      <c r="B637" s="5"/>
      <c r="C637" s="5"/>
      <c r="D637" s="5"/>
      <c r="O637" s="6"/>
    </row>
    <row r="638">
      <c r="B638" s="5"/>
      <c r="C638" s="5"/>
      <c r="D638" s="5"/>
      <c r="O638" s="6"/>
    </row>
    <row r="639">
      <c r="B639" s="5"/>
      <c r="C639" s="5"/>
      <c r="D639" s="5"/>
      <c r="O639" s="6"/>
    </row>
    <row r="640">
      <c r="B640" s="5"/>
      <c r="C640" s="5"/>
      <c r="D640" s="5"/>
      <c r="O640" s="6"/>
    </row>
    <row r="641">
      <c r="B641" s="5"/>
      <c r="C641" s="5"/>
      <c r="D641" s="5"/>
      <c r="O641" s="6"/>
    </row>
    <row r="642">
      <c r="B642" s="5"/>
      <c r="C642" s="5"/>
      <c r="D642" s="5"/>
      <c r="O642" s="6"/>
    </row>
    <row r="643">
      <c r="B643" s="5"/>
      <c r="C643" s="5"/>
      <c r="D643" s="5"/>
      <c r="O643" s="6"/>
    </row>
    <row r="644">
      <c r="B644" s="5"/>
      <c r="C644" s="5"/>
      <c r="D644" s="5"/>
      <c r="O644" s="6"/>
    </row>
    <row r="645">
      <c r="B645" s="5"/>
      <c r="C645" s="5"/>
      <c r="D645" s="5"/>
      <c r="O645" s="6"/>
    </row>
    <row r="646">
      <c r="B646" s="5"/>
      <c r="C646" s="5"/>
      <c r="D646" s="5"/>
      <c r="O646" s="6"/>
    </row>
    <row r="647">
      <c r="B647" s="5"/>
      <c r="C647" s="5"/>
      <c r="D647" s="5"/>
      <c r="O647" s="6"/>
    </row>
    <row r="648">
      <c r="B648" s="5"/>
      <c r="C648" s="5"/>
      <c r="D648" s="5"/>
      <c r="O648" s="6"/>
    </row>
    <row r="649">
      <c r="B649" s="5"/>
      <c r="C649" s="5"/>
      <c r="D649" s="5"/>
      <c r="O649" s="6"/>
    </row>
    <row r="650">
      <c r="B650" s="5"/>
      <c r="C650" s="5"/>
      <c r="D650" s="5"/>
      <c r="O650" s="6"/>
    </row>
    <row r="651">
      <c r="B651" s="5"/>
      <c r="C651" s="5"/>
      <c r="D651" s="5"/>
      <c r="O651" s="6"/>
    </row>
    <row r="652">
      <c r="B652" s="5"/>
      <c r="C652" s="5"/>
      <c r="D652" s="5"/>
      <c r="O652" s="6"/>
    </row>
    <row r="653">
      <c r="B653" s="5"/>
      <c r="C653" s="5"/>
      <c r="D653" s="5"/>
      <c r="O653" s="6"/>
    </row>
    <row r="654">
      <c r="B654" s="5"/>
      <c r="C654" s="5"/>
      <c r="D654" s="5"/>
      <c r="O654" s="6"/>
    </row>
    <row r="655">
      <c r="B655" s="5"/>
      <c r="C655" s="5"/>
      <c r="D655" s="5"/>
      <c r="O655" s="6"/>
    </row>
    <row r="656">
      <c r="B656" s="5"/>
      <c r="C656" s="5"/>
      <c r="D656" s="5"/>
      <c r="O656" s="6"/>
    </row>
    <row r="657">
      <c r="B657" s="5"/>
      <c r="C657" s="5"/>
      <c r="D657" s="5"/>
      <c r="O657" s="6"/>
    </row>
    <row r="658">
      <c r="B658" s="5"/>
      <c r="C658" s="5"/>
      <c r="D658" s="5"/>
      <c r="O658" s="6"/>
    </row>
    <row r="659">
      <c r="B659" s="5"/>
      <c r="C659" s="5"/>
      <c r="D659" s="5"/>
      <c r="O659" s="6"/>
    </row>
    <row r="660">
      <c r="B660" s="5"/>
      <c r="C660" s="5"/>
      <c r="D660" s="5"/>
      <c r="O660" s="6"/>
    </row>
    <row r="661">
      <c r="B661" s="5"/>
      <c r="C661" s="5"/>
      <c r="D661" s="5"/>
      <c r="O661" s="6"/>
    </row>
    <row r="662">
      <c r="B662" s="5"/>
      <c r="C662" s="5"/>
      <c r="D662" s="5"/>
      <c r="O662" s="6"/>
    </row>
    <row r="663">
      <c r="B663" s="5"/>
      <c r="C663" s="5"/>
      <c r="D663" s="5"/>
      <c r="O663" s="6"/>
    </row>
    <row r="664">
      <c r="B664" s="5"/>
      <c r="C664" s="5"/>
      <c r="D664" s="5"/>
      <c r="O664" s="6"/>
    </row>
    <row r="665">
      <c r="B665" s="5"/>
      <c r="C665" s="5"/>
      <c r="D665" s="5"/>
      <c r="O665" s="6"/>
    </row>
    <row r="666">
      <c r="B666" s="5"/>
      <c r="C666" s="5"/>
      <c r="D666" s="5"/>
      <c r="O666" s="6"/>
    </row>
    <row r="667">
      <c r="B667" s="5"/>
      <c r="C667" s="5"/>
      <c r="D667" s="5"/>
      <c r="O667" s="6"/>
    </row>
    <row r="668">
      <c r="B668" s="5"/>
      <c r="C668" s="5"/>
      <c r="D668" s="5"/>
      <c r="O668" s="6"/>
    </row>
    <row r="669">
      <c r="B669" s="5"/>
      <c r="C669" s="5"/>
      <c r="D669" s="5"/>
      <c r="O669" s="6"/>
    </row>
    <row r="670">
      <c r="B670" s="5"/>
      <c r="C670" s="5"/>
      <c r="D670" s="5"/>
      <c r="O670" s="6"/>
    </row>
    <row r="671">
      <c r="B671" s="5"/>
      <c r="C671" s="5"/>
      <c r="D671" s="5"/>
      <c r="O671" s="6"/>
    </row>
    <row r="672">
      <c r="B672" s="5"/>
      <c r="C672" s="5"/>
      <c r="D672" s="5"/>
      <c r="O672" s="6"/>
    </row>
    <row r="673">
      <c r="B673" s="5"/>
      <c r="C673" s="5"/>
      <c r="D673" s="5"/>
      <c r="O673" s="6"/>
    </row>
    <row r="674">
      <c r="B674" s="5"/>
      <c r="C674" s="5"/>
      <c r="D674" s="5"/>
      <c r="O674" s="6"/>
    </row>
    <row r="675">
      <c r="B675" s="5"/>
      <c r="C675" s="5"/>
      <c r="D675" s="5"/>
      <c r="O675" s="6"/>
    </row>
    <row r="676">
      <c r="B676" s="5"/>
      <c r="C676" s="5"/>
      <c r="D676" s="5"/>
      <c r="O676" s="6"/>
    </row>
    <row r="677">
      <c r="B677" s="5"/>
      <c r="C677" s="5"/>
      <c r="D677" s="5"/>
      <c r="O677" s="6"/>
    </row>
    <row r="678">
      <c r="B678" s="5"/>
      <c r="C678" s="5"/>
      <c r="D678" s="5"/>
      <c r="O678" s="6"/>
    </row>
    <row r="679">
      <c r="B679" s="5"/>
      <c r="C679" s="5"/>
      <c r="D679" s="5"/>
      <c r="O679" s="6"/>
    </row>
    <row r="680">
      <c r="B680" s="5"/>
      <c r="C680" s="5"/>
      <c r="D680" s="5"/>
      <c r="O680" s="6"/>
    </row>
    <row r="681">
      <c r="B681" s="5"/>
      <c r="C681" s="5"/>
      <c r="D681" s="5"/>
      <c r="O681" s="6"/>
    </row>
    <row r="682">
      <c r="B682" s="5"/>
      <c r="C682" s="5"/>
      <c r="D682" s="5"/>
      <c r="O682" s="6"/>
    </row>
    <row r="683">
      <c r="B683" s="5"/>
      <c r="C683" s="5"/>
      <c r="D683" s="5"/>
      <c r="O683" s="6"/>
    </row>
    <row r="684">
      <c r="B684" s="5"/>
      <c r="C684" s="5"/>
      <c r="D684" s="5"/>
      <c r="O684" s="6"/>
    </row>
    <row r="685">
      <c r="B685" s="5"/>
      <c r="C685" s="5"/>
      <c r="D685" s="5"/>
      <c r="O685" s="6"/>
    </row>
    <row r="686">
      <c r="B686" s="5"/>
      <c r="C686" s="5"/>
      <c r="D686" s="5"/>
      <c r="O686" s="6"/>
    </row>
    <row r="687">
      <c r="B687" s="5"/>
      <c r="C687" s="5"/>
      <c r="D687" s="5"/>
      <c r="O687" s="6"/>
    </row>
    <row r="688">
      <c r="B688" s="5"/>
      <c r="C688" s="5"/>
      <c r="D688" s="5"/>
      <c r="O688" s="6"/>
    </row>
    <row r="689">
      <c r="B689" s="5"/>
      <c r="C689" s="5"/>
      <c r="D689" s="5"/>
      <c r="O689" s="6"/>
    </row>
    <row r="690">
      <c r="B690" s="5"/>
      <c r="C690" s="5"/>
      <c r="D690" s="5"/>
      <c r="O690" s="6"/>
    </row>
    <row r="691">
      <c r="B691" s="5"/>
      <c r="C691" s="5"/>
      <c r="D691" s="5"/>
      <c r="O691" s="6"/>
    </row>
    <row r="692">
      <c r="B692" s="5"/>
      <c r="C692" s="5"/>
      <c r="D692" s="5"/>
      <c r="O692" s="6"/>
    </row>
    <row r="693">
      <c r="B693" s="5"/>
      <c r="C693" s="5"/>
      <c r="D693" s="5"/>
      <c r="O693" s="6"/>
    </row>
    <row r="694">
      <c r="B694" s="5"/>
      <c r="C694" s="5"/>
      <c r="D694" s="5"/>
      <c r="O694" s="6"/>
    </row>
    <row r="695">
      <c r="B695" s="5"/>
      <c r="C695" s="5"/>
      <c r="D695" s="5"/>
      <c r="O695" s="6"/>
    </row>
    <row r="696">
      <c r="B696" s="5"/>
      <c r="C696" s="5"/>
      <c r="D696" s="5"/>
      <c r="O696" s="6"/>
    </row>
    <row r="697">
      <c r="B697" s="5"/>
      <c r="C697" s="5"/>
      <c r="D697" s="5"/>
      <c r="O697" s="6"/>
    </row>
    <row r="698">
      <c r="B698" s="5"/>
      <c r="C698" s="5"/>
      <c r="D698" s="5"/>
      <c r="O698" s="6"/>
    </row>
    <row r="699">
      <c r="B699" s="5"/>
      <c r="C699" s="5"/>
      <c r="D699" s="5"/>
      <c r="O699" s="6"/>
    </row>
    <row r="700">
      <c r="B700" s="5"/>
      <c r="C700" s="5"/>
      <c r="D700" s="5"/>
      <c r="O700" s="6"/>
    </row>
    <row r="701">
      <c r="B701" s="5"/>
      <c r="C701" s="5"/>
      <c r="D701" s="5"/>
      <c r="O701" s="6"/>
    </row>
    <row r="702">
      <c r="B702" s="5"/>
      <c r="C702" s="5"/>
      <c r="D702" s="5"/>
      <c r="O702" s="6"/>
    </row>
    <row r="703">
      <c r="B703" s="5"/>
      <c r="C703" s="5"/>
      <c r="D703" s="5"/>
      <c r="O703" s="6"/>
    </row>
    <row r="704">
      <c r="B704" s="5"/>
      <c r="C704" s="5"/>
      <c r="D704" s="5"/>
      <c r="O704" s="6"/>
    </row>
    <row r="705">
      <c r="B705" s="5"/>
      <c r="C705" s="5"/>
      <c r="D705" s="5"/>
      <c r="O705" s="6"/>
    </row>
    <row r="706">
      <c r="B706" s="5"/>
      <c r="C706" s="5"/>
      <c r="D706" s="5"/>
      <c r="O706" s="6"/>
    </row>
    <row r="707">
      <c r="B707" s="5"/>
      <c r="C707" s="5"/>
      <c r="D707" s="5"/>
      <c r="O707" s="6"/>
    </row>
    <row r="708">
      <c r="B708" s="5"/>
      <c r="C708" s="5"/>
      <c r="D708" s="5"/>
      <c r="O708" s="6"/>
    </row>
    <row r="709">
      <c r="B709" s="5"/>
      <c r="C709" s="5"/>
      <c r="D709" s="5"/>
      <c r="O709" s="6"/>
    </row>
    <row r="710">
      <c r="B710" s="5"/>
      <c r="C710" s="5"/>
      <c r="D710" s="5"/>
      <c r="O710" s="6"/>
    </row>
    <row r="711">
      <c r="B711" s="5"/>
      <c r="C711" s="5"/>
      <c r="D711" s="5"/>
      <c r="O711" s="6"/>
    </row>
    <row r="712">
      <c r="B712" s="5"/>
      <c r="C712" s="5"/>
      <c r="D712" s="5"/>
      <c r="O712" s="6"/>
    </row>
    <row r="713">
      <c r="B713" s="5"/>
      <c r="C713" s="5"/>
      <c r="D713" s="5"/>
      <c r="O713" s="6"/>
    </row>
    <row r="714">
      <c r="B714" s="5"/>
      <c r="C714" s="5"/>
      <c r="D714" s="5"/>
      <c r="O714" s="6"/>
    </row>
    <row r="715">
      <c r="B715" s="5"/>
      <c r="C715" s="5"/>
      <c r="D715" s="5"/>
      <c r="O715" s="6"/>
    </row>
    <row r="716">
      <c r="B716" s="5"/>
      <c r="C716" s="5"/>
      <c r="D716" s="5"/>
      <c r="O716" s="6"/>
    </row>
    <row r="717">
      <c r="B717" s="5"/>
      <c r="C717" s="5"/>
      <c r="D717" s="5"/>
      <c r="O717" s="6"/>
    </row>
    <row r="718">
      <c r="B718" s="5"/>
      <c r="C718" s="5"/>
      <c r="D718" s="5"/>
      <c r="O718" s="6"/>
    </row>
    <row r="719">
      <c r="B719" s="5"/>
      <c r="C719" s="5"/>
      <c r="D719" s="5"/>
      <c r="O719" s="6"/>
    </row>
    <row r="720">
      <c r="B720" s="5"/>
      <c r="C720" s="5"/>
      <c r="D720" s="5"/>
      <c r="O720" s="6"/>
    </row>
    <row r="721">
      <c r="B721" s="5"/>
      <c r="C721" s="5"/>
      <c r="D721" s="5"/>
      <c r="O721" s="6"/>
    </row>
    <row r="722">
      <c r="B722" s="5"/>
      <c r="C722" s="5"/>
      <c r="D722" s="5"/>
      <c r="O722" s="6"/>
    </row>
    <row r="723">
      <c r="B723" s="5"/>
      <c r="C723" s="5"/>
      <c r="D723" s="5"/>
      <c r="O723" s="6"/>
    </row>
    <row r="724">
      <c r="B724" s="5"/>
      <c r="C724" s="5"/>
      <c r="D724" s="5"/>
      <c r="O724" s="6"/>
    </row>
    <row r="725">
      <c r="B725" s="5"/>
      <c r="C725" s="5"/>
      <c r="D725" s="5"/>
      <c r="O725" s="6"/>
    </row>
    <row r="726">
      <c r="B726" s="5"/>
      <c r="C726" s="5"/>
      <c r="D726" s="5"/>
      <c r="O726" s="6"/>
    </row>
    <row r="727">
      <c r="B727" s="5"/>
      <c r="C727" s="5"/>
      <c r="D727" s="5"/>
      <c r="O727" s="6"/>
    </row>
    <row r="728">
      <c r="B728" s="5"/>
      <c r="C728" s="5"/>
      <c r="D728" s="5"/>
      <c r="O728" s="6"/>
    </row>
    <row r="729">
      <c r="B729" s="5"/>
      <c r="C729" s="5"/>
      <c r="D729" s="5"/>
      <c r="O729" s="6"/>
    </row>
    <row r="730">
      <c r="B730" s="5"/>
      <c r="C730" s="5"/>
      <c r="D730" s="5"/>
      <c r="O730" s="6"/>
    </row>
    <row r="731">
      <c r="B731" s="5"/>
      <c r="C731" s="5"/>
      <c r="D731" s="5"/>
      <c r="O731" s="6"/>
    </row>
    <row r="732">
      <c r="B732" s="5"/>
      <c r="C732" s="5"/>
      <c r="D732" s="5"/>
      <c r="O732" s="6"/>
    </row>
    <row r="733">
      <c r="B733" s="5"/>
      <c r="C733" s="5"/>
      <c r="D733" s="5"/>
      <c r="O733" s="6"/>
    </row>
    <row r="734">
      <c r="B734" s="5"/>
      <c r="C734" s="5"/>
      <c r="D734" s="5"/>
      <c r="O734" s="6"/>
    </row>
    <row r="735">
      <c r="B735" s="5"/>
      <c r="C735" s="5"/>
      <c r="D735" s="5"/>
      <c r="O735" s="6"/>
    </row>
    <row r="736">
      <c r="B736" s="5"/>
      <c r="C736" s="5"/>
      <c r="D736" s="5"/>
      <c r="O736" s="6"/>
    </row>
    <row r="737">
      <c r="B737" s="5"/>
      <c r="C737" s="5"/>
      <c r="D737" s="5"/>
      <c r="O737" s="6"/>
    </row>
    <row r="738">
      <c r="B738" s="5"/>
      <c r="C738" s="5"/>
      <c r="D738" s="5"/>
      <c r="O738" s="6"/>
    </row>
    <row r="739">
      <c r="B739" s="5"/>
      <c r="C739" s="5"/>
      <c r="D739" s="5"/>
      <c r="O739" s="6"/>
    </row>
    <row r="740">
      <c r="B740" s="5"/>
      <c r="C740" s="5"/>
      <c r="D740" s="5"/>
      <c r="O740" s="6"/>
    </row>
    <row r="741">
      <c r="B741" s="5"/>
      <c r="C741" s="5"/>
      <c r="D741" s="5"/>
      <c r="O741" s="6"/>
    </row>
    <row r="742">
      <c r="B742" s="5"/>
      <c r="C742" s="5"/>
      <c r="D742" s="5"/>
      <c r="O742" s="6"/>
    </row>
    <row r="743">
      <c r="B743" s="5"/>
      <c r="C743" s="5"/>
      <c r="D743" s="5"/>
      <c r="O743" s="6"/>
    </row>
    <row r="744">
      <c r="B744" s="5"/>
      <c r="C744" s="5"/>
      <c r="D744" s="5"/>
      <c r="O744" s="6"/>
    </row>
    <row r="745">
      <c r="B745" s="5"/>
      <c r="C745" s="5"/>
      <c r="D745" s="5"/>
      <c r="O745" s="6"/>
    </row>
    <row r="746">
      <c r="B746" s="5"/>
      <c r="C746" s="5"/>
      <c r="D746" s="5"/>
      <c r="O746" s="6"/>
    </row>
    <row r="747">
      <c r="B747" s="5"/>
      <c r="C747" s="5"/>
      <c r="D747" s="5"/>
      <c r="O747" s="6"/>
    </row>
    <row r="748">
      <c r="B748" s="5"/>
      <c r="C748" s="5"/>
      <c r="D748" s="5"/>
      <c r="O748" s="6"/>
    </row>
    <row r="749">
      <c r="B749" s="5"/>
      <c r="C749" s="5"/>
      <c r="D749" s="5"/>
      <c r="O749" s="6"/>
    </row>
    <row r="750">
      <c r="B750" s="5"/>
      <c r="C750" s="5"/>
      <c r="D750" s="5"/>
      <c r="O750" s="6"/>
    </row>
    <row r="751">
      <c r="B751" s="5"/>
      <c r="C751" s="5"/>
      <c r="D751" s="5"/>
      <c r="O751" s="6"/>
    </row>
    <row r="752">
      <c r="B752" s="5"/>
      <c r="C752" s="5"/>
      <c r="D752" s="5"/>
      <c r="O752" s="6"/>
    </row>
    <row r="753">
      <c r="B753" s="5"/>
      <c r="C753" s="5"/>
      <c r="D753" s="5"/>
      <c r="O753" s="6"/>
    </row>
    <row r="754">
      <c r="B754" s="5"/>
      <c r="C754" s="5"/>
      <c r="D754" s="5"/>
      <c r="O754" s="6"/>
    </row>
    <row r="755">
      <c r="B755" s="5"/>
      <c r="C755" s="5"/>
      <c r="D755" s="5"/>
      <c r="O755" s="6"/>
    </row>
    <row r="756">
      <c r="B756" s="5"/>
      <c r="C756" s="5"/>
      <c r="D756" s="5"/>
      <c r="O756" s="6"/>
    </row>
    <row r="757">
      <c r="B757" s="5"/>
      <c r="C757" s="5"/>
      <c r="D757" s="5"/>
      <c r="O757" s="6"/>
    </row>
    <row r="758">
      <c r="B758" s="5"/>
      <c r="C758" s="5"/>
      <c r="D758" s="5"/>
      <c r="O758" s="6"/>
    </row>
    <row r="759">
      <c r="B759" s="5"/>
      <c r="C759" s="5"/>
      <c r="D759" s="5"/>
      <c r="O759" s="6"/>
    </row>
    <row r="760">
      <c r="B760" s="5"/>
      <c r="C760" s="5"/>
      <c r="D760" s="5"/>
      <c r="O760" s="6"/>
    </row>
    <row r="761">
      <c r="B761" s="5"/>
      <c r="C761" s="5"/>
      <c r="D761" s="5"/>
      <c r="O761" s="6"/>
    </row>
    <row r="762">
      <c r="B762" s="5"/>
      <c r="C762" s="5"/>
      <c r="D762" s="5"/>
      <c r="O762" s="6"/>
    </row>
    <row r="763">
      <c r="B763" s="5"/>
      <c r="C763" s="5"/>
      <c r="D763" s="5"/>
      <c r="O763" s="6"/>
    </row>
    <row r="764">
      <c r="B764" s="5"/>
      <c r="C764" s="5"/>
      <c r="D764" s="5"/>
      <c r="O764" s="6"/>
    </row>
    <row r="765">
      <c r="B765" s="5"/>
      <c r="C765" s="5"/>
      <c r="D765" s="5"/>
      <c r="O765" s="6"/>
    </row>
    <row r="766">
      <c r="B766" s="5"/>
      <c r="C766" s="5"/>
      <c r="D766" s="5"/>
      <c r="O766" s="6"/>
    </row>
    <row r="767">
      <c r="B767" s="5"/>
      <c r="C767" s="5"/>
      <c r="D767" s="5"/>
      <c r="O767" s="6"/>
    </row>
    <row r="768">
      <c r="B768" s="5"/>
      <c r="C768" s="5"/>
      <c r="D768" s="5"/>
      <c r="O768" s="6"/>
    </row>
    <row r="769">
      <c r="B769" s="5"/>
      <c r="C769" s="5"/>
      <c r="D769" s="5"/>
      <c r="O769" s="6"/>
    </row>
    <row r="770">
      <c r="B770" s="5"/>
      <c r="C770" s="5"/>
      <c r="D770" s="5"/>
      <c r="O770" s="6"/>
    </row>
    <row r="771">
      <c r="B771" s="5"/>
      <c r="C771" s="5"/>
      <c r="D771" s="5"/>
      <c r="O771" s="6"/>
    </row>
    <row r="772">
      <c r="B772" s="5"/>
      <c r="C772" s="5"/>
      <c r="D772" s="5"/>
      <c r="O772" s="6"/>
    </row>
    <row r="773">
      <c r="B773" s="5"/>
      <c r="C773" s="5"/>
      <c r="D773" s="5"/>
      <c r="O773" s="6"/>
    </row>
    <row r="774">
      <c r="B774" s="5"/>
      <c r="C774" s="5"/>
      <c r="D774" s="5"/>
      <c r="O774" s="6"/>
    </row>
    <row r="775">
      <c r="B775" s="5"/>
      <c r="C775" s="5"/>
      <c r="D775" s="5"/>
      <c r="O775" s="6"/>
    </row>
    <row r="776">
      <c r="B776" s="5"/>
      <c r="C776" s="5"/>
      <c r="D776" s="5"/>
      <c r="O776" s="6"/>
    </row>
    <row r="777">
      <c r="B777" s="5"/>
      <c r="C777" s="5"/>
      <c r="D777" s="5"/>
      <c r="O777" s="6"/>
    </row>
    <row r="778">
      <c r="B778" s="5"/>
      <c r="C778" s="5"/>
      <c r="D778" s="5"/>
      <c r="O778" s="6"/>
    </row>
    <row r="779">
      <c r="B779" s="5"/>
      <c r="C779" s="5"/>
      <c r="D779" s="5"/>
      <c r="O779" s="6"/>
    </row>
    <row r="780">
      <c r="B780" s="5"/>
      <c r="C780" s="5"/>
      <c r="D780" s="5"/>
      <c r="O780" s="6"/>
    </row>
    <row r="781">
      <c r="B781" s="5"/>
      <c r="C781" s="5"/>
      <c r="D781" s="5"/>
      <c r="O781" s="6"/>
    </row>
    <row r="782">
      <c r="B782" s="5"/>
      <c r="C782" s="5"/>
      <c r="D782" s="5"/>
      <c r="O782" s="6"/>
    </row>
    <row r="783">
      <c r="B783" s="5"/>
      <c r="C783" s="5"/>
      <c r="D783" s="5"/>
      <c r="O783" s="6"/>
    </row>
    <row r="784">
      <c r="B784" s="5"/>
      <c r="C784" s="5"/>
      <c r="D784" s="5"/>
      <c r="O784" s="6"/>
    </row>
    <row r="785">
      <c r="B785" s="5"/>
      <c r="C785" s="5"/>
      <c r="D785" s="5"/>
      <c r="O785" s="6"/>
    </row>
    <row r="786">
      <c r="B786" s="5"/>
      <c r="C786" s="5"/>
      <c r="D786" s="5"/>
      <c r="O786" s="6"/>
    </row>
    <row r="787">
      <c r="B787" s="5"/>
      <c r="C787" s="5"/>
      <c r="D787" s="5"/>
      <c r="O787" s="6"/>
    </row>
    <row r="788">
      <c r="B788" s="5"/>
      <c r="C788" s="5"/>
      <c r="D788" s="5"/>
      <c r="O788" s="6"/>
    </row>
    <row r="789">
      <c r="B789" s="5"/>
      <c r="C789" s="5"/>
      <c r="D789" s="5"/>
      <c r="O789" s="6"/>
    </row>
    <row r="790">
      <c r="B790" s="5"/>
      <c r="C790" s="5"/>
      <c r="D790" s="5"/>
      <c r="O790" s="6"/>
    </row>
    <row r="791">
      <c r="B791" s="5"/>
      <c r="C791" s="5"/>
      <c r="D791" s="5"/>
      <c r="O791" s="6"/>
    </row>
    <row r="792">
      <c r="B792" s="5"/>
      <c r="C792" s="5"/>
      <c r="D792" s="5"/>
      <c r="O792" s="6"/>
    </row>
    <row r="793">
      <c r="B793" s="5"/>
      <c r="C793" s="5"/>
      <c r="D793" s="5"/>
      <c r="O793" s="6"/>
    </row>
    <row r="794">
      <c r="B794" s="5"/>
      <c r="C794" s="5"/>
      <c r="D794" s="5"/>
      <c r="O794" s="6"/>
    </row>
    <row r="795">
      <c r="B795" s="5"/>
      <c r="C795" s="5"/>
      <c r="D795" s="5"/>
      <c r="O795" s="6"/>
    </row>
    <row r="796">
      <c r="B796" s="5"/>
      <c r="C796" s="5"/>
      <c r="D796" s="5"/>
      <c r="O796" s="6"/>
    </row>
    <row r="797">
      <c r="B797" s="5"/>
      <c r="C797" s="5"/>
      <c r="D797" s="5"/>
      <c r="O797" s="6"/>
    </row>
    <row r="798">
      <c r="B798" s="5"/>
      <c r="C798" s="5"/>
      <c r="D798" s="5"/>
      <c r="O798" s="6"/>
    </row>
    <row r="799">
      <c r="B799" s="5"/>
      <c r="C799" s="5"/>
      <c r="D799" s="5"/>
      <c r="O799" s="6"/>
    </row>
    <row r="800">
      <c r="B800" s="5"/>
      <c r="C800" s="5"/>
      <c r="D800" s="5"/>
      <c r="O800" s="6"/>
    </row>
    <row r="801">
      <c r="B801" s="5"/>
      <c r="C801" s="5"/>
      <c r="D801" s="5"/>
      <c r="O801" s="6"/>
    </row>
    <row r="802">
      <c r="B802" s="5"/>
      <c r="C802" s="5"/>
      <c r="D802" s="5"/>
      <c r="O802" s="6"/>
    </row>
    <row r="803">
      <c r="B803" s="5"/>
      <c r="C803" s="5"/>
      <c r="D803" s="5"/>
      <c r="O803" s="6"/>
    </row>
    <row r="804">
      <c r="B804" s="5"/>
      <c r="C804" s="5"/>
      <c r="D804" s="5"/>
      <c r="O804" s="6"/>
    </row>
    <row r="805">
      <c r="B805" s="5"/>
      <c r="C805" s="5"/>
      <c r="D805" s="5"/>
      <c r="O805" s="6"/>
    </row>
    <row r="806">
      <c r="B806" s="5"/>
      <c r="C806" s="5"/>
      <c r="D806" s="5"/>
      <c r="O806" s="6"/>
    </row>
    <row r="807">
      <c r="B807" s="5"/>
      <c r="C807" s="5"/>
      <c r="D807" s="5"/>
      <c r="O807" s="6"/>
    </row>
    <row r="808">
      <c r="B808" s="5"/>
      <c r="C808" s="5"/>
      <c r="D808" s="5"/>
      <c r="O808" s="6"/>
    </row>
    <row r="809">
      <c r="B809" s="5"/>
      <c r="C809" s="5"/>
      <c r="D809" s="5"/>
      <c r="O809" s="6"/>
    </row>
    <row r="810">
      <c r="B810" s="5"/>
      <c r="C810" s="5"/>
      <c r="D810" s="5"/>
      <c r="O810" s="6"/>
    </row>
    <row r="811">
      <c r="B811" s="5"/>
      <c r="C811" s="5"/>
      <c r="D811" s="5"/>
      <c r="O811" s="6"/>
    </row>
    <row r="812">
      <c r="B812" s="5"/>
      <c r="C812" s="5"/>
      <c r="D812" s="5"/>
      <c r="O812" s="6"/>
    </row>
    <row r="813">
      <c r="B813" s="5"/>
      <c r="C813" s="5"/>
      <c r="D813" s="5"/>
      <c r="O813" s="6"/>
    </row>
    <row r="814">
      <c r="B814" s="5"/>
      <c r="C814" s="5"/>
      <c r="D814" s="5"/>
      <c r="O814" s="6"/>
    </row>
    <row r="815">
      <c r="B815" s="5"/>
      <c r="C815" s="5"/>
      <c r="D815" s="5"/>
      <c r="O815" s="6"/>
    </row>
    <row r="816">
      <c r="B816" s="5"/>
      <c r="C816" s="5"/>
      <c r="D816" s="5"/>
      <c r="O816" s="6"/>
    </row>
    <row r="817">
      <c r="B817" s="5"/>
      <c r="C817" s="5"/>
      <c r="D817" s="5"/>
      <c r="O817" s="6"/>
    </row>
    <row r="818">
      <c r="B818" s="5"/>
      <c r="C818" s="5"/>
      <c r="D818" s="5"/>
      <c r="O818" s="6"/>
    </row>
    <row r="819">
      <c r="B819" s="5"/>
      <c r="C819" s="5"/>
      <c r="D819" s="5"/>
      <c r="O819" s="6"/>
    </row>
    <row r="820">
      <c r="B820" s="5"/>
      <c r="C820" s="5"/>
      <c r="D820" s="5"/>
      <c r="O820" s="6"/>
    </row>
    <row r="821">
      <c r="B821" s="5"/>
      <c r="C821" s="5"/>
      <c r="D821" s="5"/>
      <c r="O821" s="6"/>
    </row>
    <row r="822">
      <c r="B822" s="5"/>
      <c r="C822" s="5"/>
      <c r="D822" s="5"/>
      <c r="O822" s="6"/>
    </row>
    <row r="823">
      <c r="B823" s="5"/>
      <c r="C823" s="5"/>
      <c r="D823" s="5"/>
      <c r="O823" s="6"/>
    </row>
    <row r="824">
      <c r="B824" s="5"/>
      <c r="C824" s="5"/>
      <c r="D824" s="5"/>
      <c r="O824" s="6"/>
    </row>
    <row r="825">
      <c r="B825" s="5"/>
      <c r="C825" s="5"/>
      <c r="D825" s="5"/>
      <c r="O825" s="6"/>
    </row>
    <row r="826">
      <c r="B826" s="5"/>
      <c r="C826" s="5"/>
      <c r="D826" s="5"/>
      <c r="O826" s="6"/>
    </row>
    <row r="827">
      <c r="B827" s="5"/>
      <c r="C827" s="5"/>
      <c r="D827" s="5"/>
      <c r="O827" s="6"/>
    </row>
    <row r="828">
      <c r="B828" s="5"/>
      <c r="C828" s="5"/>
      <c r="D828" s="5"/>
      <c r="O828" s="6"/>
    </row>
    <row r="829">
      <c r="B829" s="5"/>
      <c r="C829" s="5"/>
      <c r="D829" s="5"/>
      <c r="O829" s="6"/>
    </row>
    <row r="830">
      <c r="B830" s="5"/>
      <c r="C830" s="5"/>
      <c r="D830" s="5"/>
      <c r="O830" s="6"/>
    </row>
    <row r="831">
      <c r="B831" s="5"/>
      <c r="C831" s="5"/>
      <c r="D831" s="5"/>
      <c r="O831" s="6"/>
    </row>
    <row r="832">
      <c r="B832" s="5"/>
      <c r="C832" s="5"/>
      <c r="D832" s="5"/>
      <c r="O832" s="6"/>
    </row>
    <row r="833">
      <c r="B833" s="5"/>
      <c r="C833" s="5"/>
      <c r="D833" s="5"/>
      <c r="O833" s="6"/>
    </row>
    <row r="834">
      <c r="B834" s="5"/>
      <c r="C834" s="5"/>
      <c r="D834" s="5"/>
      <c r="O834" s="6"/>
    </row>
    <row r="835">
      <c r="B835" s="5"/>
      <c r="C835" s="5"/>
      <c r="D835" s="5"/>
      <c r="O835" s="6"/>
    </row>
    <row r="836">
      <c r="B836" s="5"/>
      <c r="C836" s="5"/>
      <c r="D836" s="5"/>
      <c r="O836" s="6"/>
    </row>
    <row r="837">
      <c r="B837" s="5"/>
      <c r="C837" s="5"/>
      <c r="D837" s="5"/>
      <c r="O837" s="6"/>
    </row>
    <row r="838">
      <c r="B838" s="5"/>
      <c r="C838" s="5"/>
      <c r="D838" s="5"/>
      <c r="O838" s="6"/>
    </row>
    <row r="839">
      <c r="B839" s="5"/>
      <c r="C839" s="5"/>
      <c r="D839" s="5"/>
      <c r="O839" s="6"/>
    </row>
    <row r="840">
      <c r="B840" s="5"/>
      <c r="C840" s="5"/>
      <c r="D840" s="5"/>
      <c r="O840" s="6"/>
    </row>
    <row r="841">
      <c r="B841" s="5"/>
      <c r="C841" s="5"/>
      <c r="D841" s="5"/>
      <c r="O841" s="6"/>
    </row>
    <row r="842">
      <c r="B842" s="5"/>
      <c r="C842" s="5"/>
      <c r="D842" s="5"/>
      <c r="O842" s="6"/>
    </row>
    <row r="843">
      <c r="B843" s="5"/>
      <c r="C843" s="5"/>
      <c r="D843" s="5"/>
      <c r="O843" s="6"/>
    </row>
    <row r="844">
      <c r="B844" s="5"/>
      <c r="C844" s="5"/>
      <c r="D844" s="5"/>
      <c r="O844" s="6"/>
    </row>
    <row r="845">
      <c r="B845" s="5"/>
      <c r="C845" s="5"/>
      <c r="D845" s="5"/>
      <c r="O845" s="6"/>
    </row>
    <row r="846">
      <c r="B846" s="5"/>
      <c r="C846" s="5"/>
      <c r="D846" s="5"/>
      <c r="O846" s="6"/>
    </row>
    <row r="847">
      <c r="B847" s="5"/>
      <c r="C847" s="5"/>
      <c r="D847" s="5"/>
      <c r="O847" s="6"/>
    </row>
    <row r="848">
      <c r="B848" s="5"/>
      <c r="C848" s="5"/>
      <c r="D848" s="5"/>
      <c r="O848" s="6"/>
    </row>
    <row r="849">
      <c r="B849" s="5"/>
      <c r="C849" s="5"/>
      <c r="D849" s="5"/>
      <c r="O849" s="6"/>
    </row>
    <row r="850">
      <c r="B850" s="5"/>
      <c r="C850" s="5"/>
      <c r="D850" s="5"/>
      <c r="O850" s="6"/>
    </row>
    <row r="851">
      <c r="B851" s="5"/>
      <c r="C851" s="5"/>
      <c r="D851" s="5"/>
      <c r="O851" s="6"/>
    </row>
    <row r="852">
      <c r="B852" s="5"/>
      <c r="C852" s="5"/>
      <c r="D852" s="5"/>
      <c r="O852" s="6"/>
    </row>
    <row r="853">
      <c r="B853" s="5"/>
      <c r="C853" s="5"/>
      <c r="D853" s="5"/>
      <c r="O853" s="6"/>
    </row>
    <row r="854">
      <c r="B854" s="5"/>
      <c r="C854" s="5"/>
      <c r="D854" s="5"/>
      <c r="O854" s="6"/>
    </row>
    <row r="855">
      <c r="B855" s="5"/>
      <c r="C855" s="5"/>
      <c r="D855" s="5"/>
      <c r="O855" s="6"/>
    </row>
    <row r="856">
      <c r="B856" s="5"/>
      <c r="C856" s="5"/>
      <c r="D856" s="5"/>
      <c r="O856" s="6"/>
    </row>
    <row r="857">
      <c r="B857" s="5"/>
      <c r="C857" s="5"/>
      <c r="D857" s="5"/>
      <c r="O857" s="6"/>
    </row>
    <row r="858">
      <c r="B858" s="5"/>
      <c r="C858" s="5"/>
      <c r="D858" s="5"/>
      <c r="O858" s="6"/>
    </row>
    <row r="859">
      <c r="B859" s="5"/>
      <c r="C859" s="5"/>
      <c r="D859" s="5"/>
      <c r="O859" s="6"/>
    </row>
    <row r="860">
      <c r="B860" s="5"/>
      <c r="C860" s="5"/>
      <c r="D860" s="5"/>
      <c r="O860" s="6"/>
    </row>
    <row r="861">
      <c r="B861" s="5"/>
      <c r="C861" s="5"/>
      <c r="D861" s="5"/>
      <c r="O861" s="6"/>
    </row>
    <row r="862">
      <c r="B862" s="5"/>
      <c r="C862" s="5"/>
      <c r="D862" s="5"/>
      <c r="O862" s="6"/>
    </row>
    <row r="863">
      <c r="B863" s="5"/>
      <c r="C863" s="5"/>
      <c r="D863" s="5"/>
      <c r="O863" s="6"/>
    </row>
    <row r="864">
      <c r="B864" s="5"/>
      <c r="C864" s="5"/>
      <c r="D864" s="5"/>
      <c r="O864" s="6"/>
    </row>
    <row r="865">
      <c r="B865" s="5"/>
      <c r="C865" s="5"/>
      <c r="D865" s="5"/>
      <c r="O865" s="6"/>
    </row>
    <row r="866">
      <c r="B866" s="5"/>
      <c r="C866" s="5"/>
      <c r="D866" s="5"/>
      <c r="O866" s="6"/>
    </row>
    <row r="867">
      <c r="B867" s="5"/>
      <c r="C867" s="5"/>
      <c r="D867" s="5"/>
      <c r="O867" s="6"/>
    </row>
    <row r="868">
      <c r="B868" s="5"/>
      <c r="C868" s="5"/>
      <c r="D868" s="5"/>
      <c r="O868" s="6"/>
    </row>
    <row r="869">
      <c r="B869" s="5"/>
      <c r="C869" s="5"/>
      <c r="D869" s="5"/>
      <c r="O869" s="6"/>
    </row>
    <row r="870">
      <c r="B870" s="5"/>
      <c r="C870" s="5"/>
      <c r="D870" s="5"/>
      <c r="O870" s="6"/>
    </row>
    <row r="871">
      <c r="B871" s="5"/>
      <c r="C871" s="5"/>
      <c r="D871" s="5"/>
      <c r="O871" s="6"/>
    </row>
    <row r="872">
      <c r="B872" s="5"/>
      <c r="C872" s="5"/>
      <c r="D872" s="5"/>
      <c r="O872" s="6"/>
    </row>
    <row r="873">
      <c r="B873" s="5"/>
      <c r="C873" s="5"/>
      <c r="D873" s="5"/>
      <c r="O873" s="6"/>
    </row>
    <row r="874">
      <c r="B874" s="5"/>
      <c r="C874" s="5"/>
      <c r="D874" s="5"/>
      <c r="O874" s="6"/>
    </row>
    <row r="875">
      <c r="B875" s="5"/>
      <c r="C875" s="5"/>
      <c r="D875" s="5"/>
      <c r="O875" s="6"/>
    </row>
    <row r="876">
      <c r="B876" s="5"/>
      <c r="C876" s="5"/>
      <c r="D876" s="5"/>
      <c r="O876" s="6"/>
    </row>
    <row r="877">
      <c r="B877" s="5"/>
      <c r="C877" s="5"/>
      <c r="D877" s="5"/>
      <c r="O877" s="6"/>
    </row>
    <row r="878">
      <c r="B878" s="5"/>
      <c r="C878" s="5"/>
      <c r="D878" s="5"/>
      <c r="O878" s="6"/>
    </row>
    <row r="879">
      <c r="B879" s="5"/>
      <c r="C879" s="5"/>
      <c r="D879" s="5"/>
      <c r="O879" s="6"/>
    </row>
    <row r="880">
      <c r="B880" s="5"/>
      <c r="C880" s="5"/>
      <c r="D880" s="5"/>
      <c r="O880" s="6"/>
    </row>
    <row r="881">
      <c r="B881" s="5"/>
      <c r="C881" s="5"/>
      <c r="D881" s="5"/>
      <c r="O881" s="6"/>
    </row>
    <row r="882">
      <c r="B882" s="5"/>
      <c r="C882" s="5"/>
      <c r="D882" s="5"/>
      <c r="O882" s="6"/>
    </row>
    <row r="883">
      <c r="B883" s="5"/>
      <c r="C883" s="5"/>
      <c r="D883" s="5"/>
      <c r="O883" s="6"/>
    </row>
    <row r="884">
      <c r="B884" s="5"/>
      <c r="C884" s="5"/>
      <c r="D884" s="5"/>
      <c r="O884" s="6"/>
    </row>
    <row r="885">
      <c r="B885" s="5"/>
      <c r="C885" s="5"/>
      <c r="D885" s="5"/>
      <c r="O885" s="6"/>
    </row>
    <row r="886">
      <c r="B886" s="5"/>
      <c r="C886" s="5"/>
      <c r="D886" s="5"/>
      <c r="O886" s="6"/>
    </row>
    <row r="887">
      <c r="B887" s="5"/>
      <c r="C887" s="5"/>
      <c r="D887" s="5"/>
      <c r="O887" s="6"/>
    </row>
    <row r="888">
      <c r="B888" s="5"/>
      <c r="C888" s="5"/>
      <c r="D888" s="5"/>
      <c r="O888" s="6"/>
    </row>
    <row r="889">
      <c r="B889" s="5"/>
      <c r="C889" s="5"/>
      <c r="D889" s="5"/>
      <c r="O889" s="6"/>
    </row>
    <row r="890">
      <c r="B890" s="5"/>
      <c r="C890" s="5"/>
      <c r="D890" s="5"/>
      <c r="O890" s="6"/>
    </row>
    <row r="891">
      <c r="B891" s="5"/>
      <c r="C891" s="5"/>
      <c r="D891" s="5"/>
      <c r="O891" s="6"/>
    </row>
    <row r="892">
      <c r="B892" s="5"/>
      <c r="C892" s="5"/>
      <c r="D892" s="5"/>
      <c r="O892" s="6"/>
    </row>
    <row r="893">
      <c r="B893" s="5"/>
      <c r="C893" s="5"/>
      <c r="D893" s="5"/>
      <c r="O893" s="6"/>
    </row>
    <row r="894">
      <c r="B894" s="5"/>
      <c r="C894" s="5"/>
      <c r="D894" s="5"/>
      <c r="O894" s="6"/>
    </row>
    <row r="895">
      <c r="B895" s="5"/>
      <c r="C895" s="5"/>
      <c r="D895" s="5"/>
      <c r="O895" s="6"/>
    </row>
    <row r="896">
      <c r="B896" s="5"/>
      <c r="C896" s="5"/>
      <c r="D896" s="5"/>
      <c r="O896" s="6"/>
    </row>
    <row r="897">
      <c r="B897" s="5"/>
      <c r="C897" s="5"/>
      <c r="D897" s="5"/>
      <c r="O897" s="6"/>
    </row>
    <row r="898">
      <c r="B898" s="5"/>
      <c r="C898" s="5"/>
      <c r="D898" s="5"/>
      <c r="O898" s="6"/>
    </row>
    <row r="899">
      <c r="B899" s="5"/>
      <c r="C899" s="5"/>
      <c r="D899" s="5"/>
      <c r="O899" s="6"/>
    </row>
    <row r="900">
      <c r="B900" s="5"/>
      <c r="C900" s="5"/>
      <c r="D900" s="5"/>
      <c r="O900" s="6"/>
    </row>
    <row r="901">
      <c r="B901" s="5"/>
      <c r="C901" s="5"/>
      <c r="D901" s="5"/>
      <c r="O901" s="6"/>
    </row>
    <row r="902">
      <c r="B902" s="5"/>
      <c r="C902" s="5"/>
      <c r="D902" s="5"/>
      <c r="O902" s="6"/>
    </row>
    <row r="903">
      <c r="B903" s="5"/>
      <c r="C903" s="5"/>
      <c r="D903" s="5"/>
      <c r="O903" s="6"/>
    </row>
    <row r="904">
      <c r="B904" s="5"/>
      <c r="C904" s="5"/>
      <c r="D904" s="5"/>
      <c r="O904" s="6"/>
    </row>
    <row r="905">
      <c r="B905" s="5"/>
      <c r="C905" s="5"/>
      <c r="D905" s="5"/>
      <c r="O905" s="6"/>
    </row>
    <row r="906">
      <c r="B906" s="5"/>
      <c r="C906" s="5"/>
      <c r="D906" s="5"/>
      <c r="O906" s="6"/>
    </row>
    <row r="907">
      <c r="B907" s="5"/>
      <c r="C907" s="5"/>
      <c r="D907" s="5"/>
      <c r="O907" s="6"/>
    </row>
    <row r="908">
      <c r="B908" s="5"/>
      <c r="C908" s="5"/>
      <c r="D908" s="5"/>
      <c r="O908" s="6"/>
    </row>
    <row r="909">
      <c r="B909" s="5"/>
      <c r="C909" s="5"/>
      <c r="D909" s="5"/>
      <c r="O909" s="6"/>
    </row>
    <row r="910">
      <c r="B910" s="5"/>
      <c r="C910" s="5"/>
      <c r="D910" s="5"/>
      <c r="O910" s="6"/>
    </row>
    <row r="911">
      <c r="B911" s="5"/>
      <c r="C911" s="5"/>
      <c r="D911" s="5"/>
      <c r="O911" s="6"/>
    </row>
    <row r="912">
      <c r="B912" s="5"/>
      <c r="C912" s="5"/>
      <c r="D912" s="5"/>
      <c r="O912" s="6"/>
    </row>
    <row r="913">
      <c r="B913" s="5"/>
      <c r="C913" s="5"/>
      <c r="D913" s="5"/>
      <c r="O913" s="6"/>
    </row>
    <row r="914">
      <c r="B914" s="5"/>
      <c r="C914" s="5"/>
      <c r="D914" s="5"/>
      <c r="O914" s="6"/>
    </row>
    <row r="915">
      <c r="B915" s="5"/>
      <c r="C915" s="5"/>
      <c r="D915" s="5"/>
      <c r="O915" s="6"/>
    </row>
    <row r="916">
      <c r="B916" s="5"/>
      <c r="C916" s="5"/>
      <c r="D916" s="5"/>
      <c r="O916" s="6"/>
    </row>
    <row r="917">
      <c r="B917" s="5"/>
      <c r="C917" s="5"/>
      <c r="D917" s="5"/>
      <c r="O917" s="6"/>
    </row>
    <row r="918">
      <c r="B918" s="5"/>
      <c r="C918" s="5"/>
      <c r="D918" s="5"/>
      <c r="O918" s="6"/>
    </row>
    <row r="919">
      <c r="B919" s="5"/>
      <c r="C919" s="5"/>
      <c r="D919" s="5"/>
      <c r="O919" s="6"/>
    </row>
    <row r="920">
      <c r="B920" s="5"/>
      <c r="C920" s="5"/>
      <c r="D920" s="5"/>
      <c r="O920" s="6"/>
    </row>
    <row r="921">
      <c r="B921" s="5"/>
      <c r="C921" s="5"/>
      <c r="D921" s="5"/>
      <c r="O921" s="6"/>
    </row>
    <row r="922">
      <c r="B922" s="5"/>
      <c r="C922" s="5"/>
      <c r="D922" s="5"/>
      <c r="O922" s="6"/>
    </row>
    <row r="923">
      <c r="B923" s="5"/>
      <c r="C923" s="5"/>
      <c r="D923" s="5"/>
      <c r="O923" s="6"/>
    </row>
    <row r="924">
      <c r="B924" s="5"/>
      <c r="C924" s="5"/>
      <c r="D924" s="5"/>
      <c r="O924" s="6"/>
    </row>
    <row r="925">
      <c r="B925" s="5"/>
      <c r="C925" s="5"/>
      <c r="D925" s="5"/>
      <c r="O925" s="6"/>
    </row>
    <row r="926">
      <c r="B926" s="5"/>
      <c r="C926" s="5"/>
      <c r="D926" s="5"/>
      <c r="O926" s="6"/>
    </row>
    <row r="927">
      <c r="B927" s="5"/>
      <c r="C927" s="5"/>
      <c r="D927" s="5"/>
      <c r="O927" s="6"/>
    </row>
    <row r="928">
      <c r="B928" s="5"/>
      <c r="C928" s="5"/>
      <c r="D928" s="5"/>
      <c r="O928" s="6"/>
    </row>
    <row r="929">
      <c r="B929" s="5"/>
      <c r="C929" s="5"/>
      <c r="D929" s="5"/>
      <c r="O929" s="6"/>
    </row>
    <row r="930">
      <c r="B930" s="5"/>
      <c r="C930" s="5"/>
      <c r="D930" s="5"/>
      <c r="O930" s="6"/>
    </row>
    <row r="931">
      <c r="B931" s="5"/>
      <c r="C931" s="5"/>
      <c r="D931" s="5"/>
      <c r="O931" s="6"/>
    </row>
    <row r="932">
      <c r="B932" s="5"/>
      <c r="C932" s="5"/>
      <c r="D932" s="5"/>
      <c r="O932" s="6"/>
    </row>
    <row r="933">
      <c r="B933" s="5"/>
      <c r="C933" s="5"/>
      <c r="D933" s="5"/>
      <c r="O933" s="6"/>
    </row>
    <row r="934">
      <c r="B934" s="5"/>
      <c r="C934" s="5"/>
      <c r="D934" s="5"/>
      <c r="O934" s="6"/>
    </row>
    <row r="935">
      <c r="B935" s="5"/>
      <c r="C935" s="5"/>
      <c r="D935" s="5"/>
      <c r="O935" s="6"/>
    </row>
    <row r="936">
      <c r="B936" s="5"/>
      <c r="C936" s="5"/>
      <c r="D936" s="5"/>
      <c r="O936" s="6"/>
    </row>
    <row r="937">
      <c r="B937" s="5"/>
      <c r="C937" s="5"/>
      <c r="D937" s="5"/>
      <c r="O937" s="6"/>
    </row>
    <row r="938">
      <c r="B938" s="5"/>
      <c r="C938" s="5"/>
      <c r="D938" s="5"/>
      <c r="O938" s="6"/>
    </row>
    <row r="939">
      <c r="B939" s="5"/>
      <c r="C939" s="5"/>
      <c r="D939" s="5"/>
      <c r="O939" s="6"/>
    </row>
    <row r="940">
      <c r="B940" s="5"/>
      <c r="C940" s="5"/>
      <c r="D940" s="5"/>
      <c r="O940" s="6"/>
    </row>
    <row r="941">
      <c r="B941" s="5"/>
      <c r="C941" s="5"/>
      <c r="D941" s="5"/>
      <c r="O941" s="6"/>
    </row>
    <row r="942">
      <c r="B942" s="5"/>
      <c r="C942" s="5"/>
      <c r="D942" s="5"/>
      <c r="O942" s="6"/>
    </row>
    <row r="943">
      <c r="B943" s="5"/>
      <c r="C943" s="5"/>
      <c r="D943" s="5"/>
      <c r="O943" s="6"/>
    </row>
    <row r="944">
      <c r="B944" s="5"/>
      <c r="C944" s="5"/>
      <c r="D944" s="5"/>
      <c r="O944" s="6"/>
    </row>
    <row r="945">
      <c r="B945" s="5"/>
      <c r="C945" s="5"/>
      <c r="D945" s="5"/>
      <c r="O945" s="6"/>
    </row>
    <row r="946">
      <c r="B946" s="5"/>
      <c r="C946" s="5"/>
      <c r="D946" s="5"/>
      <c r="O946" s="6"/>
    </row>
    <row r="947">
      <c r="B947" s="5"/>
      <c r="C947" s="5"/>
      <c r="D947" s="5"/>
      <c r="O947" s="6"/>
    </row>
    <row r="948">
      <c r="B948" s="5"/>
      <c r="C948" s="5"/>
      <c r="D948" s="5"/>
      <c r="O948" s="6"/>
    </row>
    <row r="949">
      <c r="B949" s="5"/>
      <c r="C949" s="5"/>
      <c r="D949" s="5"/>
      <c r="O949" s="6"/>
    </row>
    <row r="950">
      <c r="B950" s="5"/>
      <c r="C950" s="5"/>
      <c r="D950" s="5"/>
      <c r="O950" s="6"/>
    </row>
    <row r="951">
      <c r="B951" s="5"/>
      <c r="C951" s="5"/>
      <c r="D951" s="5"/>
      <c r="O951" s="6"/>
    </row>
    <row r="952">
      <c r="B952" s="5"/>
      <c r="C952" s="5"/>
      <c r="D952" s="5"/>
      <c r="O952" s="6"/>
    </row>
    <row r="953">
      <c r="B953" s="5"/>
      <c r="C953" s="5"/>
      <c r="D953" s="5"/>
      <c r="O953" s="6"/>
    </row>
    <row r="954">
      <c r="B954" s="5"/>
      <c r="C954" s="5"/>
      <c r="D954" s="5"/>
      <c r="O954" s="6"/>
    </row>
    <row r="955">
      <c r="B955" s="5"/>
      <c r="C955" s="5"/>
      <c r="D955" s="5"/>
      <c r="O955" s="6"/>
    </row>
    <row r="956">
      <c r="B956" s="5"/>
      <c r="C956" s="5"/>
      <c r="D956" s="5"/>
      <c r="O956" s="6"/>
    </row>
    <row r="957">
      <c r="B957" s="5"/>
      <c r="C957" s="5"/>
      <c r="D957" s="5"/>
      <c r="O957" s="6"/>
    </row>
    <row r="958">
      <c r="B958" s="5"/>
      <c r="C958" s="5"/>
      <c r="D958" s="5"/>
      <c r="O958" s="6"/>
    </row>
    <row r="959">
      <c r="B959" s="5"/>
      <c r="C959" s="5"/>
      <c r="D959" s="5"/>
      <c r="O959" s="6"/>
    </row>
    <row r="960">
      <c r="B960" s="5"/>
      <c r="C960" s="5"/>
      <c r="D960" s="5"/>
      <c r="O960" s="6"/>
    </row>
    <row r="961">
      <c r="B961" s="5"/>
      <c r="C961" s="5"/>
      <c r="D961" s="5"/>
      <c r="O961" s="6"/>
    </row>
    <row r="962">
      <c r="B962" s="5"/>
      <c r="C962" s="5"/>
      <c r="D962" s="5"/>
      <c r="O962" s="6"/>
    </row>
    <row r="963">
      <c r="B963" s="5"/>
      <c r="C963" s="5"/>
      <c r="D963" s="5"/>
      <c r="O963" s="6"/>
    </row>
    <row r="964">
      <c r="B964" s="5"/>
      <c r="C964" s="5"/>
      <c r="D964" s="5"/>
      <c r="O964" s="6"/>
    </row>
    <row r="965">
      <c r="B965" s="5"/>
      <c r="C965" s="5"/>
      <c r="D965" s="5"/>
      <c r="O965" s="6"/>
    </row>
    <row r="966">
      <c r="B966" s="5"/>
      <c r="C966" s="5"/>
      <c r="D966" s="5"/>
      <c r="O966" s="6"/>
    </row>
    <row r="967">
      <c r="B967" s="5"/>
      <c r="C967" s="5"/>
      <c r="D967" s="5"/>
      <c r="O967" s="6"/>
    </row>
    <row r="968">
      <c r="B968" s="5"/>
      <c r="C968" s="5"/>
      <c r="D968" s="5"/>
      <c r="O968" s="6"/>
    </row>
    <row r="969">
      <c r="B969" s="5"/>
      <c r="C969" s="5"/>
      <c r="D969" s="5"/>
      <c r="O969" s="6"/>
    </row>
    <row r="970">
      <c r="B970" s="5"/>
      <c r="C970" s="5"/>
      <c r="D970" s="5"/>
      <c r="O970" s="6"/>
    </row>
    <row r="971">
      <c r="B971" s="5"/>
      <c r="C971" s="5"/>
      <c r="D971" s="5"/>
      <c r="O971" s="6"/>
    </row>
    <row r="972">
      <c r="B972" s="5"/>
      <c r="C972" s="5"/>
      <c r="D972" s="5"/>
      <c r="O972" s="6"/>
    </row>
    <row r="973">
      <c r="B973" s="5"/>
      <c r="C973" s="5"/>
      <c r="D973" s="5"/>
      <c r="O973" s="6"/>
    </row>
    <row r="974">
      <c r="B974" s="5"/>
      <c r="C974" s="5"/>
      <c r="D974" s="5"/>
      <c r="O974" s="6"/>
    </row>
    <row r="975">
      <c r="B975" s="5"/>
      <c r="C975" s="5"/>
      <c r="D975" s="5"/>
      <c r="O975" s="6"/>
    </row>
    <row r="976">
      <c r="B976" s="5"/>
      <c r="C976" s="5"/>
      <c r="D976" s="5"/>
      <c r="O976" s="6"/>
    </row>
    <row r="977">
      <c r="B977" s="5"/>
      <c r="C977" s="5"/>
      <c r="D977" s="5"/>
      <c r="O977" s="6"/>
    </row>
    <row r="978">
      <c r="B978" s="5"/>
      <c r="C978" s="5"/>
      <c r="D978" s="5"/>
      <c r="O978" s="6"/>
    </row>
    <row r="979">
      <c r="B979" s="5"/>
      <c r="C979" s="5"/>
      <c r="D979" s="5"/>
      <c r="O979" s="6"/>
    </row>
    <row r="980">
      <c r="B980" s="5"/>
      <c r="C980" s="5"/>
      <c r="D980" s="5"/>
      <c r="O980" s="6"/>
    </row>
    <row r="981">
      <c r="B981" s="5"/>
      <c r="C981" s="5"/>
      <c r="D981" s="5"/>
      <c r="O981" s="6"/>
    </row>
    <row r="982">
      <c r="B982" s="5"/>
      <c r="C982" s="5"/>
      <c r="D982" s="5"/>
      <c r="O982" s="6"/>
    </row>
    <row r="983">
      <c r="B983" s="5"/>
      <c r="C983" s="5"/>
      <c r="D983" s="5"/>
      <c r="O983" s="6"/>
    </row>
    <row r="984">
      <c r="B984" s="5"/>
      <c r="C984" s="5"/>
      <c r="D984" s="5"/>
      <c r="O984" s="6"/>
    </row>
    <row r="985">
      <c r="B985" s="5"/>
      <c r="C985" s="5"/>
      <c r="D985" s="5"/>
      <c r="O985" s="6"/>
    </row>
    <row r="986">
      <c r="B986" s="5"/>
      <c r="C986" s="5"/>
      <c r="D986" s="5"/>
      <c r="O986" s="6"/>
    </row>
    <row r="987">
      <c r="B987" s="5"/>
      <c r="C987" s="5"/>
      <c r="D987" s="5"/>
      <c r="O987" s="6"/>
    </row>
    <row r="988">
      <c r="B988" s="5"/>
      <c r="C988" s="5"/>
      <c r="D988" s="5"/>
      <c r="O988" s="6"/>
    </row>
    <row r="989">
      <c r="B989" s="5"/>
      <c r="C989" s="5"/>
      <c r="D989" s="5"/>
      <c r="O989" s="6"/>
    </row>
    <row r="990">
      <c r="B990" s="5"/>
      <c r="C990" s="5"/>
      <c r="D990" s="5"/>
      <c r="O990" s="6"/>
    </row>
    <row r="991">
      <c r="B991" s="5"/>
      <c r="C991" s="5"/>
      <c r="D991" s="5"/>
      <c r="O991" s="6"/>
    </row>
    <row r="992">
      <c r="B992" s="5"/>
      <c r="C992" s="5"/>
      <c r="D992" s="5"/>
      <c r="O992" s="6"/>
    </row>
    <row r="993">
      <c r="B993" s="5"/>
      <c r="C993" s="5"/>
      <c r="D993" s="5"/>
      <c r="O993" s="6"/>
    </row>
    <row r="994">
      <c r="B994" s="5"/>
      <c r="C994" s="5"/>
      <c r="D994" s="5"/>
      <c r="O994" s="6"/>
    </row>
    <row r="995">
      <c r="B995" s="5"/>
      <c r="C995" s="5"/>
      <c r="D995" s="5"/>
      <c r="O995" s="6"/>
    </row>
    <row r="996">
      <c r="B996" s="5"/>
      <c r="C996" s="5"/>
      <c r="D996" s="5"/>
      <c r="O996" s="6"/>
    </row>
    <row r="997">
      <c r="B997" s="5"/>
      <c r="C997" s="5"/>
      <c r="D997" s="5"/>
      <c r="O997" s="6"/>
    </row>
    <row r="998">
      <c r="B998" s="5"/>
      <c r="C998" s="5"/>
      <c r="D998" s="5"/>
      <c r="O998" s="6"/>
    </row>
    <row r="999">
      <c r="B999" s="5"/>
      <c r="C999" s="5"/>
      <c r="D999" s="5"/>
      <c r="O999" s="6"/>
    </row>
    <row r="1000">
      <c r="B1000" s="5"/>
      <c r="C1000" s="5"/>
      <c r="D1000" s="5"/>
      <c r="O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4.5"/>
  </cols>
  <sheetData>
    <row r="1">
      <c r="A1" s="1" t="s">
        <v>18</v>
      </c>
      <c r="B1" s="1" t="s">
        <v>19</v>
      </c>
    </row>
    <row r="2">
      <c r="A2" s="1">
        <v>0.0</v>
      </c>
      <c r="B2" s="1" t="s">
        <v>20</v>
      </c>
    </row>
    <row r="3">
      <c r="A3" s="1">
        <v>1.0</v>
      </c>
      <c r="B3" s="1" t="s">
        <v>21</v>
      </c>
    </row>
    <row r="4">
      <c r="A4" s="1">
        <v>2.0</v>
      </c>
      <c r="B4" s="1" t="s">
        <v>22</v>
      </c>
    </row>
    <row r="5">
      <c r="A5" s="1">
        <v>3.0</v>
      </c>
      <c r="B5" s="1" t="s">
        <v>23</v>
      </c>
    </row>
    <row r="6">
      <c r="A6" s="1">
        <v>4.0</v>
      </c>
      <c r="B6" s="1" t="s">
        <v>24</v>
      </c>
    </row>
    <row r="7">
      <c r="A7" s="1">
        <v>5.0</v>
      </c>
      <c r="B7" s="1" t="s">
        <v>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4.0"/>
  </cols>
  <sheetData>
    <row r="1">
      <c r="A1" s="1" t="s">
        <v>18</v>
      </c>
      <c r="B1" s="1" t="s">
        <v>8</v>
      </c>
    </row>
    <row r="2">
      <c r="A2" s="1">
        <v>1.0</v>
      </c>
      <c r="B2" s="1" t="s">
        <v>26</v>
      </c>
    </row>
    <row r="3">
      <c r="A3" s="1">
        <v>2.0</v>
      </c>
      <c r="B3" s="1" t="s">
        <v>27</v>
      </c>
    </row>
    <row r="4">
      <c r="A4" s="1">
        <v>3.0</v>
      </c>
      <c r="B4" s="1" t="s">
        <v>28</v>
      </c>
    </row>
    <row r="5">
      <c r="A5" s="1">
        <v>4.0</v>
      </c>
      <c r="B5" s="1" t="s">
        <v>29</v>
      </c>
    </row>
    <row r="6">
      <c r="A6" s="1">
        <v>5.0</v>
      </c>
      <c r="B6" s="1" t="s">
        <v>30</v>
      </c>
    </row>
    <row r="7">
      <c r="A7" s="1">
        <v>6.0</v>
      </c>
      <c r="B7" s="1" t="s">
        <v>31</v>
      </c>
    </row>
    <row r="8">
      <c r="A8" s="1">
        <v>7.0</v>
      </c>
      <c r="B8" s="1" t="s">
        <v>32</v>
      </c>
    </row>
    <row r="9">
      <c r="A9" s="1">
        <v>8.0</v>
      </c>
      <c r="B9" s="1" t="s">
        <v>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</cols>
  <sheetData>
    <row r="1">
      <c r="A1" s="1" t="s">
        <v>18</v>
      </c>
      <c r="B1" s="1" t="s">
        <v>34</v>
      </c>
    </row>
    <row r="2">
      <c r="A2" s="1">
        <v>1.0</v>
      </c>
      <c r="B2" s="1" t="s">
        <v>35</v>
      </c>
    </row>
    <row r="3">
      <c r="A3" s="1">
        <v>2.0</v>
      </c>
      <c r="B3" s="1" t="s">
        <v>36</v>
      </c>
    </row>
    <row r="4">
      <c r="A4" s="1">
        <v>3.0</v>
      </c>
      <c r="B4" s="1" t="s">
        <v>37</v>
      </c>
    </row>
    <row r="5">
      <c r="A5" s="1">
        <v>4.0</v>
      </c>
      <c r="B5" s="1" t="s">
        <v>38</v>
      </c>
    </row>
  </sheetData>
  <drawing r:id="rId1"/>
</worksheet>
</file>