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s\MALG\"/>
    </mc:Choice>
  </mc:AlternateContent>
  <bookViews>
    <workbookView xWindow="480" yWindow="120" windowWidth="27795" windowHeight="12315" activeTab="3"/>
  </bookViews>
  <sheets>
    <sheet name="FLMALS" sheetId="1" r:id="rId1"/>
    <sheet name="DAYLP" sheetId="7" r:id="rId2"/>
    <sheet name="MALDIS" sheetId="6" r:id="rId3"/>
    <sheet name="FLMALN" sheetId="2" r:id="rId4"/>
    <sheet name="GroMALP" sheetId="5" r:id="rId5"/>
    <sheet name="GroMALC" sheetId="4" r:id="rId6"/>
    <sheet name="equations exploration" sheetId="3" r:id="rId7"/>
  </sheets>
  <calcPr calcId="152511"/>
</workbook>
</file>

<file path=xl/calcChain.xml><?xml version="1.0" encoding="utf-8"?>
<calcChain xmlns="http://schemas.openxmlformats.org/spreadsheetml/2006/main">
  <c r="D10" i="4" l="1"/>
  <c r="D9" i="4"/>
  <c r="D12" i="4"/>
  <c r="D11" i="4"/>
  <c r="D2" i="3"/>
  <c r="C3" i="3"/>
  <c r="D3" i="3" s="1"/>
  <c r="D17" i="4"/>
  <c r="F4" i="5"/>
  <c r="D11" i="5"/>
  <c r="D10" i="5"/>
  <c r="F14" i="2"/>
  <c r="F13" i="2"/>
  <c r="G5" i="2"/>
  <c r="B22" i="1"/>
  <c r="B19" i="1"/>
  <c r="C4" i="3" l="1"/>
  <c r="D4" i="3" l="1"/>
  <c r="C5" i="3"/>
  <c r="C6" i="3" l="1"/>
  <c r="D5" i="3"/>
  <c r="C7" i="3" l="1"/>
  <c r="D6" i="3"/>
  <c r="C8" i="3" l="1"/>
  <c r="D7" i="3"/>
  <c r="C9" i="3" l="1"/>
  <c r="D8" i="3"/>
  <c r="C10" i="3" l="1"/>
  <c r="D9" i="3"/>
  <c r="C11" i="3" l="1"/>
  <c r="D10" i="3"/>
  <c r="C12" i="3" l="1"/>
  <c r="D11" i="3"/>
  <c r="D12" i="3" l="1"/>
  <c r="C13" i="3"/>
  <c r="C14" i="3" l="1"/>
  <c r="D13" i="3"/>
  <c r="C15" i="3" l="1"/>
  <c r="D14" i="3"/>
  <c r="C16" i="3" l="1"/>
  <c r="D15" i="3"/>
  <c r="C17" i="3" l="1"/>
  <c r="D16" i="3"/>
  <c r="C18" i="3" l="1"/>
  <c r="D17" i="3"/>
  <c r="C19" i="3" l="1"/>
  <c r="D18" i="3"/>
  <c r="C20" i="3" l="1"/>
  <c r="D19" i="3"/>
  <c r="C21" i="3" l="1"/>
  <c r="D20" i="3"/>
  <c r="C22" i="3" l="1"/>
  <c r="D21" i="3"/>
  <c r="C23" i="3" l="1"/>
  <c r="D22" i="3"/>
  <c r="C24" i="3" l="1"/>
  <c r="D23" i="3"/>
  <c r="C25" i="3" l="1"/>
  <c r="D24" i="3"/>
  <c r="C26" i="3" l="1"/>
  <c r="D25" i="3"/>
  <c r="C27" i="3" l="1"/>
  <c r="D26" i="3"/>
  <c r="D27" i="3" l="1"/>
  <c r="C28" i="3"/>
  <c r="C29" i="3" l="1"/>
  <c r="D28" i="3"/>
  <c r="C30" i="3" l="1"/>
  <c r="D29" i="3"/>
  <c r="C31" i="3" l="1"/>
  <c r="D30" i="3"/>
  <c r="C32" i="3" l="1"/>
  <c r="D31" i="3"/>
  <c r="D32" i="3" l="1"/>
  <c r="C33" i="3"/>
  <c r="D33" i="3" l="1"/>
  <c r="C34" i="3"/>
  <c r="C35" i="3" l="1"/>
  <c r="D34" i="3"/>
  <c r="C36" i="3" l="1"/>
  <c r="D35" i="3"/>
  <c r="C37" i="3" l="1"/>
  <c r="D36" i="3"/>
  <c r="D37" i="3" l="1"/>
  <c r="C38" i="3"/>
  <c r="D38" i="3" l="1"/>
  <c r="C39" i="3"/>
  <c r="D39" i="3" l="1"/>
  <c r="C40" i="3"/>
  <c r="D40" i="3" l="1"/>
  <c r="C41" i="3"/>
  <c r="C42" i="3" l="1"/>
  <c r="D41" i="3"/>
  <c r="C43" i="3" l="1"/>
  <c r="D42" i="3"/>
  <c r="C44" i="3" l="1"/>
  <c r="D43" i="3"/>
  <c r="D44" i="3" l="1"/>
  <c r="C45" i="3"/>
  <c r="D45" i="3" l="1"/>
  <c r="C46" i="3"/>
  <c r="C47" i="3" l="1"/>
  <c r="D46" i="3"/>
  <c r="C48" i="3" l="1"/>
  <c r="D47" i="3"/>
  <c r="C49" i="3" l="1"/>
  <c r="D48" i="3"/>
  <c r="C50" i="3" l="1"/>
  <c r="D49" i="3"/>
  <c r="C51" i="3" l="1"/>
  <c r="D50" i="3"/>
  <c r="D51" i="3" l="1"/>
  <c r="C52" i="3"/>
  <c r="C53" i="3" l="1"/>
  <c r="D52" i="3"/>
  <c r="C54" i="3" l="1"/>
  <c r="D53" i="3"/>
  <c r="C55" i="3" l="1"/>
  <c r="D54" i="3"/>
  <c r="C56" i="3" l="1"/>
  <c r="D55" i="3"/>
  <c r="D56" i="3" l="1"/>
  <c r="C57" i="3"/>
  <c r="D57" i="3" l="1"/>
  <c r="C58" i="3"/>
  <c r="C59" i="3" l="1"/>
  <c r="D58" i="3"/>
  <c r="C60" i="3" l="1"/>
  <c r="D59" i="3"/>
  <c r="C61" i="3" l="1"/>
  <c r="D60" i="3"/>
  <c r="C62" i="3" l="1"/>
  <c r="D61" i="3"/>
  <c r="C63" i="3" l="1"/>
  <c r="D62" i="3"/>
  <c r="C64" i="3" l="1"/>
  <c r="D63" i="3"/>
  <c r="C65" i="3" l="1"/>
  <c r="D64" i="3"/>
  <c r="C66" i="3" l="1"/>
  <c r="D65" i="3"/>
  <c r="C67" i="3" l="1"/>
  <c r="D66" i="3"/>
  <c r="C68" i="3" l="1"/>
  <c r="D67" i="3"/>
  <c r="C69" i="3" l="1"/>
  <c r="D68" i="3"/>
  <c r="C70" i="3" l="1"/>
  <c r="D69" i="3"/>
  <c r="C71" i="3" l="1"/>
  <c r="D70" i="3"/>
  <c r="D71" i="3" l="1"/>
  <c r="C72" i="3"/>
  <c r="C73" i="3" l="1"/>
  <c r="D72" i="3"/>
  <c r="C74" i="3" l="1"/>
  <c r="D73" i="3"/>
  <c r="C75" i="3" l="1"/>
  <c r="D74" i="3"/>
  <c r="C76" i="3" l="1"/>
  <c r="D75" i="3"/>
  <c r="C77" i="3" l="1"/>
  <c r="D76" i="3"/>
  <c r="C78" i="3" l="1"/>
  <c r="D77" i="3"/>
  <c r="D78" i="3" l="1"/>
  <c r="C79" i="3"/>
  <c r="D79" i="3" l="1"/>
  <c r="C80" i="3"/>
  <c r="C81" i="3" l="1"/>
  <c r="D80" i="3"/>
  <c r="D81" i="3" l="1"/>
  <c r="C82" i="3"/>
  <c r="D82" i="3" l="1"/>
  <c r="C83" i="3"/>
  <c r="C84" i="3" l="1"/>
  <c r="D83" i="3"/>
  <c r="C85" i="3" l="1"/>
  <c r="D84" i="3"/>
  <c r="C86" i="3" l="1"/>
  <c r="D85" i="3"/>
  <c r="C87" i="3" l="1"/>
  <c r="D86" i="3"/>
  <c r="C88" i="3" l="1"/>
  <c r="D87" i="3"/>
  <c r="C89" i="3" l="1"/>
  <c r="D88" i="3"/>
  <c r="C90" i="3" l="1"/>
  <c r="D89" i="3"/>
  <c r="C91" i="3" l="1"/>
  <c r="D90" i="3"/>
  <c r="C92" i="3" l="1"/>
  <c r="D91" i="3"/>
  <c r="C93" i="3" l="1"/>
  <c r="D92" i="3"/>
  <c r="C94" i="3" l="1"/>
  <c r="D93" i="3"/>
  <c r="D94" i="3" l="1"/>
  <c r="C95" i="3"/>
  <c r="C96" i="3" l="1"/>
  <c r="D95" i="3"/>
  <c r="C97" i="3" l="1"/>
  <c r="D96" i="3"/>
  <c r="C98" i="3" l="1"/>
  <c r="D97" i="3"/>
  <c r="D98" i="3" l="1"/>
  <c r="C99" i="3"/>
  <c r="C100" i="3" l="1"/>
  <c r="D99" i="3"/>
  <c r="C101" i="3" l="1"/>
  <c r="D100" i="3"/>
  <c r="C102" i="3" l="1"/>
  <c r="D101" i="3"/>
  <c r="C103" i="3" l="1"/>
  <c r="D102" i="3"/>
  <c r="C104" i="3" l="1"/>
  <c r="D103" i="3"/>
  <c r="D104" i="3" l="1"/>
  <c r="C105" i="3"/>
  <c r="D105" i="3" l="1"/>
  <c r="C106" i="3"/>
  <c r="C107" i="3" l="1"/>
  <c r="D106" i="3"/>
  <c r="C108" i="3" l="1"/>
  <c r="D107" i="3"/>
  <c r="D108" i="3" l="1"/>
  <c r="C109" i="3"/>
  <c r="C110" i="3" l="1"/>
  <c r="D109" i="3"/>
  <c r="C111" i="3" l="1"/>
  <c r="D110" i="3"/>
  <c r="C112" i="3" l="1"/>
  <c r="D111" i="3"/>
  <c r="C113" i="3" l="1"/>
  <c r="D112" i="3"/>
  <c r="C114" i="3" l="1"/>
  <c r="D113" i="3"/>
  <c r="C115" i="3" l="1"/>
  <c r="D114" i="3"/>
  <c r="C116" i="3" l="1"/>
  <c r="D115" i="3"/>
  <c r="D116" i="3" l="1"/>
  <c r="C117" i="3"/>
  <c r="D117" i="3" l="1"/>
  <c r="C118" i="3"/>
  <c r="C119" i="3" l="1"/>
  <c r="D118" i="3"/>
  <c r="C120" i="3" l="1"/>
  <c r="D119" i="3"/>
  <c r="C121" i="3" l="1"/>
  <c r="D120" i="3"/>
  <c r="C122" i="3" l="1"/>
  <c r="D121" i="3"/>
  <c r="C123" i="3" l="1"/>
  <c r="D122" i="3"/>
  <c r="C124" i="3" l="1"/>
  <c r="D123" i="3"/>
  <c r="C125" i="3" l="1"/>
  <c r="D124" i="3"/>
  <c r="C126" i="3" l="1"/>
  <c r="D125" i="3"/>
  <c r="C127" i="3" l="1"/>
  <c r="D126" i="3"/>
  <c r="D127" i="3" l="1"/>
  <c r="C128" i="3"/>
  <c r="C129" i="3" l="1"/>
  <c r="D128" i="3"/>
  <c r="C130" i="3" l="1"/>
  <c r="D129" i="3"/>
  <c r="C131" i="3" l="1"/>
  <c r="D130" i="3"/>
  <c r="C132" i="3" l="1"/>
  <c r="D131" i="3"/>
  <c r="D132" i="3" l="1"/>
  <c r="C133" i="3"/>
  <c r="D133" i="3" l="1"/>
  <c r="C134" i="3"/>
  <c r="C135" i="3" l="1"/>
  <c r="D134" i="3"/>
  <c r="C136" i="3" l="1"/>
  <c r="D135" i="3"/>
  <c r="C137" i="3" l="1"/>
  <c r="D136" i="3"/>
  <c r="C138" i="3" l="1"/>
  <c r="D137" i="3"/>
  <c r="C139" i="3" l="1"/>
  <c r="D138" i="3"/>
  <c r="C140" i="3" l="1"/>
  <c r="D139" i="3"/>
  <c r="D140" i="3" l="1"/>
  <c r="C141" i="3"/>
  <c r="C142" i="3" l="1"/>
  <c r="D141" i="3"/>
  <c r="C143" i="3" l="1"/>
  <c r="D142" i="3"/>
  <c r="C144" i="3" l="1"/>
  <c r="D143" i="3"/>
  <c r="D144" i="3" l="1"/>
  <c r="C145" i="3"/>
  <c r="C146" i="3" l="1"/>
  <c r="D145" i="3"/>
  <c r="C147" i="3" l="1"/>
  <c r="D146" i="3"/>
  <c r="C148" i="3" l="1"/>
  <c r="D147" i="3"/>
  <c r="D148" i="3" l="1"/>
  <c r="C149" i="3"/>
  <c r="C150" i="3" l="1"/>
  <c r="D149" i="3"/>
  <c r="C151" i="3" l="1"/>
  <c r="D150" i="3"/>
  <c r="C152" i="3" l="1"/>
  <c r="D151" i="3"/>
  <c r="C153" i="3" l="1"/>
  <c r="D152" i="3"/>
  <c r="C154" i="3" l="1"/>
  <c r="D153" i="3"/>
  <c r="D154" i="3" l="1"/>
  <c r="C155" i="3"/>
  <c r="C156" i="3" l="1"/>
  <c r="D155" i="3"/>
  <c r="D156" i="3" l="1"/>
  <c r="C157" i="3"/>
  <c r="D157" i="3" l="1"/>
  <c r="C158" i="3"/>
  <c r="D158" i="3" l="1"/>
  <c r="C159" i="3"/>
  <c r="D159" i="3" l="1"/>
  <c r="C160" i="3"/>
  <c r="C161" i="3" l="1"/>
  <c r="D160" i="3"/>
  <c r="D161" i="3" l="1"/>
  <c r="C162" i="3"/>
  <c r="C163" i="3" l="1"/>
  <c r="D162" i="3"/>
  <c r="C164" i="3" l="1"/>
  <c r="D163" i="3"/>
  <c r="D164" i="3" l="1"/>
  <c r="C165" i="3"/>
  <c r="C166" i="3" l="1"/>
  <c r="D165" i="3"/>
  <c r="D166" i="3" l="1"/>
  <c r="C167" i="3"/>
  <c r="C168" i="3" l="1"/>
  <c r="D167" i="3"/>
  <c r="C169" i="3" l="1"/>
  <c r="D168" i="3"/>
  <c r="C170" i="3" l="1"/>
  <c r="D169" i="3"/>
  <c r="C171" i="3" l="1"/>
  <c r="D170" i="3"/>
  <c r="C172" i="3" l="1"/>
  <c r="D171" i="3"/>
  <c r="C173" i="3" l="1"/>
  <c r="D172" i="3"/>
  <c r="C174" i="3" l="1"/>
  <c r="D173" i="3"/>
  <c r="C175" i="3" l="1"/>
  <c r="D174" i="3"/>
  <c r="C176" i="3" l="1"/>
  <c r="D175" i="3"/>
  <c r="C177" i="3" l="1"/>
  <c r="D176" i="3"/>
  <c r="D177" i="3" l="1"/>
  <c r="C178" i="3"/>
  <c r="C179" i="3" l="1"/>
  <c r="D178" i="3"/>
  <c r="C180" i="3" l="1"/>
  <c r="D179" i="3"/>
  <c r="C181" i="3" l="1"/>
  <c r="D180" i="3"/>
  <c r="C182" i="3" l="1"/>
  <c r="D181" i="3"/>
  <c r="C183" i="3" l="1"/>
  <c r="D182" i="3"/>
  <c r="D183" i="3" l="1"/>
  <c r="C184" i="3"/>
  <c r="D184" i="3" l="1"/>
  <c r="C185" i="3"/>
  <c r="D185" i="3" l="1"/>
  <c r="C186" i="3"/>
  <c r="C187" i="3" l="1"/>
  <c r="D186" i="3"/>
  <c r="C188" i="3" l="1"/>
  <c r="D187" i="3"/>
  <c r="C189" i="3" l="1"/>
  <c r="D188" i="3"/>
  <c r="D189" i="3" l="1"/>
  <c r="C190" i="3"/>
  <c r="C191" i="3" l="1"/>
  <c r="D190" i="3"/>
  <c r="D191" i="3" l="1"/>
  <c r="C192" i="3"/>
  <c r="D192" i="3" l="1"/>
  <c r="C193" i="3"/>
  <c r="C194" i="3" l="1"/>
  <c r="D193" i="3"/>
  <c r="C195" i="3" l="1"/>
  <c r="D194" i="3"/>
  <c r="D195" i="3" l="1"/>
  <c r="C196" i="3"/>
  <c r="C197" i="3" l="1"/>
  <c r="D196" i="3"/>
  <c r="C198" i="3" l="1"/>
  <c r="D197" i="3"/>
  <c r="D198" i="3" l="1"/>
  <c r="C199" i="3"/>
  <c r="C200" i="3" l="1"/>
  <c r="D199" i="3"/>
  <c r="C201" i="3" l="1"/>
  <c r="D200" i="3"/>
  <c r="C202" i="3" l="1"/>
  <c r="D201" i="3"/>
  <c r="C203" i="3" l="1"/>
  <c r="D202" i="3"/>
  <c r="D203" i="3" l="1"/>
  <c r="C204" i="3"/>
  <c r="C205" i="3" l="1"/>
  <c r="D204" i="3"/>
  <c r="C206" i="3" l="1"/>
  <c r="D205" i="3"/>
  <c r="D206" i="3" l="1"/>
  <c r="C207" i="3"/>
  <c r="C208" i="3" l="1"/>
  <c r="D207" i="3"/>
  <c r="C209" i="3" l="1"/>
  <c r="D208" i="3"/>
  <c r="C210" i="3" l="1"/>
  <c r="D209" i="3"/>
  <c r="C211" i="3" l="1"/>
  <c r="D210" i="3"/>
  <c r="C212" i="3" l="1"/>
  <c r="D211" i="3"/>
  <c r="C213" i="3" l="1"/>
  <c r="D212" i="3"/>
  <c r="C214" i="3" l="1"/>
  <c r="D213" i="3"/>
  <c r="D214" i="3" l="1"/>
  <c r="C215" i="3"/>
  <c r="D215" i="3" l="1"/>
  <c r="C216" i="3"/>
  <c r="C217" i="3" l="1"/>
  <c r="D216" i="3"/>
  <c r="C218" i="3" l="1"/>
  <c r="D217" i="3"/>
  <c r="C219" i="3" l="1"/>
  <c r="D218" i="3"/>
  <c r="D219" i="3" l="1"/>
  <c r="C220" i="3"/>
  <c r="D220" i="3" l="1"/>
  <c r="C221" i="3"/>
  <c r="C222" i="3" l="1"/>
  <c r="D221" i="3"/>
  <c r="C223" i="3" l="1"/>
  <c r="D222" i="3"/>
  <c r="C224" i="3" l="1"/>
  <c r="D223" i="3"/>
  <c r="D224" i="3" l="1"/>
  <c r="C225" i="3"/>
  <c r="C226" i="3" l="1"/>
  <c r="D225" i="3"/>
  <c r="D226" i="3" l="1"/>
  <c r="C227" i="3"/>
  <c r="C228" i="3" l="1"/>
  <c r="D227" i="3"/>
  <c r="C229" i="3" l="1"/>
  <c r="D228" i="3"/>
  <c r="C230" i="3" l="1"/>
  <c r="D229" i="3"/>
  <c r="C231" i="3" l="1"/>
  <c r="D230" i="3"/>
  <c r="C232" i="3" l="1"/>
  <c r="D231" i="3"/>
  <c r="C233" i="3" l="1"/>
  <c r="D232" i="3"/>
  <c r="C234" i="3" l="1"/>
  <c r="D233" i="3"/>
  <c r="C235" i="3" l="1"/>
  <c r="D234" i="3"/>
  <c r="D235" i="3" l="1"/>
  <c r="C236" i="3"/>
  <c r="C237" i="3" l="1"/>
  <c r="D236" i="3"/>
  <c r="C238" i="3" l="1"/>
  <c r="D237" i="3"/>
  <c r="C239" i="3" l="1"/>
  <c r="D238" i="3"/>
  <c r="D239" i="3" l="1"/>
  <c r="C240" i="3"/>
  <c r="C241" i="3" l="1"/>
  <c r="D240" i="3"/>
  <c r="C242" i="3" l="1"/>
  <c r="D241" i="3"/>
  <c r="D242" i="3" l="1"/>
  <c r="C243" i="3"/>
  <c r="C244" i="3" l="1"/>
  <c r="D243" i="3"/>
  <c r="C245" i="3" l="1"/>
  <c r="D244" i="3"/>
  <c r="D245" i="3" l="1"/>
  <c r="C246" i="3"/>
  <c r="D246" i="3" l="1"/>
  <c r="C247" i="3"/>
  <c r="C248" i="3" l="1"/>
  <c r="D247" i="3"/>
  <c r="C249" i="3" l="1"/>
  <c r="D248" i="3"/>
  <c r="C250" i="3" l="1"/>
  <c r="D249" i="3"/>
  <c r="D250" i="3" l="1"/>
  <c r="C251" i="3"/>
  <c r="D251" i="3" l="1"/>
  <c r="C252" i="3"/>
  <c r="C253" i="3" l="1"/>
  <c r="D252" i="3"/>
  <c r="C254" i="3" l="1"/>
  <c r="D253" i="3"/>
  <c r="D254" i="3" l="1"/>
  <c r="C255" i="3"/>
  <c r="C256" i="3" l="1"/>
  <c r="D255" i="3"/>
  <c r="C257" i="3" l="1"/>
  <c r="D256" i="3"/>
  <c r="D257" i="3" l="1"/>
  <c r="C258" i="3"/>
  <c r="D258" i="3" l="1"/>
  <c r="C259" i="3"/>
  <c r="C260" i="3" l="1"/>
  <c r="D259" i="3"/>
  <c r="C261" i="3" l="1"/>
  <c r="D260" i="3"/>
  <c r="C262" i="3" l="1"/>
  <c r="D261" i="3"/>
  <c r="C263" i="3" l="1"/>
  <c r="D262" i="3"/>
  <c r="C264" i="3" l="1"/>
  <c r="D263" i="3"/>
  <c r="D264" i="3" l="1"/>
  <c r="C265" i="3"/>
  <c r="C266" i="3" l="1"/>
  <c r="D265" i="3"/>
  <c r="C267" i="3" l="1"/>
  <c r="D266" i="3"/>
  <c r="C268" i="3" l="1"/>
  <c r="D267" i="3"/>
  <c r="C269" i="3" l="1"/>
  <c r="D268" i="3"/>
  <c r="C270" i="3" l="1"/>
  <c r="D269" i="3"/>
  <c r="D270" i="3" l="1"/>
  <c r="C271" i="3"/>
  <c r="D271" i="3" l="1"/>
  <c r="C272" i="3"/>
  <c r="C273" i="3" l="1"/>
  <c r="D272" i="3"/>
  <c r="C274" i="3" l="1"/>
  <c r="D273" i="3"/>
  <c r="C275" i="3" l="1"/>
  <c r="D274" i="3"/>
  <c r="D275" i="3" l="1"/>
  <c r="C276" i="3"/>
  <c r="D276" i="3" l="1"/>
  <c r="C277" i="3"/>
  <c r="D277" i="3" l="1"/>
  <c r="C278" i="3"/>
  <c r="C279" i="3" l="1"/>
  <c r="D278" i="3"/>
  <c r="C280" i="3" l="1"/>
  <c r="D279" i="3"/>
  <c r="D280" i="3" l="1"/>
  <c r="C281" i="3"/>
  <c r="C282" i="3" l="1"/>
  <c r="D281" i="3"/>
  <c r="C283" i="3" l="1"/>
  <c r="D282" i="3"/>
  <c r="D283" i="3" l="1"/>
  <c r="C284" i="3"/>
  <c r="C285" i="3" l="1"/>
  <c r="D284" i="3"/>
  <c r="C286" i="3" l="1"/>
  <c r="D285" i="3"/>
  <c r="C287" i="3" l="1"/>
  <c r="D286" i="3"/>
  <c r="C288" i="3" l="1"/>
  <c r="D287" i="3"/>
  <c r="D288" i="3" l="1"/>
  <c r="C289" i="3"/>
  <c r="D289" i="3" l="1"/>
  <c r="C290" i="3"/>
  <c r="C291" i="3" l="1"/>
  <c r="D290" i="3"/>
  <c r="C292" i="3" l="1"/>
  <c r="D291" i="3"/>
  <c r="C293" i="3" l="1"/>
  <c r="D292" i="3"/>
  <c r="C294" i="3" l="1"/>
  <c r="D293" i="3"/>
  <c r="C295" i="3" l="1"/>
  <c r="D294" i="3"/>
  <c r="C296" i="3" l="1"/>
  <c r="D295" i="3"/>
  <c r="C297" i="3" l="1"/>
  <c r="D296" i="3"/>
  <c r="D297" i="3" l="1"/>
  <c r="C298" i="3"/>
  <c r="D298" i="3" l="1"/>
  <c r="C299" i="3"/>
  <c r="C300" i="3" l="1"/>
  <c r="D299" i="3"/>
  <c r="C301" i="3" l="1"/>
  <c r="D300" i="3"/>
  <c r="C302" i="3" l="1"/>
  <c r="D301" i="3"/>
  <c r="C303" i="3" l="1"/>
  <c r="D302" i="3"/>
  <c r="C304" i="3" l="1"/>
  <c r="D303" i="3"/>
  <c r="C305" i="3" l="1"/>
  <c r="D304" i="3"/>
  <c r="C306" i="3" l="1"/>
  <c r="D305" i="3"/>
  <c r="C307" i="3" l="1"/>
  <c r="D306" i="3"/>
  <c r="C308" i="3" l="1"/>
  <c r="D307" i="3"/>
  <c r="C309" i="3" l="1"/>
  <c r="D308" i="3"/>
  <c r="C310" i="3" l="1"/>
  <c r="D309" i="3"/>
  <c r="C311" i="3" l="1"/>
  <c r="D310" i="3"/>
  <c r="D311" i="3" l="1"/>
  <c r="C312" i="3"/>
  <c r="C313" i="3" l="1"/>
  <c r="D312" i="3"/>
  <c r="C314" i="3" l="1"/>
  <c r="D313" i="3"/>
  <c r="C315" i="3" l="1"/>
  <c r="D314" i="3"/>
  <c r="C316" i="3" l="1"/>
  <c r="D315" i="3"/>
  <c r="C317" i="3" l="1"/>
  <c r="D316" i="3"/>
  <c r="C318" i="3" l="1"/>
  <c r="D317" i="3"/>
  <c r="C319" i="3" l="1"/>
  <c r="D318" i="3"/>
  <c r="C320" i="3" l="1"/>
  <c r="D319" i="3"/>
  <c r="C321" i="3" l="1"/>
  <c r="D320" i="3"/>
  <c r="D321" i="3" l="1"/>
  <c r="C322" i="3"/>
  <c r="C323" i="3" l="1"/>
  <c r="D322" i="3"/>
  <c r="C324" i="3" l="1"/>
  <c r="D323" i="3"/>
  <c r="C325" i="3" l="1"/>
  <c r="D324" i="3"/>
  <c r="C326" i="3" l="1"/>
  <c r="D325" i="3"/>
  <c r="C327" i="3" l="1"/>
  <c r="D326" i="3"/>
  <c r="C328" i="3" l="1"/>
  <c r="D327" i="3"/>
  <c r="C329" i="3" l="1"/>
  <c r="D328" i="3"/>
  <c r="C330" i="3" l="1"/>
  <c r="D329" i="3"/>
  <c r="C331" i="3" l="1"/>
  <c r="D330" i="3"/>
  <c r="C332" i="3" l="1"/>
  <c r="D331" i="3"/>
  <c r="D332" i="3" l="1"/>
  <c r="C333" i="3"/>
  <c r="C334" i="3" l="1"/>
  <c r="D333" i="3"/>
  <c r="C335" i="3" l="1"/>
  <c r="D334" i="3"/>
  <c r="C336" i="3" l="1"/>
  <c r="D335" i="3"/>
  <c r="C337" i="3" l="1"/>
  <c r="D336" i="3"/>
  <c r="C338" i="3" l="1"/>
  <c r="D337" i="3"/>
  <c r="C339" i="3" l="1"/>
  <c r="D338" i="3"/>
  <c r="C340" i="3" l="1"/>
  <c r="D339" i="3"/>
  <c r="C341" i="3" l="1"/>
  <c r="D340" i="3"/>
  <c r="C342" i="3" l="1"/>
  <c r="D341" i="3"/>
  <c r="C343" i="3" l="1"/>
  <c r="D342" i="3"/>
  <c r="C344" i="3" l="1"/>
  <c r="D343" i="3"/>
  <c r="C345" i="3" l="1"/>
  <c r="D344" i="3"/>
  <c r="C346" i="3" l="1"/>
  <c r="D345" i="3"/>
  <c r="C347" i="3" l="1"/>
  <c r="D346" i="3"/>
  <c r="C348" i="3" l="1"/>
  <c r="D347" i="3"/>
  <c r="C349" i="3" l="1"/>
  <c r="D348" i="3"/>
  <c r="C350" i="3" l="1"/>
  <c r="D349" i="3"/>
  <c r="C351" i="3" l="1"/>
  <c r="D350" i="3"/>
  <c r="C352" i="3" l="1"/>
  <c r="D351" i="3"/>
  <c r="C353" i="3" l="1"/>
  <c r="D352" i="3"/>
  <c r="C354" i="3" l="1"/>
  <c r="D353" i="3"/>
  <c r="C355" i="3" l="1"/>
  <c r="D354" i="3"/>
  <c r="C356" i="3" l="1"/>
  <c r="D356" i="3" s="1"/>
  <c r="D355" i="3"/>
</calcChain>
</file>

<file path=xl/sharedStrings.xml><?xml version="1.0" encoding="utf-8"?>
<sst xmlns="http://schemas.openxmlformats.org/spreadsheetml/2006/main" count="619" uniqueCount="263">
  <si>
    <t xml:space="preserve">Name </t>
  </si>
  <si>
    <t>Description</t>
  </si>
  <si>
    <t>MALNmin</t>
  </si>
  <si>
    <t>MALPmin</t>
  </si>
  <si>
    <t>MALCmin</t>
  </si>
  <si>
    <t>minimum N in storage</t>
  </si>
  <si>
    <t>minimum P in storage</t>
  </si>
  <si>
    <t>minimum C in storage</t>
  </si>
  <si>
    <t>MALN</t>
  </si>
  <si>
    <t>MALP</t>
  </si>
  <si>
    <t>MALC</t>
  </si>
  <si>
    <t>MacroALgae Nitrogen storage</t>
  </si>
  <si>
    <t>MacroALgae Phosphorous storage</t>
  </si>
  <si>
    <t>MacroALgae Carbon storage</t>
  </si>
  <si>
    <t>Substances</t>
  </si>
  <si>
    <t>Temp</t>
  </si>
  <si>
    <t>Temperature</t>
  </si>
  <si>
    <t>m1</t>
  </si>
  <si>
    <t>m2</t>
  </si>
  <si>
    <t>growth rate parameter 1</t>
  </si>
  <si>
    <t>default</t>
  </si>
  <si>
    <t>MALS0</t>
  </si>
  <si>
    <t>growth rate parameter 2</t>
  </si>
  <si>
    <t>growth rate parameter 3</t>
  </si>
  <si>
    <t>a1</t>
  </si>
  <si>
    <t>a2</t>
  </si>
  <si>
    <t>photoperiod parameter 1</t>
  </si>
  <si>
    <t>photoperiod parameter 2</t>
  </si>
  <si>
    <t>mrtMAL</t>
  </si>
  <si>
    <t>unit</t>
  </si>
  <si>
    <t>MacroALgae Structural biomass</t>
  </si>
  <si>
    <t>gDM/m2</t>
  </si>
  <si>
    <t>gN/gDM</t>
  </si>
  <si>
    <t>gP/gDM</t>
  </si>
  <si>
    <t>gC/gDM</t>
  </si>
  <si>
    <t>degC</t>
  </si>
  <si>
    <t>-</t>
  </si>
  <si>
    <t>in broch, we have ~ 0.6 g/dm2</t>
  </si>
  <si>
    <t>m2/DM</t>
  </si>
  <si>
    <t>MALNmax</t>
  </si>
  <si>
    <t>MALS</t>
  </si>
  <si>
    <t>NO3</t>
  </si>
  <si>
    <t>NH4</t>
  </si>
  <si>
    <t>gN/m3</t>
  </si>
  <si>
    <t>N:C ratio in structural mass</t>
  </si>
  <si>
    <t>maximum N in storage</t>
  </si>
  <si>
    <t>Parameters (IN)</t>
  </si>
  <si>
    <t>OUT</t>
  </si>
  <si>
    <t>Ks</t>
  </si>
  <si>
    <t>half saturation N uptake</t>
  </si>
  <si>
    <t>Jmax</t>
  </si>
  <si>
    <t>maximum N uptake rate</t>
  </si>
  <si>
    <t>gN/dm day</t>
  </si>
  <si>
    <t>Vel</t>
  </si>
  <si>
    <t>Vel65</t>
  </si>
  <si>
    <t>velocity</t>
  </si>
  <si>
    <t>m/s</t>
  </si>
  <si>
    <t>current speed at which J = 0.65Jmax</t>
  </si>
  <si>
    <t>(epsilon) erosion/mortality parameter macroalgae</t>
  </si>
  <si>
    <t>latitude (degrees)</t>
  </si>
  <si>
    <t>degrees</t>
  </si>
  <si>
    <t>latitude</t>
  </si>
  <si>
    <t>ratio N:C in whole plant</t>
  </si>
  <si>
    <t>ratio P:C in whole plant</t>
  </si>
  <si>
    <t>MALSNC</t>
  </si>
  <si>
    <t>MALSPC</t>
  </si>
  <si>
    <t>PO4</t>
  </si>
  <si>
    <t>gP/m3</t>
  </si>
  <si>
    <t>MALPmax</t>
  </si>
  <si>
    <t>P:C ratio in structural mass</t>
  </si>
  <si>
    <t>kp</t>
  </si>
  <si>
    <t>half saturation P uptake</t>
  </si>
  <si>
    <t>maximum P uptake rate</t>
  </si>
  <si>
    <t>gP/DM day</t>
  </si>
  <si>
    <t>Is</t>
  </si>
  <si>
    <t>Ib</t>
  </si>
  <si>
    <t>light intensity at water surface</t>
  </si>
  <si>
    <t>light intensity at bottom</t>
  </si>
  <si>
    <t>Depth</t>
  </si>
  <si>
    <t>Depth of biomass in this segment</t>
  </si>
  <si>
    <t>alpha</t>
  </si>
  <si>
    <t>photosynthetic efficiency</t>
  </si>
  <si>
    <t>gC dm-2 d-1 (umol photons m-2 s-1)-1</t>
  </si>
  <si>
    <t>umol photons m-2 s-1</t>
  </si>
  <si>
    <t>Isat</t>
  </si>
  <si>
    <t>light intensity where photosynthesis is at max</t>
  </si>
  <si>
    <t xml:space="preserve">m1 </t>
  </si>
  <si>
    <t>A0</t>
  </si>
  <si>
    <t>fArea</t>
  </si>
  <si>
    <t>A</t>
  </si>
  <si>
    <t>Tr1</t>
  </si>
  <si>
    <t>Tr2</t>
  </si>
  <si>
    <t>Tap</t>
  </si>
  <si>
    <t>Taph</t>
  </si>
  <si>
    <t>Tapl</t>
  </si>
  <si>
    <t>Tar</t>
  </si>
  <si>
    <t>Water temperature</t>
  </si>
  <si>
    <t>reference temperature 1 for respiration</t>
  </si>
  <si>
    <t>reference temperature 2 for respiration</t>
  </si>
  <si>
    <t>Arrhenius temperature for photosynthesis</t>
  </si>
  <si>
    <t>Arrhenius temperature for photosynthesis at high end</t>
  </si>
  <si>
    <t>Arrhenius temperature for photosynthesis at low end</t>
  </si>
  <si>
    <t>Arrhenius temperature for respiration</t>
  </si>
  <si>
    <t>degK</t>
  </si>
  <si>
    <t>FLUXES</t>
  </si>
  <si>
    <t>TIC</t>
  </si>
  <si>
    <t>DenMAL</t>
  </si>
  <si>
    <t>Maximum heigh MAL</t>
  </si>
  <si>
    <t>m</t>
  </si>
  <si>
    <t>linear density of macroalgae</t>
  </si>
  <si>
    <t>x</t>
  </si>
  <si>
    <t>daylengthd</t>
  </si>
  <si>
    <t>daylengthp</t>
  </si>
  <si>
    <t>daylengthm</t>
  </si>
  <si>
    <t>length of current day</t>
  </si>
  <si>
    <t>length of previous day</t>
  </si>
  <si>
    <t>maximum length of day at this latitude</t>
  </si>
  <si>
    <t>(d)</t>
  </si>
  <si>
    <t>DCRatMALS</t>
  </si>
  <si>
    <t>NCRatMALS</t>
  </si>
  <si>
    <t>PCRatMALS</t>
  </si>
  <si>
    <t>FrPOC1MALS</t>
  </si>
  <si>
    <t>Surf</t>
  </si>
  <si>
    <t>DELT</t>
  </si>
  <si>
    <t>FrPOC2MALS</t>
  </si>
  <si>
    <t>d</t>
  </si>
  <si>
    <t xml:space="preserve">m </t>
  </si>
  <si>
    <t>dry mass to C content in MALS</t>
  </si>
  <si>
    <t>N:C ratio in MALS</t>
  </si>
  <si>
    <t>P:C ratio in MALS</t>
  </si>
  <si>
    <t>fraction of MALS that goes to POC1 in decay</t>
  </si>
  <si>
    <t>fraction of MALS that goes to POC2 in decay</t>
  </si>
  <si>
    <t xml:space="preserve">horizontal surface area of a DELWAQ segment   </t>
  </si>
  <si>
    <t>timestep for processes</t>
  </si>
  <si>
    <t>depth of segment</t>
  </si>
  <si>
    <t>0;</t>
  </si>
  <si>
    <t>N;</t>
  </si>
  <si>
    <t># output items for segments</t>
  </si>
  <si>
    <t># input items for segments</t>
  </si>
  <si>
    <t>MALSM2</t>
  </si>
  <si>
    <t>LimBioMALS</t>
  </si>
  <si>
    <t>LimPhoMALS</t>
  </si>
  <si>
    <t>LimTemMALS</t>
  </si>
  <si>
    <t>biomass limitation MALS</t>
  </si>
  <si>
    <t>photoperiod limitation MALS</t>
  </si>
  <si>
    <t>temperature limitation MALS</t>
  </si>
  <si>
    <t>(gDM/m3/d)</t>
  </si>
  <si>
    <t>(gN/m3/d)</t>
  </si>
  <si>
    <t>(gP/m3/d)</t>
  </si>
  <si>
    <t>(gC/m3/d)</t>
  </si>
  <si>
    <t>dPrPOC1MAL</t>
  </si>
  <si>
    <t>POC1 production MALS</t>
  </si>
  <si>
    <t>dPrPOC2MAL</t>
  </si>
  <si>
    <t>POC2 production MALS</t>
  </si>
  <si>
    <t>dPrPON1MAL</t>
  </si>
  <si>
    <t>PON1 production MALS</t>
  </si>
  <si>
    <t>dPrPON2MAL</t>
  </si>
  <si>
    <t>PON2 production MALS</t>
  </si>
  <si>
    <t>dPrPOP1MAL</t>
  </si>
  <si>
    <t>POP1 production MALS</t>
  </si>
  <si>
    <t>dPrPOP2MAL</t>
  </si>
  <si>
    <t>POP2 production MALS</t>
  </si>
  <si>
    <t>dMALSOXY</t>
  </si>
  <si>
    <t>oxygen production MALS</t>
  </si>
  <si>
    <t>(gO/m3/d)</t>
  </si>
  <si>
    <t>FrMALS</t>
  </si>
  <si>
    <t>Fraction of bottom layer MALS in this segment</t>
  </si>
  <si>
    <t>FlMALS</t>
  </si>
  <si>
    <t>FLMALS</t>
  </si>
  <si>
    <t># output items for exchanges</t>
  </si>
  <si>
    <t># fluxes</t>
  </si>
  <si>
    <t># input items for exchanges</t>
  </si>
  <si>
    <t>Flux calculation for Macroalgae Structural Mass</t>
  </si>
  <si>
    <t>;</t>
  </si>
  <si>
    <t>26;</t>
  </si>
  <si>
    <t>HmaxMAL</t>
  </si>
  <si>
    <t>g/m3</t>
  </si>
  <si>
    <t>TotalDepth</t>
  </si>
  <si>
    <t>LocalDepth</t>
  </si>
  <si>
    <t>total depth of water column</t>
  </si>
  <si>
    <t>depth from water syrface to bottom of segment</t>
  </si>
  <si>
    <t>BmLayMAL</t>
  </si>
  <si>
    <t>HactMAL</t>
  </si>
  <si>
    <t>Biomass of MAL in segment</t>
  </si>
  <si>
    <t>Actual length of macroalgae</t>
  </si>
  <si>
    <t>FrBmMALS</t>
  </si>
  <si>
    <t>Fraction biomass per layer macroalgae structural</t>
  </si>
  <si>
    <t>10;</t>
  </si>
  <si>
    <t>MALNM2</t>
  </si>
  <si>
    <t>MALPM2</t>
  </si>
  <si>
    <t>MALCM2</t>
  </si>
  <si>
    <t>macroalgae structural in segment</t>
  </si>
  <si>
    <t>macroalgae N storage in segment</t>
  </si>
  <si>
    <t>macroalgae P storage in segment</t>
  </si>
  <si>
    <t>macroalgae C storage in segment</t>
  </si>
  <si>
    <t>14;</t>
  </si>
  <si>
    <t>7;</t>
  </si>
  <si>
    <t>REAL(4)</t>
  </si>
  <si>
    <t>LocGroS</t>
  </si>
  <si>
    <t>!</t>
  </si>
  <si>
    <t>local growth of MALS</t>
  </si>
  <si>
    <t>LocGroN</t>
  </si>
  <si>
    <t>local growth of MALN</t>
  </si>
  <si>
    <t>LocGroP</t>
  </si>
  <si>
    <t>local growth of MALP</t>
  </si>
  <si>
    <t>LocGroC</t>
  </si>
  <si>
    <t>local growth of MALC</t>
  </si>
  <si>
    <t>13;</t>
  </si>
  <si>
    <t>END</t>
  </si>
  <si>
    <t>DAYLP</t>
  </si>
  <si>
    <t>DaylengthP</t>
  </si>
  <si>
    <t>Latitude</t>
  </si>
  <si>
    <t>RefDay</t>
  </si>
  <si>
    <t>AuxSys</t>
  </si>
  <si>
    <t>ITIME</t>
  </si>
  <si>
    <t>daylength default definition</t>
  </si>
  <si>
    <t>daylength of previous day</t>
  </si>
  <si>
    <t>maximum daylength at this latitude</t>
  </si>
  <si>
    <t>(scu)</t>
  </si>
  <si>
    <t>latitude of study area</t>
  </si>
  <si>
    <t>(degrees)</t>
  </si>
  <si>
    <t>daynumber of reference day simulation</t>
  </si>
  <si>
    <t>ratio between days and system clock</t>
  </si>
  <si>
    <t>(scu/d)</t>
  </si>
  <si>
    <t>3;</t>
  </si>
  <si>
    <t>4;</t>
  </si>
  <si>
    <t># stoichiometry lines</t>
  </si>
  <si>
    <t># stoichiometry lines dispersion arrays</t>
  </si>
  <si>
    <t># stoichiometry lines velocity arrays</t>
  </si>
  <si>
    <t>Nitrate</t>
  </si>
  <si>
    <t>Ammonium</t>
  </si>
  <si>
    <t>FlMALN</t>
  </si>
  <si>
    <t>FLMALN</t>
  </si>
  <si>
    <t>Flux calculation for Macroalgae Nitrogen storage</t>
  </si>
  <si>
    <t>LocUpN</t>
  </si>
  <si>
    <t>Local N uptake flux</t>
  </si>
  <si>
    <t>dUpMALNO3</t>
  </si>
  <si>
    <t>NO3 uptake by Macroalgae nitrogen storage</t>
  </si>
  <si>
    <t>NH4 uptake by Macroalgae nitrogen storage</t>
  </si>
  <si>
    <t>dUpMALNH4</t>
  </si>
  <si>
    <t>2;</t>
  </si>
  <si>
    <t>CDRatMALS</t>
  </si>
  <si>
    <t>C:DM ratio in structural mass</t>
  </si>
  <si>
    <t>gC/gDN</t>
  </si>
  <si>
    <t>PMSA( IPNT(2) )</t>
  </si>
  <si>
    <t>PMSA( IPNT(3) )</t>
  </si>
  <si>
    <t>I</t>
  </si>
  <si>
    <t>(gN/gDM)</t>
  </si>
  <si>
    <t>(gN/m3)</t>
  </si>
  <si>
    <t>Fraction of MALS in this segment</t>
  </si>
  <si>
    <t>(-)</t>
  </si>
  <si>
    <t>minimal N in nitrogen storage</t>
  </si>
  <si>
    <t>maximum N in nitrogen storage</t>
  </si>
  <si>
    <t>Carbon to dry matter ratio in MALS</t>
  </si>
  <si>
    <t>(gC/gDM)</t>
  </si>
  <si>
    <t>Nitrogen to carbon ratio in MALS</t>
  </si>
  <si>
    <t>(gN/gC)</t>
  </si>
  <si>
    <t>horizontal surface area of a DELWAQ segment</t>
  </si>
  <si>
    <t>(m2)</t>
  </si>
  <si>
    <t>(m)</t>
  </si>
  <si>
    <t>=</t>
  </si>
  <si>
    <t>LimVel</t>
  </si>
  <si>
    <t>velocity limitation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</si>
</sst>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0.5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0" fillId="0" borderId="2" xfId="0" applyBorder="1"/>
    <xf numFmtId="0" fontId="2" fillId="0" borderId="1" xfId="0" applyFont="1" applyBorder="1"/>
    <xf numFmtId="0" fontId="3" fillId="0" borderId="2" xfId="0" applyFont="1" applyBorder="1"/>
    <xf numFmtId="0" fontId="3" fillId="0" borderId="0" xfId="0" applyFont="1"/>
    <xf numFmtId="0" fontId="3" fillId="0" borderId="1" xfId="0" applyFont="1" applyBorder="1"/>
    <xf numFmtId="0" fontId="1" fillId="0" borderId="1" xfId="0" applyFont="1" applyBorder="1"/>
    <xf numFmtId="0" fontId="3" fillId="0" borderId="0" xfId="0" applyFont="1" applyBorder="1"/>
    <xf numFmtId="0" fontId="3" fillId="0" borderId="0" xfId="0" applyFont="1" applyFill="1" applyBorder="1"/>
    <xf numFmtId="0" fontId="0" fillId="0" borderId="0" xfId="0" applyBorder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'equations exploration'!$C$2:$C$42</c:f>
              <c:numCache>
                <c:formatCode>General</c:formatCode>
                <c:ptCount val="41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0.99999999999999989</c:v>
                </c:pt>
                <c:pt idx="10">
                  <c:v>1.0999999999999999</c:v>
                </c:pt>
                <c:pt idx="11">
                  <c:v>1.2</c:v>
                </c:pt>
                <c:pt idx="12">
                  <c:v>1.3</c:v>
                </c:pt>
                <c:pt idx="13">
                  <c:v>1.4000000000000001</c:v>
                </c:pt>
                <c:pt idx="14">
                  <c:v>1.5000000000000002</c:v>
                </c:pt>
                <c:pt idx="15">
                  <c:v>1.6000000000000003</c:v>
                </c:pt>
                <c:pt idx="16">
                  <c:v>1.7000000000000004</c:v>
                </c:pt>
                <c:pt idx="17">
                  <c:v>1.8000000000000005</c:v>
                </c:pt>
                <c:pt idx="18">
                  <c:v>1.9000000000000006</c:v>
                </c:pt>
                <c:pt idx="19">
                  <c:v>2.0000000000000004</c:v>
                </c:pt>
                <c:pt idx="20">
                  <c:v>2.1000000000000005</c:v>
                </c:pt>
                <c:pt idx="21">
                  <c:v>2.2000000000000006</c:v>
                </c:pt>
                <c:pt idx="22">
                  <c:v>2.3000000000000007</c:v>
                </c:pt>
                <c:pt idx="23">
                  <c:v>2.4000000000000008</c:v>
                </c:pt>
                <c:pt idx="24">
                  <c:v>2.5000000000000009</c:v>
                </c:pt>
                <c:pt idx="25">
                  <c:v>2.600000000000001</c:v>
                </c:pt>
                <c:pt idx="26">
                  <c:v>2.7000000000000011</c:v>
                </c:pt>
                <c:pt idx="27">
                  <c:v>2.8000000000000012</c:v>
                </c:pt>
                <c:pt idx="28">
                  <c:v>2.9000000000000012</c:v>
                </c:pt>
                <c:pt idx="29">
                  <c:v>3.0000000000000013</c:v>
                </c:pt>
                <c:pt idx="30">
                  <c:v>3.1000000000000014</c:v>
                </c:pt>
                <c:pt idx="31">
                  <c:v>3.2000000000000015</c:v>
                </c:pt>
                <c:pt idx="32">
                  <c:v>3.3000000000000016</c:v>
                </c:pt>
                <c:pt idx="33">
                  <c:v>3.4000000000000017</c:v>
                </c:pt>
                <c:pt idx="34">
                  <c:v>3.5000000000000018</c:v>
                </c:pt>
                <c:pt idx="35">
                  <c:v>3.6000000000000019</c:v>
                </c:pt>
                <c:pt idx="36">
                  <c:v>3.700000000000002</c:v>
                </c:pt>
                <c:pt idx="37">
                  <c:v>3.800000000000002</c:v>
                </c:pt>
                <c:pt idx="38">
                  <c:v>3.9000000000000021</c:v>
                </c:pt>
                <c:pt idx="39">
                  <c:v>4.0000000000000018</c:v>
                </c:pt>
                <c:pt idx="40">
                  <c:v>4.1000000000000014</c:v>
                </c:pt>
              </c:numCache>
            </c:numRef>
          </c:xVal>
          <c:yVal>
            <c:numRef>
              <c:f>'equations exploration'!$D$2:$D$42</c:f>
              <c:numCache>
                <c:formatCode>General</c:formatCode>
                <c:ptCount val="41"/>
                <c:pt idx="0">
                  <c:v>0.13846986529668034</c:v>
                </c:pt>
                <c:pt idx="1">
                  <c:v>0.1383795113949543</c:v>
                </c:pt>
                <c:pt idx="2">
                  <c:v>0.13822908878012441</c:v>
                </c:pt>
                <c:pt idx="3">
                  <c:v>0.13801884779691556</c:v>
                </c:pt>
                <c:pt idx="4">
                  <c:v>0.13774913795519927</c:v>
                </c:pt>
                <c:pt idx="5">
                  <c:v>0.13742040696178476</c:v>
                </c:pt>
                <c:pt idx="6">
                  <c:v>0.13703319948203052</c:v>
                </c:pt>
                <c:pt idx="7">
                  <c:v>0.13658815563607227</c:v>
                </c:pt>
                <c:pt idx="8">
                  <c:v>0.13608600923547698</c:v>
                </c:pt>
                <c:pt idx="9">
                  <c:v>0.13552758576712379</c:v>
                </c:pt>
                <c:pt idx="10">
                  <c:v>0.13491380013206361</c:v>
                </c:pt>
                <c:pt idx="11">
                  <c:v>0.13424565414802708</c:v>
                </c:pt>
                <c:pt idx="12">
                  <c:v>0.13352423382512224</c:v>
                </c:pt>
                <c:pt idx="13">
                  <c:v>0.13275070642509024</c:v>
                </c:pt>
                <c:pt idx="14">
                  <c:v>0.13192631731526211</c:v>
                </c:pt>
                <c:pt idx="15">
                  <c:v>0.1310523866290817</c:v>
                </c:pt>
                <c:pt idx="16">
                  <c:v>0.1301303057457221</c:v>
                </c:pt>
                <c:pt idx="17">
                  <c:v>0.12916153360192822</c:v>
                </c:pt>
                <c:pt idx="18">
                  <c:v>0.12814759284975658</c:v>
                </c:pt>
                <c:pt idx="19">
                  <c:v>0.12709006587435911</c:v>
                </c:pt>
                <c:pt idx="20">
                  <c:v>0.12599059068636795</c:v>
                </c:pt>
                <c:pt idx="21">
                  <c:v>0.12485085670377509</c:v>
                </c:pt>
                <c:pt idx="22">
                  <c:v>0.12367260043847454</c:v>
                </c:pt>
                <c:pt idx="23">
                  <c:v>0.12245760110283392</c:v>
                </c:pt>
                <c:pt idx="24">
                  <c:v>0.12120767615179381</c:v>
                </c:pt>
                <c:pt idx="25">
                  <c:v>0.1199246767760537</c:v>
                </c:pt>
                <c:pt idx="26">
                  <c:v>0.11861048336189502</c:v>
                </c:pt>
                <c:pt idx="27">
                  <c:v>0.11726700093311458</c:v>
                </c:pt>
                <c:pt idx="28">
                  <c:v>0.1158961545903973</c:v>
                </c:pt>
                <c:pt idx="29">
                  <c:v>0.11449988496324741</c:v>
                </c:pt>
                <c:pt idx="30">
                  <c:v>0.11308014368932362</c:v>
                </c:pt>
                <c:pt idx="31">
                  <c:v>0.11163888893568938</c:v>
                </c:pt>
                <c:pt idx="32">
                  <c:v>0.11017808097609542</c:v>
                </c:pt>
                <c:pt idx="33">
                  <c:v>0.10869967783796315</c:v>
                </c:pt>
                <c:pt idx="34">
                  <c:v>0.10720563103223493</c:v>
                </c:pt>
                <c:pt idx="35">
                  <c:v>0.10569788137870684</c:v>
                </c:pt>
                <c:pt idx="36">
                  <c:v>0.1041783549388622</c:v>
                </c:pt>
                <c:pt idx="37">
                  <c:v>0.10264895906758584</c:v>
                </c:pt>
                <c:pt idx="38">
                  <c:v>0.10111157859446215</c:v>
                </c:pt>
                <c:pt idx="39">
                  <c:v>9.9568072144650036E-2</c:v>
                </c:pt>
                <c:pt idx="40">
                  <c:v>9.8020268608586869E-2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215808"/>
        <c:axId val="421218944"/>
      </c:scatterChart>
      <c:valAx>
        <c:axId val="421215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21218944"/>
        <c:crosses val="autoZero"/>
        <c:crossBetween val="midCat"/>
      </c:valAx>
      <c:valAx>
        <c:axId val="421218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212158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457199</xdr:colOff>
      <xdr:row>3</xdr:row>
      <xdr:rowOff>171450</xdr:rowOff>
    </xdr:from>
    <xdr:to>
      <xdr:col>18</xdr:col>
      <xdr:colOff>219074</xdr:colOff>
      <xdr:row>28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4"/>
  <sheetViews>
    <sheetView workbookViewId="0">
      <selection sqref="A1:E54"/>
    </sheetView>
  </sheetViews>
  <sheetFormatPr defaultRowHeight="15" x14ac:dyDescent="0.25"/>
  <cols>
    <col min="1" max="1" width="22.7109375" bestFit="1" customWidth="1"/>
    <col min="4" max="4" width="47.85546875" bestFit="1" customWidth="1"/>
    <col min="5" max="5" width="39" customWidth="1"/>
    <col min="6" max="6" width="32.28515625" bestFit="1" customWidth="1"/>
  </cols>
  <sheetData>
    <row r="1" spans="1:7" x14ac:dyDescent="0.25">
      <c r="A1" s="5" t="s">
        <v>167</v>
      </c>
      <c r="B1" s="5" t="s">
        <v>173</v>
      </c>
      <c r="C1" s="5"/>
      <c r="D1" s="5" t="s">
        <v>172</v>
      </c>
      <c r="E1" s="5"/>
      <c r="F1" s="5"/>
      <c r="G1" s="5"/>
    </row>
    <row r="2" spans="1:7" x14ac:dyDescent="0.25">
      <c r="A2" s="5" t="s">
        <v>168</v>
      </c>
      <c r="B2" s="5"/>
      <c r="C2" s="5"/>
      <c r="D2" s="5"/>
      <c r="E2" s="5"/>
      <c r="F2" s="5"/>
      <c r="G2" s="5"/>
    </row>
    <row r="3" spans="1:7" x14ac:dyDescent="0.25">
      <c r="A3" s="5">
        <v>123</v>
      </c>
      <c r="B3" s="5"/>
      <c r="C3" s="5"/>
      <c r="D3" s="5"/>
      <c r="E3" s="5"/>
      <c r="F3" s="5"/>
      <c r="G3" s="5"/>
    </row>
    <row r="4" spans="1:7" x14ac:dyDescent="0.25">
      <c r="A4" s="5"/>
      <c r="B4" s="5" t="s">
        <v>174</v>
      </c>
      <c r="C4" s="8" t="s">
        <v>138</v>
      </c>
      <c r="D4" s="5"/>
      <c r="E4" s="5"/>
      <c r="F4" s="5"/>
      <c r="G4" s="5"/>
    </row>
    <row r="5" spans="1:7" x14ac:dyDescent="0.25">
      <c r="A5" s="5" t="s">
        <v>40</v>
      </c>
      <c r="B5" s="5">
        <v>-999</v>
      </c>
      <c r="C5" s="5" t="s">
        <v>110</v>
      </c>
      <c r="D5" s="5" t="s">
        <v>30</v>
      </c>
      <c r="E5" s="5" t="s">
        <v>31</v>
      </c>
      <c r="F5" s="5"/>
      <c r="G5" s="5"/>
    </row>
    <row r="6" spans="1:7" x14ac:dyDescent="0.25">
      <c r="A6" s="5" t="s">
        <v>8</v>
      </c>
      <c r="B6" s="5">
        <v>-999</v>
      </c>
      <c r="C6" s="5" t="s">
        <v>110</v>
      </c>
      <c r="D6" s="5" t="s">
        <v>11</v>
      </c>
      <c r="E6" s="5" t="s">
        <v>32</v>
      </c>
      <c r="F6" s="5"/>
      <c r="G6" s="5"/>
    </row>
    <row r="7" spans="1:7" x14ac:dyDescent="0.25">
      <c r="A7" s="5" t="s">
        <v>9</v>
      </c>
      <c r="B7" s="5">
        <v>-999</v>
      </c>
      <c r="C7" s="5" t="s">
        <v>110</v>
      </c>
      <c r="D7" s="5" t="s">
        <v>12</v>
      </c>
      <c r="E7" s="5" t="s">
        <v>33</v>
      </c>
      <c r="F7" s="5"/>
      <c r="G7" s="5"/>
    </row>
    <row r="8" spans="1:7" x14ac:dyDescent="0.25">
      <c r="A8" s="6" t="s">
        <v>10</v>
      </c>
      <c r="B8" s="6">
        <v>-999</v>
      </c>
      <c r="C8" s="6" t="s">
        <v>110</v>
      </c>
      <c r="D8" s="6" t="s">
        <v>13</v>
      </c>
      <c r="E8" s="6" t="s">
        <v>34</v>
      </c>
      <c r="F8" s="5"/>
      <c r="G8" s="5"/>
    </row>
    <row r="9" spans="1:7" x14ac:dyDescent="0.25">
      <c r="A9" s="8" t="s">
        <v>165</v>
      </c>
      <c r="B9" s="8">
        <v>-999</v>
      </c>
      <c r="C9" s="8" t="s">
        <v>110</v>
      </c>
      <c r="D9" s="8" t="s">
        <v>166</v>
      </c>
      <c r="E9" s="8" t="s">
        <v>31</v>
      </c>
      <c r="F9" s="5"/>
      <c r="G9" s="5"/>
    </row>
    <row r="10" spans="1:7" x14ac:dyDescent="0.25">
      <c r="A10" s="5" t="s">
        <v>2</v>
      </c>
      <c r="B10" s="5">
        <v>0.01</v>
      </c>
      <c r="C10" s="5" t="s">
        <v>110</v>
      </c>
      <c r="D10" s="5" t="s">
        <v>5</v>
      </c>
      <c r="E10" s="5" t="s">
        <v>32</v>
      </c>
      <c r="F10" s="5"/>
      <c r="G10" s="5"/>
    </row>
    <row r="11" spans="1:7" x14ac:dyDescent="0.25">
      <c r="A11" s="5" t="s">
        <v>3</v>
      </c>
      <c r="B11" s="5">
        <v>0.01</v>
      </c>
      <c r="C11" s="5" t="s">
        <v>110</v>
      </c>
      <c r="D11" s="5" t="s">
        <v>6</v>
      </c>
      <c r="E11" s="5" t="s">
        <v>33</v>
      </c>
      <c r="F11" s="5"/>
      <c r="G11" s="5"/>
    </row>
    <row r="12" spans="1:7" x14ac:dyDescent="0.25">
      <c r="A12" s="5" t="s">
        <v>61</v>
      </c>
      <c r="B12" s="5">
        <v>-999</v>
      </c>
      <c r="C12" s="5" t="s">
        <v>110</v>
      </c>
      <c r="D12" s="5" t="s">
        <v>59</v>
      </c>
      <c r="E12" s="5" t="s">
        <v>60</v>
      </c>
      <c r="F12" s="5"/>
      <c r="G12" s="5"/>
    </row>
    <row r="13" spans="1:7" x14ac:dyDescent="0.25">
      <c r="A13" s="5" t="s">
        <v>111</v>
      </c>
      <c r="B13" s="5">
        <v>-999</v>
      </c>
      <c r="C13" s="5" t="s">
        <v>110</v>
      </c>
      <c r="D13" s="5" t="s">
        <v>114</v>
      </c>
      <c r="E13" s="5" t="s">
        <v>117</v>
      </c>
      <c r="F13" s="5"/>
      <c r="G13" s="5"/>
    </row>
    <row r="14" spans="1:7" x14ac:dyDescent="0.25">
      <c r="A14" s="5" t="s">
        <v>112</v>
      </c>
      <c r="B14" s="5">
        <v>-999</v>
      </c>
      <c r="C14" s="5" t="s">
        <v>110</v>
      </c>
      <c r="D14" s="5" t="s">
        <v>115</v>
      </c>
      <c r="E14" s="5" t="s">
        <v>117</v>
      </c>
      <c r="F14" s="5"/>
      <c r="G14" s="5"/>
    </row>
    <row r="15" spans="1:7" x14ac:dyDescent="0.25">
      <c r="A15" s="5" t="s">
        <v>113</v>
      </c>
      <c r="B15" s="5">
        <v>-999</v>
      </c>
      <c r="C15" s="5" t="s">
        <v>110</v>
      </c>
      <c r="D15" s="5" t="s">
        <v>116</v>
      </c>
      <c r="E15" s="5" t="s">
        <v>117</v>
      </c>
      <c r="F15" s="5"/>
      <c r="G15" s="5"/>
    </row>
    <row r="16" spans="1:7" x14ac:dyDescent="0.25">
      <c r="A16" s="5" t="s">
        <v>15</v>
      </c>
      <c r="B16" s="5">
        <v>15</v>
      </c>
      <c r="C16" s="5" t="s">
        <v>110</v>
      </c>
      <c r="D16" s="5" t="s">
        <v>16</v>
      </c>
      <c r="E16" s="5" t="s">
        <v>35</v>
      </c>
      <c r="F16" s="5"/>
      <c r="G16" s="5"/>
    </row>
    <row r="17" spans="1:7" x14ac:dyDescent="0.25">
      <c r="A17" s="5" t="s">
        <v>17</v>
      </c>
      <c r="B17" s="5">
        <v>0.1085</v>
      </c>
      <c r="C17" s="5" t="s">
        <v>110</v>
      </c>
      <c r="D17" s="5" t="s">
        <v>19</v>
      </c>
      <c r="E17" s="5" t="s">
        <v>36</v>
      </c>
      <c r="F17" s="5"/>
      <c r="G17" s="5"/>
    </row>
    <row r="18" spans="1:7" x14ac:dyDescent="0.25">
      <c r="A18" s="5" t="s">
        <v>18</v>
      </c>
      <c r="B18" s="5">
        <v>0.03</v>
      </c>
      <c r="C18" s="5" t="s">
        <v>110</v>
      </c>
      <c r="D18" s="5" t="s">
        <v>22</v>
      </c>
      <c r="E18" s="5" t="s">
        <v>36</v>
      </c>
      <c r="F18" s="5"/>
      <c r="G18" s="5"/>
    </row>
    <row r="19" spans="1:7" x14ac:dyDescent="0.25">
      <c r="A19" s="5" t="s">
        <v>21</v>
      </c>
      <c r="B19" s="5">
        <f>6*G5</f>
        <v>0</v>
      </c>
      <c r="C19" s="5" t="s">
        <v>110</v>
      </c>
      <c r="D19" s="5" t="s">
        <v>23</v>
      </c>
      <c r="E19" s="5" t="s">
        <v>31</v>
      </c>
      <c r="F19" s="5"/>
      <c r="G19" s="5"/>
    </row>
    <row r="20" spans="1:7" x14ac:dyDescent="0.25">
      <c r="A20" s="5" t="s">
        <v>24</v>
      </c>
      <c r="B20" s="5">
        <v>0.85</v>
      </c>
      <c r="C20" s="5" t="s">
        <v>110</v>
      </c>
      <c r="D20" s="5" t="s">
        <v>26</v>
      </c>
      <c r="E20" s="5" t="s">
        <v>36</v>
      </c>
      <c r="F20" s="5"/>
      <c r="G20" s="5"/>
    </row>
    <row r="21" spans="1:7" x14ac:dyDescent="0.25">
      <c r="A21" s="5" t="s">
        <v>25</v>
      </c>
      <c r="B21" s="5">
        <v>0.3</v>
      </c>
      <c r="C21" s="5" t="s">
        <v>110</v>
      </c>
      <c r="D21" s="5" t="s">
        <v>27</v>
      </c>
      <c r="E21" s="5" t="s">
        <v>36</v>
      </c>
      <c r="F21" s="5"/>
      <c r="G21" s="5"/>
    </row>
    <row r="22" spans="1:7" s="10" customFormat="1" x14ac:dyDescent="0.25">
      <c r="A22" s="8" t="s">
        <v>28</v>
      </c>
      <c r="B22" s="8" t="e">
        <f>0.3/G5</f>
        <v>#DIV/0!</v>
      </c>
      <c r="C22" s="8" t="s">
        <v>110</v>
      </c>
      <c r="D22" s="8" t="s">
        <v>58</v>
      </c>
      <c r="E22" s="8" t="s">
        <v>38</v>
      </c>
      <c r="F22" s="8"/>
      <c r="G22" s="8"/>
    </row>
    <row r="23" spans="1:7" s="10" customFormat="1" x14ac:dyDescent="0.25">
      <c r="A23" s="8" t="s">
        <v>118</v>
      </c>
      <c r="B23" s="8">
        <v>0.5</v>
      </c>
      <c r="C23" s="8" t="s">
        <v>110</v>
      </c>
      <c r="D23" s="8" t="s">
        <v>127</v>
      </c>
      <c r="E23" s="8" t="s">
        <v>36</v>
      </c>
      <c r="F23" s="8"/>
      <c r="G23" s="8"/>
    </row>
    <row r="24" spans="1:7" s="10" customFormat="1" x14ac:dyDescent="0.25">
      <c r="A24" s="8" t="s">
        <v>119</v>
      </c>
      <c r="B24" s="8">
        <v>0.2</v>
      </c>
      <c r="C24" s="8" t="s">
        <v>110</v>
      </c>
      <c r="D24" s="8" t="s">
        <v>128</v>
      </c>
      <c r="E24" s="8" t="s">
        <v>36</v>
      </c>
      <c r="F24" s="8"/>
      <c r="G24" s="8"/>
    </row>
    <row r="25" spans="1:7" s="10" customFormat="1" x14ac:dyDescent="0.25">
      <c r="A25" s="8" t="s">
        <v>120</v>
      </c>
      <c r="B25" s="8">
        <v>0.02</v>
      </c>
      <c r="C25" s="8" t="s">
        <v>110</v>
      </c>
      <c r="D25" s="8" t="s">
        <v>129</v>
      </c>
      <c r="E25" s="8" t="s">
        <v>36</v>
      </c>
      <c r="F25" s="8"/>
      <c r="G25" s="8"/>
    </row>
    <row r="26" spans="1:7" s="10" customFormat="1" x14ac:dyDescent="0.25">
      <c r="A26" s="8" t="s">
        <v>121</v>
      </c>
      <c r="B26" s="8">
        <v>0.75</v>
      </c>
      <c r="C26" s="8" t="s">
        <v>110</v>
      </c>
      <c r="D26" s="8" t="s">
        <v>130</v>
      </c>
      <c r="E26" s="8" t="s">
        <v>36</v>
      </c>
      <c r="F26" s="8"/>
      <c r="G26" s="8"/>
    </row>
    <row r="27" spans="1:7" s="10" customFormat="1" x14ac:dyDescent="0.25">
      <c r="A27" s="8" t="s">
        <v>124</v>
      </c>
      <c r="B27" s="8">
        <v>0.25</v>
      </c>
      <c r="C27" s="8" t="s">
        <v>110</v>
      </c>
      <c r="D27" s="8" t="s">
        <v>131</v>
      </c>
      <c r="E27" s="8" t="s">
        <v>36</v>
      </c>
      <c r="F27" s="8"/>
      <c r="G27" s="8"/>
    </row>
    <row r="28" spans="1:7" s="10" customFormat="1" x14ac:dyDescent="0.25">
      <c r="A28" s="8" t="s">
        <v>122</v>
      </c>
      <c r="B28" s="8">
        <v>-999</v>
      </c>
      <c r="C28" s="8" t="s">
        <v>110</v>
      </c>
      <c r="D28" s="8" t="s">
        <v>132</v>
      </c>
      <c r="E28" s="8" t="s">
        <v>38</v>
      </c>
      <c r="F28" s="8"/>
      <c r="G28" s="8"/>
    </row>
    <row r="29" spans="1:7" s="10" customFormat="1" x14ac:dyDescent="0.25">
      <c r="A29" s="8" t="s">
        <v>123</v>
      </c>
      <c r="B29" s="8">
        <v>-999</v>
      </c>
      <c r="C29" s="8" t="s">
        <v>110</v>
      </c>
      <c r="D29" s="8" t="s">
        <v>133</v>
      </c>
      <c r="E29" s="8" t="s">
        <v>125</v>
      </c>
      <c r="F29" s="8"/>
      <c r="G29" s="8"/>
    </row>
    <row r="30" spans="1:7" s="10" customFormat="1" x14ac:dyDescent="0.25">
      <c r="A30" s="8" t="s">
        <v>78</v>
      </c>
      <c r="B30" s="8">
        <v>-999</v>
      </c>
      <c r="C30" s="8" t="s">
        <v>110</v>
      </c>
      <c r="D30" s="8" t="s">
        <v>134</v>
      </c>
      <c r="E30" s="8" t="s">
        <v>126</v>
      </c>
      <c r="F30" s="8"/>
      <c r="G30" s="8"/>
    </row>
    <row r="31" spans="1:7" s="10" customFormat="1" x14ac:dyDescent="0.25">
      <c r="A31" s="8"/>
      <c r="B31" s="8" t="s">
        <v>135</v>
      </c>
      <c r="C31" s="8" t="s">
        <v>171</v>
      </c>
      <c r="D31" s="8"/>
      <c r="E31" s="8"/>
      <c r="F31" s="8"/>
      <c r="G31" s="8"/>
    </row>
    <row r="32" spans="1:7" s="10" customFormat="1" x14ac:dyDescent="0.25">
      <c r="A32" s="8"/>
      <c r="B32" s="8" t="s">
        <v>207</v>
      </c>
      <c r="C32" s="8" t="s">
        <v>137</v>
      </c>
      <c r="D32" s="8"/>
      <c r="E32" s="8"/>
      <c r="F32" s="8"/>
      <c r="G32" s="8"/>
    </row>
    <row r="33" spans="1:7" x14ac:dyDescent="0.25">
      <c r="A33" s="9" t="s">
        <v>139</v>
      </c>
      <c r="B33" s="5"/>
      <c r="C33" s="9" t="s">
        <v>110</v>
      </c>
      <c r="D33" s="5" t="s">
        <v>191</v>
      </c>
      <c r="E33" s="5" t="s">
        <v>31</v>
      </c>
      <c r="F33" s="5"/>
      <c r="G33" s="5"/>
    </row>
    <row r="34" spans="1:7" x14ac:dyDescent="0.25">
      <c r="A34" s="9" t="s">
        <v>188</v>
      </c>
      <c r="B34" s="5"/>
      <c r="C34" s="9" t="s">
        <v>110</v>
      </c>
      <c r="D34" s="5" t="s">
        <v>192</v>
      </c>
      <c r="E34" s="5" t="s">
        <v>32</v>
      </c>
      <c r="F34" s="5"/>
      <c r="G34" s="5"/>
    </row>
    <row r="35" spans="1:7" x14ac:dyDescent="0.25">
      <c r="A35" s="9" t="s">
        <v>189</v>
      </c>
      <c r="B35" s="5"/>
      <c r="C35" s="9" t="s">
        <v>110</v>
      </c>
      <c r="D35" s="5" t="s">
        <v>193</v>
      </c>
      <c r="E35" s="5" t="s">
        <v>33</v>
      </c>
      <c r="F35" s="5"/>
      <c r="G35" s="5"/>
    </row>
    <row r="36" spans="1:7" x14ac:dyDescent="0.25">
      <c r="A36" s="9" t="s">
        <v>190</v>
      </c>
      <c r="B36" s="5"/>
      <c r="C36" s="9" t="s">
        <v>110</v>
      </c>
      <c r="D36" s="5" t="s">
        <v>194</v>
      </c>
      <c r="E36" s="5" t="s">
        <v>34</v>
      </c>
      <c r="F36" s="5"/>
      <c r="G36" s="5"/>
    </row>
    <row r="37" spans="1:7" x14ac:dyDescent="0.25">
      <c r="A37" s="9" t="s">
        <v>64</v>
      </c>
      <c r="B37" s="5"/>
      <c r="C37" s="9" t="s">
        <v>110</v>
      </c>
      <c r="D37" s="9" t="s">
        <v>62</v>
      </c>
      <c r="E37" s="5" t="s">
        <v>36</v>
      </c>
      <c r="F37" s="5"/>
      <c r="G37" s="5"/>
    </row>
    <row r="38" spans="1:7" x14ac:dyDescent="0.25">
      <c r="A38" s="9" t="s">
        <v>65</v>
      </c>
      <c r="B38" s="8"/>
      <c r="C38" s="9" t="s">
        <v>110</v>
      </c>
      <c r="D38" s="9" t="s">
        <v>63</v>
      </c>
      <c r="E38" s="8" t="s">
        <v>36</v>
      </c>
      <c r="F38" s="5"/>
      <c r="G38" s="5"/>
    </row>
    <row r="39" spans="1:7" x14ac:dyDescent="0.25">
      <c r="A39" s="9" t="s">
        <v>140</v>
      </c>
      <c r="B39" s="8"/>
      <c r="C39" s="9" t="s">
        <v>110</v>
      </c>
      <c r="D39" s="9" t="s">
        <v>143</v>
      </c>
      <c r="E39" s="8" t="s">
        <v>36</v>
      </c>
      <c r="F39" s="5"/>
      <c r="G39" s="5"/>
    </row>
    <row r="40" spans="1:7" x14ac:dyDescent="0.25">
      <c r="A40" s="9" t="s">
        <v>141</v>
      </c>
      <c r="B40" s="8"/>
      <c r="C40" s="9" t="s">
        <v>110</v>
      </c>
      <c r="D40" s="9" t="s">
        <v>144</v>
      </c>
      <c r="E40" s="8" t="s">
        <v>36</v>
      </c>
      <c r="F40" s="5"/>
      <c r="G40" s="5"/>
    </row>
    <row r="41" spans="1:7" x14ac:dyDescent="0.25">
      <c r="A41" s="9" t="s">
        <v>142</v>
      </c>
      <c r="B41" s="8"/>
      <c r="C41" s="9" t="s">
        <v>110</v>
      </c>
      <c r="D41" s="9" t="s">
        <v>145</v>
      </c>
      <c r="E41" s="8" t="s">
        <v>36</v>
      </c>
      <c r="F41" s="5"/>
      <c r="G41" s="5"/>
    </row>
    <row r="42" spans="1:7" x14ac:dyDescent="0.25">
      <c r="A42" s="9" t="s">
        <v>198</v>
      </c>
      <c r="B42" s="9"/>
      <c r="C42" s="9" t="s">
        <v>110</v>
      </c>
      <c r="D42" s="9" t="s">
        <v>200</v>
      </c>
      <c r="E42" s="9" t="s">
        <v>146</v>
      </c>
      <c r="F42" s="5"/>
    </row>
    <row r="43" spans="1:7" x14ac:dyDescent="0.25">
      <c r="A43" s="9" t="s">
        <v>201</v>
      </c>
      <c r="B43" s="9"/>
      <c r="C43" s="9" t="s">
        <v>110</v>
      </c>
      <c r="D43" s="9" t="s">
        <v>202</v>
      </c>
      <c r="E43" s="9" t="s">
        <v>147</v>
      </c>
      <c r="F43" s="5"/>
    </row>
    <row r="44" spans="1:7" x14ac:dyDescent="0.25">
      <c r="A44" s="9" t="s">
        <v>203</v>
      </c>
      <c r="B44" s="9"/>
      <c r="C44" s="9" t="s">
        <v>110</v>
      </c>
      <c r="D44" s="9" t="s">
        <v>204</v>
      </c>
      <c r="E44" s="9" t="s">
        <v>148</v>
      </c>
      <c r="F44" s="5"/>
    </row>
    <row r="45" spans="1:7" x14ac:dyDescent="0.25">
      <c r="A45" s="9" t="s">
        <v>205</v>
      </c>
      <c r="B45" s="9"/>
      <c r="C45" s="9" t="s">
        <v>110</v>
      </c>
      <c r="D45" s="9" t="s">
        <v>206</v>
      </c>
      <c r="E45" s="9" t="s">
        <v>149</v>
      </c>
      <c r="F45" s="5"/>
    </row>
    <row r="46" spans="1:7" x14ac:dyDescent="0.25">
      <c r="A46" s="9"/>
      <c r="B46" s="8" t="s">
        <v>135</v>
      </c>
      <c r="C46" s="9" t="s">
        <v>169</v>
      </c>
      <c r="D46" s="9"/>
      <c r="E46" s="8"/>
      <c r="F46" s="5"/>
      <c r="G46" s="5"/>
    </row>
    <row r="47" spans="1:7" x14ac:dyDescent="0.25">
      <c r="A47" s="9"/>
      <c r="B47" s="8" t="s">
        <v>196</v>
      </c>
      <c r="C47" s="9" t="s">
        <v>170</v>
      </c>
      <c r="D47" s="9"/>
      <c r="E47" s="8"/>
      <c r="F47" s="5"/>
      <c r="G47" s="5"/>
    </row>
    <row r="48" spans="1:7" x14ac:dyDescent="0.25">
      <c r="A48" s="5" t="s">
        <v>150</v>
      </c>
      <c r="B48" s="5"/>
      <c r="C48" s="9" t="s">
        <v>110</v>
      </c>
      <c r="D48" s="5" t="s">
        <v>151</v>
      </c>
      <c r="E48" s="5" t="s">
        <v>149</v>
      </c>
      <c r="F48" s="5"/>
      <c r="G48" s="5"/>
    </row>
    <row r="49" spans="1:7" x14ac:dyDescent="0.25">
      <c r="A49" s="5" t="s">
        <v>152</v>
      </c>
      <c r="B49" s="5"/>
      <c r="C49" s="9" t="s">
        <v>110</v>
      </c>
      <c r="D49" s="5" t="s">
        <v>153</v>
      </c>
      <c r="E49" s="5" t="s">
        <v>149</v>
      </c>
      <c r="F49" s="5"/>
      <c r="G49" s="5"/>
    </row>
    <row r="50" spans="1:7" x14ac:dyDescent="0.25">
      <c r="A50" s="5" t="s">
        <v>154</v>
      </c>
      <c r="B50" s="5"/>
      <c r="C50" s="9" t="s">
        <v>110</v>
      </c>
      <c r="D50" s="5" t="s">
        <v>155</v>
      </c>
      <c r="E50" s="5" t="s">
        <v>147</v>
      </c>
      <c r="F50" s="5"/>
      <c r="G50" s="5"/>
    </row>
    <row r="51" spans="1:7" x14ac:dyDescent="0.25">
      <c r="A51" s="5" t="s">
        <v>156</v>
      </c>
      <c r="B51" s="5"/>
      <c r="C51" s="9" t="s">
        <v>110</v>
      </c>
      <c r="D51" s="5" t="s">
        <v>157</v>
      </c>
      <c r="E51" s="5" t="s">
        <v>147</v>
      </c>
      <c r="F51" s="5"/>
      <c r="G51" s="5"/>
    </row>
    <row r="52" spans="1:7" x14ac:dyDescent="0.25">
      <c r="A52" s="5" t="s">
        <v>158</v>
      </c>
      <c r="B52" s="5"/>
      <c r="C52" s="9" t="s">
        <v>110</v>
      </c>
      <c r="D52" s="5" t="s">
        <v>159</v>
      </c>
      <c r="E52" s="5" t="s">
        <v>148</v>
      </c>
      <c r="F52" s="5"/>
      <c r="G52" s="5"/>
    </row>
    <row r="53" spans="1:7" x14ac:dyDescent="0.25">
      <c r="A53" s="5" t="s">
        <v>160</v>
      </c>
      <c r="B53" s="5"/>
      <c r="C53" s="9" t="s">
        <v>110</v>
      </c>
      <c r="D53" s="5" t="s">
        <v>161</v>
      </c>
      <c r="E53" s="5" t="s">
        <v>148</v>
      </c>
      <c r="F53" s="5"/>
      <c r="G53" s="5"/>
    </row>
    <row r="54" spans="1:7" x14ac:dyDescent="0.25">
      <c r="A54" s="5" t="s">
        <v>162</v>
      </c>
      <c r="B54" s="5"/>
      <c r="C54" s="9" t="s">
        <v>110</v>
      </c>
      <c r="D54" s="5" t="s">
        <v>163</v>
      </c>
      <c r="E54" s="5" t="s">
        <v>164</v>
      </c>
      <c r="F54" s="5"/>
      <c r="G54" s="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>
      <selection activeCell="C22" sqref="C22"/>
    </sheetView>
  </sheetViews>
  <sheetFormatPr defaultRowHeight="15" x14ac:dyDescent="0.25"/>
  <cols>
    <col min="1" max="1" width="11.5703125" bestFit="1" customWidth="1"/>
    <col min="2" max="2" width="6" bestFit="1" customWidth="1"/>
    <col min="3" max="3" width="35.7109375" bestFit="1" customWidth="1"/>
    <col min="4" max="4" width="36.85546875" bestFit="1" customWidth="1"/>
    <col min="5" max="5" width="9.5703125" bestFit="1" customWidth="1"/>
  </cols>
  <sheetData>
    <row r="1" spans="1:5" x14ac:dyDescent="0.25">
      <c r="A1" t="s">
        <v>210</v>
      </c>
    </row>
    <row r="2" spans="1:5" x14ac:dyDescent="0.25">
      <c r="A2" t="s">
        <v>209</v>
      </c>
    </row>
    <row r="3" spans="1:5" x14ac:dyDescent="0.25">
      <c r="A3">
        <v>123</v>
      </c>
    </row>
    <row r="4" spans="1:5" x14ac:dyDescent="0.25">
      <c r="B4" t="s">
        <v>225</v>
      </c>
      <c r="C4" t="s">
        <v>138</v>
      </c>
    </row>
    <row r="5" spans="1:5" x14ac:dyDescent="0.25">
      <c r="A5" t="s">
        <v>214</v>
      </c>
      <c r="B5">
        <v>-999</v>
      </c>
      <c r="C5" t="s">
        <v>110</v>
      </c>
      <c r="D5" t="s">
        <v>218</v>
      </c>
    </row>
    <row r="6" spans="1:5" x14ac:dyDescent="0.25">
      <c r="A6" t="s">
        <v>211</v>
      </c>
      <c r="B6">
        <v>52</v>
      </c>
      <c r="C6" t="s">
        <v>110</v>
      </c>
      <c r="D6" t="s">
        <v>219</v>
      </c>
      <c r="E6" t="s">
        <v>220</v>
      </c>
    </row>
    <row r="7" spans="1:5" x14ac:dyDescent="0.25">
      <c r="A7" t="s">
        <v>212</v>
      </c>
      <c r="B7">
        <v>0</v>
      </c>
      <c r="C7" t="s">
        <v>110</v>
      </c>
      <c r="D7" t="s">
        <v>221</v>
      </c>
      <c r="E7" t="s">
        <v>117</v>
      </c>
    </row>
    <row r="8" spans="1:5" x14ac:dyDescent="0.25">
      <c r="A8" t="s">
        <v>213</v>
      </c>
      <c r="B8">
        <v>86400</v>
      </c>
      <c r="C8" t="s">
        <v>110</v>
      </c>
      <c r="D8" t="s">
        <v>222</v>
      </c>
      <c r="E8" t="s">
        <v>223</v>
      </c>
    </row>
    <row r="9" spans="1:5" x14ac:dyDescent="0.25">
      <c r="B9" t="s">
        <v>135</v>
      </c>
      <c r="C9" t="s">
        <v>171</v>
      </c>
    </row>
    <row r="10" spans="1:5" x14ac:dyDescent="0.25">
      <c r="B10" t="s">
        <v>224</v>
      </c>
      <c r="C10" t="s">
        <v>137</v>
      </c>
    </row>
    <row r="11" spans="1:5" x14ac:dyDescent="0.25">
      <c r="A11" t="s">
        <v>111</v>
      </c>
      <c r="C11" t="s">
        <v>110</v>
      </c>
      <c r="D11" t="s">
        <v>215</v>
      </c>
      <c r="E11" t="s">
        <v>36</v>
      </c>
    </row>
    <row r="12" spans="1:5" x14ac:dyDescent="0.25">
      <c r="A12" t="s">
        <v>112</v>
      </c>
      <c r="C12" t="s">
        <v>110</v>
      </c>
      <c r="D12" t="s">
        <v>216</v>
      </c>
      <c r="E12" t="s">
        <v>36</v>
      </c>
    </row>
    <row r="13" spans="1:5" x14ac:dyDescent="0.25">
      <c r="A13" t="s">
        <v>113</v>
      </c>
      <c r="C13" t="s">
        <v>110</v>
      </c>
      <c r="D13" t="s">
        <v>217</v>
      </c>
      <c r="E13" t="s">
        <v>36</v>
      </c>
    </row>
    <row r="15" spans="1:5" x14ac:dyDescent="0.25">
      <c r="B15" t="s">
        <v>135</v>
      </c>
      <c r="C15" t="s">
        <v>169</v>
      </c>
    </row>
    <row r="16" spans="1:5" x14ac:dyDescent="0.25">
      <c r="B16" t="s">
        <v>135</v>
      </c>
      <c r="C16" t="s">
        <v>170</v>
      </c>
    </row>
    <row r="17" spans="1:3" x14ac:dyDescent="0.25">
      <c r="B17" t="s">
        <v>135</v>
      </c>
      <c r="C17" t="s">
        <v>226</v>
      </c>
    </row>
    <row r="18" spans="1:3" x14ac:dyDescent="0.25">
      <c r="B18" t="s">
        <v>135</v>
      </c>
      <c r="C18" t="s">
        <v>227</v>
      </c>
    </row>
    <row r="19" spans="1:3" x14ac:dyDescent="0.25">
      <c r="B19" t="s">
        <v>135</v>
      </c>
      <c r="C19" t="s">
        <v>228</v>
      </c>
    </row>
    <row r="20" spans="1:3" x14ac:dyDescent="0.25">
      <c r="A20" t="s">
        <v>208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D31" sqref="D31"/>
    </sheetView>
  </sheetViews>
  <sheetFormatPr defaultRowHeight="14.25" x14ac:dyDescent="0.2"/>
  <cols>
    <col min="1" max="1" width="16" style="5" bestFit="1" customWidth="1"/>
    <col min="2" max="2" width="5.140625" style="5" bestFit="1" customWidth="1"/>
    <col min="3" max="3" width="38" style="5" bestFit="1" customWidth="1"/>
    <col min="4" max="4" width="47.85546875" style="5" bestFit="1" customWidth="1"/>
    <col min="5" max="16384" width="9.140625" style="5"/>
  </cols>
  <sheetData>
    <row r="1" spans="1:7" customFormat="1" ht="15" x14ac:dyDescent="0.25">
      <c r="A1" s="5" t="s">
        <v>167</v>
      </c>
      <c r="B1" s="5" t="s">
        <v>173</v>
      </c>
      <c r="C1" s="5"/>
      <c r="D1" s="5" t="s">
        <v>172</v>
      </c>
      <c r="E1" s="5"/>
      <c r="F1" s="5"/>
      <c r="G1" s="5"/>
    </row>
    <row r="2" spans="1:7" customFormat="1" ht="15" x14ac:dyDescent="0.25">
      <c r="A2" s="5" t="s">
        <v>168</v>
      </c>
      <c r="B2" s="5"/>
      <c r="C2" s="5"/>
      <c r="D2" s="5"/>
      <c r="E2" s="5"/>
      <c r="F2" s="5"/>
      <c r="G2" s="5"/>
    </row>
    <row r="3" spans="1:7" customFormat="1" ht="15" x14ac:dyDescent="0.25">
      <c r="A3" s="5">
        <v>123</v>
      </c>
      <c r="B3" s="5"/>
      <c r="C3" s="5"/>
      <c r="D3" s="5"/>
      <c r="E3" s="5"/>
      <c r="F3" s="5"/>
      <c r="G3" s="5"/>
    </row>
    <row r="4" spans="1:7" customFormat="1" ht="15" x14ac:dyDescent="0.25">
      <c r="A4" s="5"/>
      <c r="B4" s="5" t="s">
        <v>187</v>
      </c>
      <c r="C4" s="8" t="s">
        <v>138</v>
      </c>
      <c r="D4" s="5"/>
      <c r="E4" s="5"/>
      <c r="F4" s="5"/>
      <c r="G4" s="5"/>
    </row>
    <row r="5" spans="1:7" s="10" customFormat="1" ht="15" x14ac:dyDescent="0.25">
      <c r="A5" s="8" t="s">
        <v>122</v>
      </c>
      <c r="B5" s="8">
        <v>-999</v>
      </c>
      <c r="C5" s="8" t="s">
        <v>110</v>
      </c>
      <c r="D5" s="8" t="s">
        <v>132</v>
      </c>
      <c r="E5" s="8" t="s">
        <v>38</v>
      </c>
      <c r="F5" s="8"/>
      <c r="G5" s="8"/>
    </row>
    <row r="6" spans="1:7" s="10" customFormat="1" ht="15" x14ac:dyDescent="0.25">
      <c r="A6" s="8" t="s">
        <v>78</v>
      </c>
      <c r="B6" s="8">
        <v>-999</v>
      </c>
      <c r="C6" s="8" t="s">
        <v>110</v>
      </c>
      <c r="D6" s="8" t="s">
        <v>134</v>
      </c>
      <c r="E6" s="8" t="s">
        <v>126</v>
      </c>
      <c r="F6" s="8"/>
      <c r="G6" s="8"/>
    </row>
    <row r="7" spans="1:7" s="10" customFormat="1" ht="15" x14ac:dyDescent="0.25">
      <c r="A7" s="8" t="s">
        <v>177</v>
      </c>
      <c r="B7" s="8">
        <v>-999</v>
      </c>
      <c r="C7" s="8" t="s">
        <v>110</v>
      </c>
      <c r="D7" s="8" t="s">
        <v>179</v>
      </c>
      <c r="E7" s="8" t="s">
        <v>126</v>
      </c>
      <c r="F7" s="8"/>
      <c r="G7" s="8"/>
    </row>
    <row r="8" spans="1:7" s="10" customFormat="1" ht="15" x14ac:dyDescent="0.25">
      <c r="A8" s="8" t="s">
        <v>178</v>
      </c>
      <c r="B8" s="8">
        <v>-999</v>
      </c>
      <c r="C8" s="8" t="s">
        <v>110</v>
      </c>
      <c r="D8" s="8" t="s">
        <v>180</v>
      </c>
      <c r="E8" s="8" t="s">
        <v>126</v>
      </c>
      <c r="F8" s="8"/>
      <c r="G8" s="8"/>
    </row>
    <row r="9" spans="1:7" x14ac:dyDescent="0.2">
      <c r="A9" s="5" t="s">
        <v>40</v>
      </c>
      <c r="B9" s="5">
        <v>-999</v>
      </c>
      <c r="C9" s="8" t="s">
        <v>110</v>
      </c>
      <c r="D9" s="1" t="s">
        <v>30</v>
      </c>
      <c r="E9" s="1" t="s">
        <v>31</v>
      </c>
    </row>
    <row r="10" spans="1:7" x14ac:dyDescent="0.2">
      <c r="A10" s="5" t="s">
        <v>8</v>
      </c>
      <c r="B10" s="5">
        <v>-999</v>
      </c>
      <c r="C10" s="8" t="s">
        <v>110</v>
      </c>
      <c r="D10" s="1" t="s">
        <v>11</v>
      </c>
      <c r="E10" s="1" t="s">
        <v>32</v>
      </c>
    </row>
    <row r="11" spans="1:7" x14ac:dyDescent="0.2">
      <c r="A11" s="5" t="s">
        <v>9</v>
      </c>
      <c r="B11" s="5">
        <v>-999</v>
      </c>
      <c r="C11" s="8" t="s">
        <v>110</v>
      </c>
      <c r="D11" s="1" t="s">
        <v>12</v>
      </c>
      <c r="E11" s="1" t="s">
        <v>33</v>
      </c>
    </row>
    <row r="12" spans="1:7" x14ac:dyDescent="0.2">
      <c r="A12" s="6" t="s">
        <v>10</v>
      </c>
      <c r="B12" s="6">
        <v>-999</v>
      </c>
      <c r="C12" s="7" t="s">
        <v>110</v>
      </c>
      <c r="D12" s="7" t="s">
        <v>13</v>
      </c>
      <c r="E12" s="7" t="s">
        <v>34</v>
      </c>
    </row>
    <row r="13" spans="1:7" x14ac:dyDescent="0.2">
      <c r="A13" s="5" t="s">
        <v>175</v>
      </c>
      <c r="B13" s="5">
        <v>10</v>
      </c>
      <c r="C13" s="5" t="s">
        <v>110</v>
      </c>
      <c r="D13" s="5" t="s">
        <v>107</v>
      </c>
      <c r="E13" s="1" t="s">
        <v>108</v>
      </c>
    </row>
    <row r="14" spans="1:7" x14ac:dyDescent="0.2">
      <c r="A14" s="5" t="s">
        <v>106</v>
      </c>
      <c r="B14" s="5">
        <v>100</v>
      </c>
      <c r="C14" s="5" t="s">
        <v>110</v>
      </c>
      <c r="D14" s="5" t="s">
        <v>109</v>
      </c>
      <c r="E14" s="5" t="s">
        <v>176</v>
      </c>
    </row>
    <row r="15" spans="1:7" s="10" customFormat="1" ht="15" x14ac:dyDescent="0.25">
      <c r="A15" s="8"/>
      <c r="B15" s="8" t="s">
        <v>135</v>
      </c>
      <c r="C15" s="8" t="s">
        <v>171</v>
      </c>
      <c r="D15" s="8"/>
      <c r="E15" s="8"/>
      <c r="F15" s="8"/>
      <c r="G15" s="8"/>
    </row>
    <row r="16" spans="1:7" s="10" customFormat="1" ht="15" x14ac:dyDescent="0.25">
      <c r="A16" s="8"/>
      <c r="B16" s="8" t="s">
        <v>136</v>
      </c>
      <c r="C16" s="8" t="s">
        <v>137</v>
      </c>
      <c r="D16" s="8"/>
      <c r="E16" s="8"/>
      <c r="F16" s="8"/>
      <c r="G16" s="8"/>
    </row>
    <row r="17" spans="1:6" x14ac:dyDescent="0.2">
      <c r="A17" s="5" t="s">
        <v>181</v>
      </c>
      <c r="C17" s="5" t="s">
        <v>110</v>
      </c>
      <c r="D17" s="5" t="s">
        <v>183</v>
      </c>
      <c r="E17" s="5" t="s">
        <v>31</v>
      </c>
    </row>
    <row r="18" spans="1:6" x14ac:dyDescent="0.2">
      <c r="A18" s="5" t="s">
        <v>182</v>
      </c>
      <c r="C18" s="5" t="s">
        <v>110</v>
      </c>
      <c r="D18" s="5" t="s">
        <v>184</v>
      </c>
      <c r="E18" s="5" t="s">
        <v>108</v>
      </c>
    </row>
    <row r="19" spans="1:6" x14ac:dyDescent="0.2">
      <c r="A19" s="8" t="s">
        <v>185</v>
      </c>
      <c r="B19" s="8"/>
      <c r="C19" s="8" t="s">
        <v>110</v>
      </c>
      <c r="D19" s="8" t="s">
        <v>186</v>
      </c>
      <c r="E19" s="8" t="s">
        <v>36</v>
      </c>
      <c r="F19" s="8"/>
    </row>
    <row r="20" spans="1:6" s="8" customFormat="1" x14ac:dyDescent="0.2"/>
    <row r="21" spans="1:6" s="8" customFormat="1" x14ac:dyDescent="0.2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6"/>
  <sheetViews>
    <sheetView tabSelected="1" zoomScaleNormal="100" workbookViewId="0">
      <selection activeCell="D23" sqref="D23"/>
    </sheetView>
  </sheetViews>
  <sheetFormatPr defaultRowHeight="15" x14ac:dyDescent="0.25"/>
  <cols>
    <col min="1" max="1" width="16" bestFit="1" customWidth="1"/>
    <col min="2" max="2" width="39" bestFit="1" customWidth="1"/>
    <col min="3" max="3" width="28.42578125" bestFit="1" customWidth="1"/>
    <col min="4" max="4" width="47.85546875" bestFit="1" customWidth="1"/>
    <col min="5" max="5" width="32.28515625" bestFit="1" customWidth="1"/>
  </cols>
  <sheetData>
    <row r="1" spans="1:8" x14ac:dyDescent="0.25">
      <c r="A1" s="5" t="s">
        <v>231</v>
      </c>
      <c r="B1" s="5" t="s">
        <v>173</v>
      </c>
      <c r="C1" s="5"/>
      <c r="D1" s="5" t="s">
        <v>233</v>
      </c>
      <c r="E1" s="5"/>
    </row>
    <row r="2" spans="1:8" x14ac:dyDescent="0.25">
      <c r="A2" s="5" t="s">
        <v>232</v>
      </c>
      <c r="B2" s="5"/>
      <c r="C2" s="5"/>
      <c r="D2" s="5"/>
      <c r="E2" s="5"/>
    </row>
    <row r="3" spans="1:8" x14ac:dyDescent="0.25">
      <c r="A3" s="5">
        <v>123</v>
      </c>
      <c r="B3" s="5"/>
      <c r="C3" s="5"/>
      <c r="D3" s="5"/>
      <c r="E3" s="5"/>
    </row>
    <row r="4" spans="1:8" x14ac:dyDescent="0.25">
      <c r="A4" s="5"/>
      <c r="B4" s="5" t="s">
        <v>195</v>
      </c>
      <c r="C4" s="8" t="s">
        <v>138</v>
      </c>
      <c r="D4" s="5"/>
      <c r="E4" s="5"/>
    </row>
    <row r="5" spans="1:8" x14ac:dyDescent="0.25">
      <c r="A5" s="5" t="s">
        <v>8</v>
      </c>
      <c r="B5" s="5">
        <v>-999</v>
      </c>
      <c r="C5" s="5" t="s">
        <v>110</v>
      </c>
      <c r="D5" s="1" t="s">
        <v>11</v>
      </c>
      <c r="E5" s="1" t="s">
        <v>32</v>
      </c>
      <c r="F5" s="5"/>
      <c r="G5" s="5">
        <f>6*0.6</f>
        <v>3.5999999999999996</v>
      </c>
    </row>
    <row r="6" spans="1:8" x14ac:dyDescent="0.25">
      <c r="A6" s="5" t="s">
        <v>41</v>
      </c>
      <c r="B6" s="5">
        <v>-999</v>
      </c>
      <c r="C6" s="5" t="s">
        <v>110</v>
      </c>
      <c r="D6" s="1" t="s">
        <v>229</v>
      </c>
      <c r="E6" s="1" t="s">
        <v>43</v>
      </c>
      <c r="F6" s="5"/>
      <c r="G6" s="5"/>
    </row>
    <row r="7" spans="1:8" x14ac:dyDescent="0.25">
      <c r="A7" s="6" t="s">
        <v>42</v>
      </c>
      <c r="B7" s="6">
        <v>-999</v>
      </c>
      <c r="C7" s="6" t="s">
        <v>110</v>
      </c>
      <c r="D7" s="7" t="s">
        <v>230</v>
      </c>
      <c r="E7" s="7" t="s">
        <v>43</v>
      </c>
      <c r="F7" s="5"/>
      <c r="G7" s="5"/>
    </row>
    <row r="8" spans="1:8" x14ac:dyDescent="0.25">
      <c r="A8" s="8" t="s">
        <v>165</v>
      </c>
      <c r="B8" s="8">
        <v>-999</v>
      </c>
      <c r="C8" s="8" t="s">
        <v>110</v>
      </c>
      <c r="D8" s="8" t="s">
        <v>166</v>
      </c>
      <c r="E8" s="8" t="s">
        <v>31</v>
      </c>
    </row>
    <row r="9" spans="1:8" x14ac:dyDescent="0.25">
      <c r="A9" s="5" t="s">
        <v>2</v>
      </c>
      <c r="B9" s="5">
        <v>0.01</v>
      </c>
      <c r="C9" s="5" t="s">
        <v>110</v>
      </c>
      <c r="D9" s="5" t="s">
        <v>5</v>
      </c>
      <c r="E9" s="1" t="s">
        <v>32</v>
      </c>
      <c r="F9" s="5">
        <v>0.01</v>
      </c>
      <c r="G9" s="5"/>
      <c r="H9" s="5"/>
    </row>
    <row r="10" spans="1:8" x14ac:dyDescent="0.25">
      <c r="A10" s="5" t="s">
        <v>39</v>
      </c>
      <c r="B10" s="5">
        <v>0.01</v>
      </c>
      <c r="C10" s="5" t="s">
        <v>110</v>
      </c>
      <c r="D10" s="5" t="s">
        <v>45</v>
      </c>
      <c r="E10" s="1" t="s">
        <v>32</v>
      </c>
      <c r="F10" s="5">
        <v>0.01</v>
      </c>
      <c r="G10" s="5"/>
      <c r="H10" s="5"/>
    </row>
    <row r="11" spans="1:8" x14ac:dyDescent="0.25">
      <c r="A11" s="5" t="s">
        <v>241</v>
      </c>
      <c r="B11" s="5">
        <v>0.5</v>
      </c>
      <c r="C11" s="5" t="s">
        <v>110</v>
      </c>
      <c r="D11" s="5" t="s">
        <v>242</v>
      </c>
      <c r="E11" s="1" t="s">
        <v>243</v>
      </c>
      <c r="F11" s="5"/>
      <c r="G11" s="5"/>
      <c r="H11" s="5"/>
    </row>
    <row r="12" spans="1:8" x14ac:dyDescent="0.25">
      <c r="A12" s="5" t="s">
        <v>119</v>
      </c>
      <c r="B12" s="5">
        <v>0.2</v>
      </c>
      <c r="C12" s="5" t="s">
        <v>110</v>
      </c>
      <c r="D12" s="5" t="s">
        <v>44</v>
      </c>
      <c r="E12" s="1" t="s">
        <v>32</v>
      </c>
      <c r="F12" s="5">
        <v>0.2</v>
      </c>
      <c r="G12" s="5"/>
      <c r="H12" s="5"/>
    </row>
    <row r="13" spans="1:8" x14ac:dyDescent="0.25">
      <c r="A13" s="5" t="s">
        <v>48</v>
      </c>
      <c r="B13" s="5">
        <v>5.6000000000000001E-2</v>
      </c>
      <c r="C13" s="5" t="s">
        <v>110</v>
      </c>
      <c r="D13" s="5" t="s">
        <v>49</v>
      </c>
      <c r="E13" s="5" t="s">
        <v>43</v>
      </c>
      <c r="F13" s="5">
        <f>4*H13*0.001</f>
        <v>5.6000000000000001E-2</v>
      </c>
      <c r="G13" s="5"/>
      <c r="H13" s="5">
        <v>14</v>
      </c>
    </row>
    <row r="14" spans="1:8" x14ac:dyDescent="0.25">
      <c r="A14" s="5" t="s">
        <v>50</v>
      </c>
      <c r="B14" s="5">
        <v>5.5999999999999999E-3</v>
      </c>
      <c r="C14" s="5" t="s">
        <v>110</v>
      </c>
      <c r="D14" s="5" t="s">
        <v>51</v>
      </c>
      <c r="E14" s="5" t="s">
        <v>52</v>
      </c>
      <c r="F14" s="5">
        <f>0.00014*24/0.6</f>
        <v>5.5999999999999999E-3</v>
      </c>
      <c r="G14" s="5"/>
      <c r="H14" s="5"/>
    </row>
    <row r="15" spans="1:8" x14ac:dyDescent="0.25">
      <c r="A15" s="5" t="s">
        <v>53</v>
      </c>
      <c r="B15" s="5">
        <v>-999</v>
      </c>
      <c r="C15" s="5" t="s">
        <v>110</v>
      </c>
      <c r="D15" s="5" t="s">
        <v>55</v>
      </c>
      <c r="E15" s="5" t="s">
        <v>56</v>
      </c>
      <c r="F15" s="5">
        <v>-999</v>
      </c>
      <c r="G15" s="5"/>
      <c r="H15" s="5"/>
    </row>
    <row r="16" spans="1:8" x14ac:dyDescent="0.25">
      <c r="A16" s="6" t="s">
        <v>54</v>
      </c>
      <c r="B16" s="6">
        <v>0.03</v>
      </c>
      <c r="C16" s="6" t="s">
        <v>110</v>
      </c>
      <c r="D16" s="6" t="s">
        <v>57</v>
      </c>
      <c r="E16" s="6" t="s">
        <v>56</v>
      </c>
      <c r="F16" s="6">
        <v>0.03</v>
      </c>
      <c r="G16" s="5"/>
      <c r="H16" s="5"/>
    </row>
    <row r="17" spans="1:6" x14ac:dyDescent="0.25">
      <c r="A17" s="8" t="s">
        <v>122</v>
      </c>
      <c r="B17" s="8">
        <v>-999</v>
      </c>
      <c r="C17" s="8" t="s">
        <v>110</v>
      </c>
      <c r="D17" s="8" t="s">
        <v>132</v>
      </c>
      <c r="E17" s="8" t="s">
        <v>38</v>
      </c>
    </row>
    <row r="18" spans="1:6" x14ac:dyDescent="0.25">
      <c r="A18" s="8" t="s">
        <v>123</v>
      </c>
      <c r="B18" s="8">
        <v>-999</v>
      </c>
      <c r="C18" s="8" t="s">
        <v>110</v>
      </c>
      <c r="D18" s="8" t="s">
        <v>133</v>
      </c>
      <c r="E18" s="8" t="s">
        <v>125</v>
      </c>
    </row>
    <row r="19" spans="1:6" x14ac:dyDescent="0.25">
      <c r="A19" s="8" t="s">
        <v>78</v>
      </c>
      <c r="B19" s="8">
        <v>-999</v>
      </c>
      <c r="C19" s="8" t="s">
        <v>110</v>
      </c>
      <c r="D19" s="8" t="s">
        <v>134</v>
      </c>
      <c r="E19" s="8" t="s">
        <v>126</v>
      </c>
    </row>
    <row r="20" spans="1:6" x14ac:dyDescent="0.25">
      <c r="A20" s="8"/>
      <c r="B20" s="8" t="s">
        <v>135</v>
      </c>
      <c r="C20" s="8" t="s">
        <v>171</v>
      </c>
      <c r="D20" s="5"/>
      <c r="E20" s="5"/>
      <c r="F20" s="5"/>
    </row>
    <row r="21" spans="1:6" x14ac:dyDescent="0.25">
      <c r="A21" s="8"/>
      <c r="B21" s="8" t="s">
        <v>240</v>
      </c>
      <c r="C21" s="8" t="s">
        <v>137</v>
      </c>
      <c r="E21" s="5" t="s">
        <v>36</v>
      </c>
    </row>
    <row r="22" spans="1:6" x14ac:dyDescent="0.25">
      <c r="A22" s="9" t="s">
        <v>261</v>
      </c>
      <c r="B22" s="8"/>
      <c r="C22" s="8" t="s">
        <v>110</v>
      </c>
      <c r="D22" s="5" t="s">
        <v>262</v>
      </c>
      <c r="E22" s="9" t="s">
        <v>36</v>
      </c>
    </row>
    <row r="23" spans="1:6" x14ac:dyDescent="0.25">
      <c r="A23" s="8" t="s">
        <v>234</v>
      </c>
      <c r="B23" s="8"/>
      <c r="C23" s="8" t="s">
        <v>110</v>
      </c>
      <c r="D23" t="s">
        <v>235</v>
      </c>
      <c r="E23" s="9" t="s">
        <v>147</v>
      </c>
    </row>
    <row r="24" spans="1:6" x14ac:dyDescent="0.25">
      <c r="A24" s="9"/>
      <c r="B24" s="8" t="s">
        <v>135</v>
      </c>
      <c r="C24" s="9" t="s">
        <v>169</v>
      </c>
      <c r="D24" s="5"/>
      <c r="E24" s="5"/>
    </row>
    <row r="25" spans="1:6" x14ac:dyDescent="0.25">
      <c r="A25" s="9"/>
      <c r="B25" s="8" t="s">
        <v>240</v>
      </c>
      <c r="C25" s="9" t="s">
        <v>170</v>
      </c>
      <c r="D25" s="5"/>
      <c r="E25" s="5"/>
    </row>
    <row r="26" spans="1:6" x14ac:dyDescent="0.25">
      <c r="A26" s="5" t="s">
        <v>236</v>
      </c>
      <c r="B26" s="5"/>
      <c r="C26" s="9" t="s">
        <v>110</v>
      </c>
      <c r="D26" s="5" t="s">
        <v>237</v>
      </c>
      <c r="E26" s="5" t="s">
        <v>147</v>
      </c>
    </row>
    <row r="27" spans="1:6" x14ac:dyDescent="0.25">
      <c r="A27" s="5" t="s">
        <v>239</v>
      </c>
      <c r="B27" s="5"/>
      <c r="C27" s="9" t="s">
        <v>110</v>
      </c>
      <c r="D27" s="5" t="s">
        <v>238</v>
      </c>
      <c r="E27" s="5" t="s">
        <v>147</v>
      </c>
    </row>
    <row r="37" spans="1:3" x14ac:dyDescent="0.25">
      <c r="A37" t="s">
        <v>8</v>
      </c>
      <c r="B37" s="11" t="s">
        <v>260</v>
      </c>
      <c r="C37" t="s">
        <v>244</v>
      </c>
    </row>
    <row r="38" spans="1:3" x14ac:dyDescent="0.25">
      <c r="A38" t="s">
        <v>41</v>
      </c>
      <c r="B38" s="11" t="s">
        <v>260</v>
      </c>
      <c r="C38" t="s">
        <v>245</v>
      </c>
    </row>
    <row r="39" spans="1:3" x14ac:dyDescent="0.25">
      <c r="A39" t="s">
        <v>42</v>
      </c>
      <c r="B39" s="11" t="s">
        <v>260</v>
      </c>
      <c r="C39" t="s">
        <v>244</v>
      </c>
    </row>
    <row r="40" spans="1:3" x14ac:dyDescent="0.25">
      <c r="A40" t="s">
        <v>185</v>
      </c>
      <c r="B40" s="11" t="s">
        <v>260</v>
      </c>
      <c r="C40" t="s">
        <v>245</v>
      </c>
    </row>
    <row r="41" spans="1:3" x14ac:dyDescent="0.25">
      <c r="A41" t="s">
        <v>2</v>
      </c>
      <c r="B41" s="11" t="s">
        <v>260</v>
      </c>
      <c r="C41" t="s">
        <v>244</v>
      </c>
    </row>
    <row r="42" spans="1:3" x14ac:dyDescent="0.25">
      <c r="A42" t="s">
        <v>39</v>
      </c>
      <c r="B42" s="11" t="s">
        <v>260</v>
      </c>
      <c r="C42" t="s">
        <v>245</v>
      </c>
    </row>
    <row r="43" spans="1:3" x14ac:dyDescent="0.25">
      <c r="A43" t="s">
        <v>241</v>
      </c>
      <c r="B43" s="11" t="s">
        <v>260</v>
      </c>
      <c r="C43" t="s">
        <v>244</v>
      </c>
    </row>
    <row r="44" spans="1:3" x14ac:dyDescent="0.25">
      <c r="A44" t="s">
        <v>119</v>
      </c>
      <c r="B44" s="11" t="s">
        <v>260</v>
      </c>
      <c r="C44" t="s">
        <v>245</v>
      </c>
    </row>
    <row r="45" spans="1:3" x14ac:dyDescent="0.25">
      <c r="A45" t="s">
        <v>48</v>
      </c>
      <c r="B45" s="11" t="s">
        <v>260</v>
      </c>
      <c r="C45" t="s">
        <v>244</v>
      </c>
    </row>
    <row r="46" spans="1:3" x14ac:dyDescent="0.25">
      <c r="A46" t="s">
        <v>50</v>
      </c>
      <c r="B46" s="11" t="s">
        <v>260</v>
      </c>
      <c r="C46" t="s">
        <v>245</v>
      </c>
    </row>
    <row r="47" spans="1:3" x14ac:dyDescent="0.25">
      <c r="A47" t="s">
        <v>53</v>
      </c>
      <c r="B47" s="11" t="s">
        <v>260</v>
      </c>
      <c r="C47" t="s">
        <v>244</v>
      </c>
    </row>
    <row r="48" spans="1:3" x14ac:dyDescent="0.25">
      <c r="A48" t="s">
        <v>54</v>
      </c>
      <c r="B48" s="11" t="s">
        <v>260</v>
      </c>
      <c r="C48" t="s">
        <v>245</v>
      </c>
    </row>
    <row r="49" spans="1:7" x14ac:dyDescent="0.25">
      <c r="A49" t="s">
        <v>122</v>
      </c>
      <c r="B49" s="11" t="s">
        <v>260</v>
      </c>
      <c r="C49" t="s">
        <v>244</v>
      </c>
    </row>
    <row r="50" spans="1:7" x14ac:dyDescent="0.25">
      <c r="A50" t="s">
        <v>123</v>
      </c>
      <c r="B50" s="11" t="s">
        <v>260</v>
      </c>
      <c r="C50" t="s">
        <v>244</v>
      </c>
    </row>
    <row r="51" spans="1:7" x14ac:dyDescent="0.25">
      <c r="A51" t="s">
        <v>78</v>
      </c>
      <c r="B51" s="11" t="s">
        <v>260</v>
      </c>
      <c r="C51" t="s">
        <v>244</v>
      </c>
    </row>
    <row r="52" spans="1:7" x14ac:dyDescent="0.25">
      <c r="B52" t="s">
        <v>197</v>
      </c>
      <c r="C52" t="s">
        <v>8</v>
      </c>
      <c r="D52" t="s">
        <v>199</v>
      </c>
      <c r="E52" t="s">
        <v>246</v>
      </c>
      <c r="F52" t="s">
        <v>11</v>
      </c>
      <c r="G52" t="s">
        <v>247</v>
      </c>
    </row>
    <row r="53" spans="1:7" x14ac:dyDescent="0.25">
      <c r="B53" t="s">
        <v>197</v>
      </c>
      <c r="C53" t="s">
        <v>41</v>
      </c>
      <c r="D53" t="s">
        <v>199</v>
      </c>
      <c r="E53" t="s">
        <v>246</v>
      </c>
      <c r="F53" t="s">
        <v>229</v>
      </c>
      <c r="G53" t="s">
        <v>248</v>
      </c>
    </row>
    <row r="54" spans="1:7" x14ac:dyDescent="0.25">
      <c r="B54" t="s">
        <v>197</v>
      </c>
      <c r="C54" t="s">
        <v>42</v>
      </c>
      <c r="D54" t="s">
        <v>199</v>
      </c>
      <c r="E54" t="s">
        <v>246</v>
      </c>
      <c r="F54" t="s">
        <v>230</v>
      </c>
      <c r="G54" t="s">
        <v>248</v>
      </c>
    </row>
    <row r="55" spans="1:7" x14ac:dyDescent="0.25">
      <c r="B55" t="s">
        <v>197</v>
      </c>
      <c r="C55" t="s">
        <v>185</v>
      </c>
      <c r="D55" t="s">
        <v>199</v>
      </c>
      <c r="E55" t="s">
        <v>246</v>
      </c>
      <c r="F55" t="s">
        <v>249</v>
      </c>
      <c r="G55" t="s">
        <v>250</v>
      </c>
    </row>
    <row r="56" spans="1:7" x14ac:dyDescent="0.25">
      <c r="B56" t="s">
        <v>197</v>
      </c>
      <c r="C56" t="s">
        <v>2</v>
      </c>
      <c r="D56" t="s">
        <v>199</v>
      </c>
      <c r="E56" t="s">
        <v>246</v>
      </c>
      <c r="F56" t="s">
        <v>251</v>
      </c>
      <c r="G56" t="s">
        <v>247</v>
      </c>
    </row>
    <row r="57" spans="1:7" x14ac:dyDescent="0.25">
      <c r="B57" t="s">
        <v>197</v>
      </c>
      <c r="C57" t="s">
        <v>39</v>
      </c>
      <c r="D57" t="s">
        <v>199</v>
      </c>
      <c r="E57" t="s">
        <v>246</v>
      </c>
      <c r="F57" t="s">
        <v>252</v>
      </c>
      <c r="G57" t="s">
        <v>247</v>
      </c>
    </row>
    <row r="58" spans="1:7" x14ac:dyDescent="0.25">
      <c r="B58" t="s">
        <v>197</v>
      </c>
      <c r="C58" t="s">
        <v>241</v>
      </c>
      <c r="D58" t="s">
        <v>199</v>
      </c>
      <c r="E58" t="s">
        <v>246</v>
      </c>
      <c r="F58" t="s">
        <v>253</v>
      </c>
      <c r="G58" t="s">
        <v>254</v>
      </c>
    </row>
    <row r="59" spans="1:7" x14ac:dyDescent="0.25">
      <c r="B59" t="s">
        <v>197</v>
      </c>
      <c r="C59" t="s">
        <v>119</v>
      </c>
      <c r="D59" t="s">
        <v>199</v>
      </c>
      <c r="E59" t="s">
        <v>246</v>
      </c>
      <c r="F59" t="s">
        <v>255</v>
      </c>
      <c r="G59" t="s">
        <v>256</v>
      </c>
    </row>
    <row r="60" spans="1:7" x14ac:dyDescent="0.25">
      <c r="B60" t="s">
        <v>197</v>
      </c>
      <c r="C60" t="s">
        <v>48</v>
      </c>
    </row>
    <row r="61" spans="1:7" x14ac:dyDescent="0.25">
      <c r="B61" t="s">
        <v>197</v>
      </c>
      <c r="C61" t="s">
        <v>50</v>
      </c>
    </row>
    <row r="62" spans="1:7" x14ac:dyDescent="0.25">
      <c r="B62" t="s">
        <v>197</v>
      </c>
      <c r="C62" t="s">
        <v>53</v>
      </c>
      <c r="D62" t="s">
        <v>199</v>
      </c>
      <c r="E62" t="s">
        <v>246</v>
      </c>
    </row>
    <row r="63" spans="1:7" x14ac:dyDescent="0.25">
      <c r="B63" t="s">
        <v>197</v>
      </c>
      <c r="C63" t="s">
        <v>54</v>
      </c>
    </row>
    <row r="64" spans="1:7" x14ac:dyDescent="0.25">
      <c r="B64" t="s">
        <v>197</v>
      </c>
      <c r="C64" t="s">
        <v>122</v>
      </c>
      <c r="D64" t="s">
        <v>199</v>
      </c>
      <c r="E64" t="s">
        <v>246</v>
      </c>
      <c r="F64" t="s">
        <v>257</v>
      </c>
      <c r="G64" t="s">
        <v>258</v>
      </c>
    </row>
    <row r="65" spans="2:7" x14ac:dyDescent="0.25">
      <c r="B65" t="s">
        <v>197</v>
      </c>
      <c r="C65" t="s">
        <v>123</v>
      </c>
      <c r="D65" t="s">
        <v>199</v>
      </c>
      <c r="E65" t="s">
        <v>246</v>
      </c>
      <c r="F65" t="s">
        <v>133</v>
      </c>
      <c r="G65" t="s">
        <v>117</v>
      </c>
    </row>
    <row r="66" spans="2:7" x14ac:dyDescent="0.25">
      <c r="B66" t="s">
        <v>197</v>
      </c>
      <c r="C66" t="s">
        <v>78</v>
      </c>
      <c r="D66" t="s">
        <v>199</v>
      </c>
      <c r="E66" t="s">
        <v>246</v>
      </c>
      <c r="F66" t="s">
        <v>134</v>
      </c>
      <c r="G66" t="s">
        <v>259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activeCell="C12" sqref="C12"/>
    </sheetView>
  </sheetViews>
  <sheetFormatPr defaultRowHeight="15" x14ac:dyDescent="0.25"/>
  <cols>
    <col min="1" max="1" width="16" bestFit="1" customWidth="1"/>
    <col min="2" max="2" width="39" bestFit="1" customWidth="1"/>
    <col min="3" max="3" width="39" customWidth="1"/>
    <col min="5" max="5" width="32.28515625" bestFit="1" customWidth="1"/>
  </cols>
  <sheetData>
    <row r="1" spans="1:6" x14ac:dyDescent="0.25">
      <c r="A1" s="3" t="s">
        <v>0</v>
      </c>
      <c r="B1" s="3" t="s">
        <v>1</v>
      </c>
      <c r="C1" s="3" t="s">
        <v>29</v>
      </c>
      <c r="D1" s="3" t="s">
        <v>20</v>
      </c>
      <c r="E1" s="5"/>
      <c r="F1" s="5"/>
    </row>
    <row r="2" spans="1:6" x14ac:dyDescent="0.25">
      <c r="A2" s="4" t="s">
        <v>14</v>
      </c>
      <c r="B2" s="4"/>
      <c r="C2" s="4"/>
      <c r="D2" s="4"/>
      <c r="E2" s="5"/>
      <c r="F2" s="5" t="s">
        <v>37</v>
      </c>
    </row>
    <row r="3" spans="1:6" x14ac:dyDescent="0.25">
      <c r="A3" s="5" t="s">
        <v>40</v>
      </c>
      <c r="B3" s="1" t="s">
        <v>30</v>
      </c>
      <c r="C3" s="1" t="s">
        <v>31</v>
      </c>
      <c r="D3" s="5">
        <v>-999</v>
      </c>
      <c r="E3" s="5"/>
      <c r="F3" s="5">
        <v>0.6</v>
      </c>
    </row>
    <row r="4" spans="1:6" x14ac:dyDescent="0.25">
      <c r="A4" s="5" t="s">
        <v>9</v>
      </c>
      <c r="B4" s="1" t="s">
        <v>11</v>
      </c>
      <c r="C4" s="1" t="s">
        <v>33</v>
      </c>
      <c r="D4" s="5">
        <v>-999</v>
      </c>
      <c r="E4" s="5"/>
      <c r="F4" s="5">
        <f>6*0.6</f>
        <v>3.5999999999999996</v>
      </c>
    </row>
    <row r="5" spans="1:6" x14ac:dyDescent="0.25">
      <c r="A5" s="5" t="s">
        <v>66</v>
      </c>
      <c r="B5" s="1" t="s">
        <v>12</v>
      </c>
      <c r="C5" s="1" t="s">
        <v>67</v>
      </c>
      <c r="D5" s="5">
        <v>-999</v>
      </c>
      <c r="E5" s="5"/>
      <c r="F5" s="5"/>
    </row>
    <row r="6" spans="1:6" x14ac:dyDescent="0.25">
      <c r="A6" s="6" t="s">
        <v>46</v>
      </c>
      <c r="B6" s="6"/>
      <c r="C6" s="6"/>
      <c r="D6" s="6"/>
      <c r="E6" s="5"/>
      <c r="F6" s="5"/>
    </row>
    <row r="7" spans="1:6" x14ac:dyDescent="0.25">
      <c r="A7" s="5" t="s">
        <v>3</v>
      </c>
      <c r="B7" s="5" t="s">
        <v>5</v>
      </c>
      <c r="C7" s="1" t="s">
        <v>33</v>
      </c>
      <c r="D7" s="5">
        <v>0.01</v>
      </c>
      <c r="E7" s="5"/>
      <c r="F7" s="5"/>
    </row>
    <row r="8" spans="1:6" x14ac:dyDescent="0.25">
      <c r="A8" s="5" t="s">
        <v>68</v>
      </c>
      <c r="B8" s="5" t="s">
        <v>45</v>
      </c>
      <c r="C8" s="1" t="s">
        <v>33</v>
      </c>
      <c r="D8" s="5">
        <v>0.01</v>
      </c>
      <c r="E8" s="5"/>
      <c r="F8" s="5"/>
    </row>
    <row r="9" spans="1:6" x14ac:dyDescent="0.25">
      <c r="A9" s="5" t="s">
        <v>70</v>
      </c>
      <c r="B9" s="5" t="s">
        <v>69</v>
      </c>
      <c r="C9" s="1" t="s">
        <v>33</v>
      </c>
      <c r="D9" s="5">
        <v>0.2</v>
      </c>
      <c r="E9" s="5"/>
      <c r="F9" s="5"/>
    </row>
    <row r="10" spans="1:6" x14ac:dyDescent="0.25">
      <c r="A10" s="5" t="s">
        <v>48</v>
      </c>
      <c r="B10" s="5" t="s">
        <v>71</v>
      </c>
      <c r="C10" s="5" t="s">
        <v>67</v>
      </c>
      <c r="D10" s="5">
        <f>4*F10*0.001</f>
        <v>5.6000000000000001E-2</v>
      </c>
      <c r="E10" s="5"/>
      <c r="F10" s="5">
        <v>14</v>
      </c>
    </row>
    <row r="11" spans="1:6" x14ac:dyDescent="0.25">
      <c r="A11" s="5" t="s">
        <v>50</v>
      </c>
      <c r="B11" s="5" t="s">
        <v>72</v>
      </c>
      <c r="C11" s="5" t="s">
        <v>73</v>
      </c>
      <c r="D11" s="5">
        <f>0.00014*24/0.6</f>
        <v>5.5999999999999999E-3</v>
      </c>
      <c r="E11" s="5"/>
      <c r="F11" s="5"/>
    </row>
    <row r="12" spans="1:6" x14ac:dyDescent="0.25">
      <c r="A12" s="5" t="s">
        <v>53</v>
      </c>
      <c r="B12" s="5" t="s">
        <v>55</v>
      </c>
      <c r="C12" s="5" t="s">
        <v>56</v>
      </c>
      <c r="D12" s="5">
        <v>-999</v>
      </c>
      <c r="E12" s="5"/>
      <c r="F12" s="5"/>
    </row>
    <row r="13" spans="1:6" x14ac:dyDescent="0.25">
      <c r="A13" s="6" t="s">
        <v>54</v>
      </c>
      <c r="B13" s="6" t="s">
        <v>57</v>
      </c>
      <c r="C13" s="6" t="s">
        <v>56</v>
      </c>
      <c r="D13" s="6">
        <v>0.03</v>
      </c>
      <c r="E13" s="5"/>
      <c r="F13" s="5"/>
    </row>
    <row r="14" spans="1:6" x14ac:dyDescent="0.25">
      <c r="A14" s="6" t="s">
        <v>47</v>
      </c>
      <c r="B14" s="6"/>
      <c r="C14" s="6"/>
      <c r="D14" s="6"/>
      <c r="E14" s="5"/>
      <c r="F14" s="5"/>
    </row>
    <row r="15" spans="1:6" x14ac:dyDescent="0.25">
      <c r="A15" s="5" t="s">
        <v>8</v>
      </c>
      <c r="B15" s="5"/>
      <c r="C15" s="5"/>
      <c r="D15" s="5"/>
      <c r="E15" s="5"/>
      <c r="F15" s="5"/>
    </row>
    <row r="16" spans="1:6" x14ac:dyDescent="0.25">
      <c r="A16" s="5"/>
      <c r="B16" s="5"/>
      <c r="C16" s="5"/>
      <c r="D16" s="5"/>
      <c r="E16" s="5"/>
      <c r="F16" s="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activeCell="C31" sqref="C31"/>
    </sheetView>
  </sheetViews>
  <sheetFormatPr defaultRowHeight="15" x14ac:dyDescent="0.25"/>
  <cols>
    <col min="1" max="1" width="16" bestFit="1" customWidth="1"/>
    <col min="2" max="2" width="51.42578125" bestFit="1" customWidth="1"/>
    <col min="3" max="3" width="39" customWidth="1"/>
    <col min="5" max="5" width="32.28515625" bestFit="1" customWidth="1"/>
  </cols>
  <sheetData>
    <row r="1" spans="1:6" x14ac:dyDescent="0.25">
      <c r="A1" s="3" t="s">
        <v>0</v>
      </c>
      <c r="B1" s="3" t="s">
        <v>1</v>
      </c>
      <c r="C1" s="3" t="s">
        <v>29</v>
      </c>
      <c r="D1" s="3" t="s">
        <v>20</v>
      </c>
      <c r="E1" s="5"/>
      <c r="F1" s="5"/>
    </row>
    <row r="2" spans="1:6" x14ac:dyDescent="0.25">
      <c r="A2" s="4" t="s">
        <v>14</v>
      </c>
      <c r="B2" s="4"/>
      <c r="C2" s="4"/>
      <c r="D2" s="4"/>
      <c r="E2" s="5"/>
      <c r="F2" s="5" t="s">
        <v>37</v>
      </c>
    </row>
    <row r="3" spans="1:6" x14ac:dyDescent="0.25">
      <c r="A3" s="5" t="s">
        <v>40</v>
      </c>
      <c r="B3" s="1" t="s">
        <v>30</v>
      </c>
      <c r="C3" s="1" t="s">
        <v>31</v>
      </c>
      <c r="D3" s="5">
        <v>-999</v>
      </c>
      <c r="E3" s="5"/>
      <c r="F3" s="5">
        <v>0.6</v>
      </c>
    </row>
    <row r="4" spans="1:6" x14ac:dyDescent="0.25">
      <c r="A4" s="6" t="s">
        <v>10</v>
      </c>
      <c r="B4" s="7" t="s">
        <v>13</v>
      </c>
      <c r="C4" s="7" t="s">
        <v>34</v>
      </c>
      <c r="D4" s="6">
        <v>-999</v>
      </c>
      <c r="E4" s="5"/>
      <c r="F4" s="5"/>
    </row>
    <row r="5" spans="1:6" x14ac:dyDescent="0.25">
      <c r="A5" s="6" t="s">
        <v>46</v>
      </c>
      <c r="B5" s="6"/>
      <c r="C5" s="6"/>
      <c r="D5" s="6"/>
      <c r="E5" s="5"/>
      <c r="F5" s="5"/>
    </row>
    <row r="6" spans="1:6" x14ac:dyDescent="0.25">
      <c r="A6" s="5" t="s">
        <v>4</v>
      </c>
      <c r="B6" s="5" t="s">
        <v>7</v>
      </c>
      <c r="C6" s="1" t="s">
        <v>32</v>
      </c>
      <c r="D6" s="5">
        <v>0.01</v>
      </c>
      <c r="E6" s="5"/>
      <c r="F6" s="5"/>
    </row>
    <row r="7" spans="1:6" x14ac:dyDescent="0.25">
      <c r="A7" s="5" t="s">
        <v>78</v>
      </c>
      <c r="B7" s="5" t="s">
        <v>79</v>
      </c>
      <c r="C7" s="1" t="s">
        <v>56</v>
      </c>
      <c r="D7" s="5">
        <v>-999</v>
      </c>
      <c r="E7" s="5"/>
      <c r="F7" s="5"/>
    </row>
    <row r="8" spans="1:6" x14ac:dyDescent="0.25">
      <c r="A8" s="5" t="s">
        <v>15</v>
      </c>
      <c r="B8" s="5" t="s">
        <v>96</v>
      </c>
      <c r="C8" s="5" t="s">
        <v>103</v>
      </c>
      <c r="D8" s="5">
        <v>15</v>
      </c>
      <c r="E8" s="5"/>
      <c r="F8" s="5"/>
    </row>
    <row r="9" spans="1:6" x14ac:dyDescent="0.25">
      <c r="A9" s="5" t="s">
        <v>90</v>
      </c>
      <c r="B9" s="5" t="s">
        <v>97</v>
      </c>
      <c r="C9" s="5" t="s">
        <v>103</v>
      </c>
      <c r="D9" s="5">
        <f>285</f>
        <v>285</v>
      </c>
      <c r="E9" s="5"/>
      <c r="F9" s="5"/>
    </row>
    <row r="10" spans="1:6" x14ac:dyDescent="0.25">
      <c r="A10" s="5" t="s">
        <v>91</v>
      </c>
      <c r="B10" s="5" t="s">
        <v>98</v>
      </c>
      <c r="C10" s="5" t="s">
        <v>103</v>
      </c>
      <c r="D10" s="5">
        <f>290</f>
        <v>290</v>
      </c>
      <c r="E10" s="5"/>
      <c r="F10" s="5"/>
    </row>
    <row r="11" spans="1:6" x14ac:dyDescent="0.25">
      <c r="A11" s="5" t="s">
        <v>92</v>
      </c>
      <c r="B11" s="5" t="s">
        <v>99</v>
      </c>
      <c r="C11" s="5" t="s">
        <v>103</v>
      </c>
      <c r="D11">
        <f>1694.4-273</f>
        <v>1421.4</v>
      </c>
    </row>
    <row r="12" spans="1:6" x14ac:dyDescent="0.25">
      <c r="A12" s="5" t="s">
        <v>93</v>
      </c>
      <c r="B12" s="5" t="s">
        <v>100</v>
      </c>
      <c r="C12" s="5" t="s">
        <v>103</v>
      </c>
      <c r="D12" s="5">
        <f>25924</f>
        <v>25924</v>
      </c>
      <c r="E12" s="5"/>
      <c r="F12" s="5"/>
    </row>
    <row r="13" spans="1:6" x14ac:dyDescent="0.25">
      <c r="A13" s="5" t="s">
        <v>94</v>
      </c>
      <c r="B13" s="5" t="s">
        <v>101</v>
      </c>
      <c r="C13" s="5" t="s">
        <v>103</v>
      </c>
      <c r="D13" s="5">
        <v>27774</v>
      </c>
      <c r="E13" s="5"/>
      <c r="F13" s="5"/>
    </row>
    <row r="14" spans="1:6" x14ac:dyDescent="0.25">
      <c r="A14" s="5" t="s">
        <v>95</v>
      </c>
      <c r="B14" s="5" t="s">
        <v>102</v>
      </c>
      <c r="C14" s="5" t="s">
        <v>103</v>
      </c>
      <c r="D14" s="5">
        <v>11033</v>
      </c>
      <c r="E14" s="5"/>
      <c r="F14" s="5"/>
    </row>
    <row r="15" spans="1:6" x14ac:dyDescent="0.25">
      <c r="A15" s="5" t="s">
        <v>74</v>
      </c>
      <c r="B15" s="5" t="s">
        <v>76</v>
      </c>
      <c r="C15" s="5" t="s">
        <v>83</v>
      </c>
      <c r="D15" s="5">
        <v>-999</v>
      </c>
      <c r="E15" s="5"/>
      <c r="F15" s="5"/>
    </row>
    <row r="16" spans="1:6" x14ac:dyDescent="0.25">
      <c r="A16" s="5" t="s">
        <v>75</v>
      </c>
      <c r="B16" s="5" t="s">
        <v>77</v>
      </c>
      <c r="C16" s="5" t="s">
        <v>83</v>
      </c>
      <c r="D16" s="5">
        <v>-999</v>
      </c>
      <c r="E16" s="5"/>
      <c r="F16" s="5"/>
    </row>
    <row r="17" spans="1:6" x14ac:dyDescent="0.25">
      <c r="A17" s="5" t="s">
        <v>80</v>
      </c>
      <c r="B17" s="5" t="s">
        <v>81</v>
      </c>
      <c r="C17" s="5" t="s">
        <v>82</v>
      </c>
      <c r="D17" s="5">
        <f>0.0000375*(1/F3)*24</f>
        <v>1.5E-3</v>
      </c>
      <c r="E17" s="5"/>
      <c r="F17" s="5"/>
    </row>
    <row r="18" spans="1:6" x14ac:dyDescent="0.25">
      <c r="A18" s="6" t="s">
        <v>84</v>
      </c>
      <c r="B18" s="6" t="s">
        <v>85</v>
      </c>
      <c r="C18" s="6" t="s">
        <v>83</v>
      </c>
      <c r="D18" s="6">
        <v>200</v>
      </c>
      <c r="E18" s="5"/>
      <c r="F18" s="5"/>
    </row>
    <row r="19" spans="1:6" x14ac:dyDescent="0.25">
      <c r="A19" s="6" t="s">
        <v>47</v>
      </c>
      <c r="B19" s="6"/>
      <c r="C19" s="6"/>
      <c r="D19" s="6"/>
      <c r="E19" s="5"/>
      <c r="F19" s="5"/>
    </row>
    <row r="20" spans="1:6" x14ac:dyDescent="0.25">
      <c r="A20" s="5" t="s">
        <v>10</v>
      </c>
      <c r="B20" s="5"/>
      <c r="C20" s="5"/>
      <c r="D20" s="5"/>
      <c r="E20" s="5"/>
      <c r="F20" s="5"/>
    </row>
    <row r="21" spans="1:6" x14ac:dyDescent="0.25">
      <c r="A21" s="6"/>
      <c r="B21" s="6"/>
      <c r="C21" s="6"/>
      <c r="D21" s="6"/>
      <c r="E21" s="5"/>
      <c r="F21" s="5"/>
    </row>
    <row r="22" spans="1:6" x14ac:dyDescent="0.25">
      <c r="A22" s="6"/>
      <c r="B22" s="6"/>
      <c r="C22" s="6"/>
      <c r="D22" s="6"/>
      <c r="E22" s="5"/>
      <c r="F22" s="5"/>
    </row>
    <row r="23" spans="1:6" x14ac:dyDescent="0.25">
      <c r="A23" s="4" t="s">
        <v>104</v>
      </c>
      <c r="B23" s="2"/>
      <c r="C23" s="2"/>
      <c r="D23" s="2"/>
    </row>
    <row r="24" spans="1:6" x14ac:dyDescent="0.25">
      <c r="A24" s="9" t="s">
        <v>105</v>
      </c>
      <c r="B24">
        <v>-1</v>
      </c>
    </row>
    <row r="25" spans="1:6" x14ac:dyDescent="0.25">
      <c r="A25" s="9" t="s">
        <v>10</v>
      </c>
      <c r="B25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6"/>
  <sheetViews>
    <sheetView workbookViewId="0">
      <selection activeCell="D2" sqref="D2"/>
    </sheetView>
  </sheetViews>
  <sheetFormatPr defaultRowHeight="15" x14ac:dyDescent="0.25"/>
  <sheetData>
    <row r="1" spans="1:4" x14ac:dyDescent="0.25">
      <c r="A1" t="s">
        <v>86</v>
      </c>
      <c r="B1">
        <v>0.1085</v>
      </c>
      <c r="C1" t="s">
        <v>89</v>
      </c>
      <c r="D1" t="s">
        <v>88</v>
      </c>
    </row>
    <row r="2" spans="1:4" x14ac:dyDescent="0.25">
      <c r="A2" t="s">
        <v>18</v>
      </c>
      <c r="B2">
        <v>0.03</v>
      </c>
      <c r="C2">
        <v>0.1</v>
      </c>
      <c r="D2">
        <f>$B$1*EXP(-1*(C2/$B$3)^2)+$B$2</f>
        <v>0.13846986529668034</v>
      </c>
    </row>
    <row r="3" spans="1:4" x14ac:dyDescent="0.25">
      <c r="A3" t="s">
        <v>87</v>
      </c>
      <c r="B3">
        <v>6</v>
      </c>
      <c r="C3">
        <f>C2+0.1</f>
        <v>0.2</v>
      </c>
      <c r="D3">
        <f t="shared" ref="D3:D66" si="0">$B$1*EXP(-1*(C3/$B$3)^2)+$B$2</f>
        <v>0.1383795113949543</v>
      </c>
    </row>
    <row r="4" spans="1:4" x14ac:dyDescent="0.25">
      <c r="C4">
        <f t="shared" ref="C4:C67" si="1">C3+0.1</f>
        <v>0.30000000000000004</v>
      </c>
      <c r="D4">
        <f t="shared" si="0"/>
        <v>0.13822908878012441</v>
      </c>
    </row>
    <row r="5" spans="1:4" x14ac:dyDescent="0.25">
      <c r="C5">
        <f t="shared" si="1"/>
        <v>0.4</v>
      </c>
      <c r="D5">
        <f t="shared" si="0"/>
        <v>0.13801884779691556</v>
      </c>
    </row>
    <row r="6" spans="1:4" x14ac:dyDescent="0.25">
      <c r="C6">
        <f t="shared" si="1"/>
        <v>0.5</v>
      </c>
      <c r="D6">
        <f t="shared" si="0"/>
        <v>0.13774913795519927</v>
      </c>
    </row>
    <row r="7" spans="1:4" x14ac:dyDescent="0.25">
      <c r="C7">
        <f t="shared" si="1"/>
        <v>0.6</v>
      </c>
      <c r="D7">
        <f t="shared" si="0"/>
        <v>0.13742040696178476</v>
      </c>
    </row>
    <row r="8" spans="1:4" x14ac:dyDescent="0.25">
      <c r="C8">
        <f t="shared" si="1"/>
        <v>0.7</v>
      </c>
      <c r="D8">
        <f t="shared" si="0"/>
        <v>0.13703319948203052</v>
      </c>
    </row>
    <row r="9" spans="1:4" x14ac:dyDescent="0.25">
      <c r="C9">
        <f t="shared" si="1"/>
        <v>0.79999999999999993</v>
      </c>
      <c r="D9">
        <f t="shared" si="0"/>
        <v>0.13658815563607227</v>
      </c>
    </row>
    <row r="10" spans="1:4" x14ac:dyDescent="0.25">
      <c r="C10">
        <f t="shared" si="1"/>
        <v>0.89999999999999991</v>
      </c>
      <c r="D10">
        <f t="shared" si="0"/>
        <v>0.13608600923547698</v>
      </c>
    </row>
    <row r="11" spans="1:4" x14ac:dyDescent="0.25">
      <c r="C11">
        <f t="shared" si="1"/>
        <v>0.99999999999999989</v>
      </c>
      <c r="D11">
        <f t="shared" si="0"/>
        <v>0.13552758576712379</v>
      </c>
    </row>
    <row r="12" spans="1:4" x14ac:dyDescent="0.25">
      <c r="C12">
        <f t="shared" si="1"/>
        <v>1.0999999999999999</v>
      </c>
      <c r="D12">
        <f t="shared" si="0"/>
        <v>0.13491380013206361</v>
      </c>
    </row>
    <row r="13" spans="1:4" x14ac:dyDescent="0.25">
      <c r="C13">
        <f t="shared" si="1"/>
        <v>1.2</v>
      </c>
      <c r="D13">
        <f t="shared" si="0"/>
        <v>0.13424565414802708</v>
      </c>
    </row>
    <row r="14" spans="1:4" x14ac:dyDescent="0.25">
      <c r="C14">
        <f t="shared" si="1"/>
        <v>1.3</v>
      </c>
      <c r="D14">
        <f t="shared" si="0"/>
        <v>0.13352423382512224</v>
      </c>
    </row>
    <row r="15" spans="1:4" x14ac:dyDescent="0.25">
      <c r="C15">
        <f t="shared" si="1"/>
        <v>1.4000000000000001</v>
      </c>
      <c r="D15">
        <f t="shared" si="0"/>
        <v>0.13275070642509024</v>
      </c>
    </row>
    <row r="16" spans="1:4" x14ac:dyDescent="0.25">
      <c r="C16">
        <f t="shared" si="1"/>
        <v>1.5000000000000002</v>
      </c>
      <c r="D16">
        <f t="shared" si="0"/>
        <v>0.13192631731526211</v>
      </c>
    </row>
    <row r="17" spans="3:4" x14ac:dyDescent="0.25">
      <c r="C17">
        <f t="shared" si="1"/>
        <v>1.6000000000000003</v>
      </c>
      <c r="D17">
        <f t="shared" si="0"/>
        <v>0.1310523866290817</v>
      </c>
    </row>
    <row r="18" spans="3:4" x14ac:dyDescent="0.25">
      <c r="C18">
        <f t="shared" si="1"/>
        <v>1.7000000000000004</v>
      </c>
      <c r="D18">
        <f t="shared" si="0"/>
        <v>0.1301303057457221</v>
      </c>
    </row>
    <row r="19" spans="3:4" x14ac:dyDescent="0.25">
      <c r="C19">
        <f t="shared" si="1"/>
        <v>1.8000000000000005</v>
      </c>
      <c r="D19">
        <f t="shared" si="0"/>
        <v>0.12916153360192822</v>
      </c>
    </row>
    <row r="20" spans="3:4" x14ac:dyDescent="0.25">
      <c r="C20">
        <f t="shared" si="1"/>
        <v>1.9000000000000006</v>
      </c>
      <c r="D20">
        <f t="shared" si="0"/>
        <v>0.12814759284975658</v>
      </c>
    </row>
    <row r="21" spans="3:4" x14ac:dyDescent="0.25">
      <c r="C21">
        <f t="shared" si="1"/>
        <v>2.0000000000000004</v>
      </c>
      <c r="D21">
        <f t="shared" si="0"/>
        <v>0.12709006587435911</v>
      </c>
    </row>
    <row r="22" spans="3:4" x14ac:dyDescent="0.25">
      <c r="C22">
        <f t="shared" si="1"/>
        <v>2.1000000000000005</v>
      </c>
      <c r="D22">
        <f t="shared" si="0"/>
        <v>0.12599059068636795</v>
      </c>
    </row>
    <row r="23" spans="3:4" x14ac:dyDescent="0.25">
      <c r="C23">
        <f t="shared" si="1"/>
        <v>2.2000000000000006</v>
      </c>
      <c r="D23">
        <f t="shared" si="0"/>
        <v>0.12485085670377509</v>
      </c>
    </row>
    <row r="24" spans="3:4" x14ac:dyDescent="0.25">
      <c r="C24">
        <f t="shared" si="1"/>
        <v>2.3000000000000007</v>
      </c>
      <c r="D24">
        <f t="shared" si="0"/>
        <v>0.12367260043847454</v>
      </c>
    </row>
    <row r="25" spans="3:4" x14ac:dyDescent="0.25">
      <c r="C25">
        <f t="shared" si="1"/>
        <v>2.4000000000000008</v>
      </c>
      <c r="D25">
        <f t="shared" si="0"/>
        <v>0.12245760110283392</v>
      </c>
    </row>
    <row r="26" spans="3:4" x14ac:dyDescent="0.25">
      <c r="C26">
        <f t="shared" si="1"/>
        <v>2.5000000000000009</v>
      </c>
      <c r="D26">
        <f t="shared" si="0"/>
        <v>0.12120767615179381</v>
      </c>
    </row>
    <row r="27" spans="3:4" x14ac:dyDescent="0.25">
      <c r="C27">
        <f t="shared" si="1"/>
        <v>2.600000000000001</v>
      </c>
      <c r="D27">
        <f t="shared" si="0"/>
        <v>0.1199246767760537</v>
      </c>
    </row>
    <row r="28" spans="3:4" x14ac:dyDescent="0.25">
      <c r="C28">
        <f t="shared" si="1"/>
        <v>2.7000000000000011</v>
      </c>
      <c r="D28">
        <f t="shared" si="0"/>
        <v>0.11861048336189502</v>
      </c>
    </row>
    <row r="29" spans="3:4" x14ac:dyDescent="0.25">
      <c r="C29">
        <f t="shared" si="1"/>
        <v>2.8000000000000012</v>
      </c>
      <c r="D29">
        <f t="shared" si="0"/>
        <v>0.11726700093311458</v>
      </c>
    </row>
    <row r="30" spans="3:4" x14ac:dyDescent="0.25">
      <c r="C30">
        <f t="shared" si="1"/>
        <v>2.9000000000000012</v>
      </c>
      <c r="D30">
        <f t="shared" si="0"/>
        <v>0.1158961545903973</v>
      </c>
    </row>
    <row r="31" spans="3:4" x14ac:dyDescent="0.25">
      <c r="C31">
        <f t="shared" si="1"/>
        <v>3.0000000000000013</v>
      </c>
      <c r="D31">
        <f t="shared" si="0"/>
        <v>0.11449988496324741</v>
      </c>
    </row>
    <row r="32" spans="3:4" x14ac:dyDescent="0.25">
      <c r="C32">
        <f t="shared" si="1"/>
        <v>3.1000000000000014</v>
      </c>
      <c r="D32">
        <f t="shared" si="0"/>
        <v>0.11308014368932362</v>
      </c>
    </row>
    <row r="33" spans="3:4" x14ac:dyDescent="0.25">
      <c r="C33">
        <f t="shared" si="1"/>
        <v>3.2000000000000015</v>
      </c>
      <c r="D33">
        <f t="shared" si="0"/>
        <v>0.11163888893568938</v>
      </c>
    </row>
    <row r="34" spans="3:4" x14ac:dyDescent="0.25">
      <c r="C34">
        <f t="shared" si="1"/>
        <v>3.3000000000000016</v>
      </c>
      <c r="D34">
        <f t="shared" si="0"/>
        <v>0.11017808097609542</v>
      </c>
    </row>
    <row r="35" spans="3:4" x14ac:dyDescent="0.25">
      <c r="C35">
        <f t="shared" si="1"/>
        <v>3.4000000000000017</v>
      </c>
      <c r="D35">
        <f t="shared" si="0"/>
        <v>0.10869967783796315</v>
      </c>
    </row>
    <row r="36" spans="3:4" x14ac:dyDescent="0.25">
      <c r="C36">
        <f t="shared" si="1"/>
        <v>3.5000000000000018</v>
      </c>
      <c r="D36">
        <f t="shared" si="0"/>
        <v>0.10720563103223493</v>
      </c>
    </row>
    <row r="37" spans="3:4" x14ac:dyDescent="0.25">
      <c r="C37">
        <f t="shared" si="1"/>
        <v>3.6000000000000019</v>
      </c>
      <c r="D37">
        <f t="shared" si="0"/>
        <v>0.10569788137870684</v>
      </c>
    </row>
    <row r="38" spans="3:4" x14ac:dyDescent="0.25">
      <c r="C38">
        <f t="shared" si="1"/>
        <v>3.700000000000002</v>
      </c>
      <c r="D38">
        <f t="shared" si="0"/>
        <v>0.1041783549388622</v>
      </c>
    </row>
    <row r="39" spans="3:4" x14ac:dyDescent="0.25">
      <c r="C39">
        <f t="shared" si="1"/>
        <v>3.800000000000002</v>
      </c>
      <c r="D39">
        <f t="shared" si="0"/>
        <v>0.10264895906758584</v>
      </c>
    </row>
    <row r="40" spans="3:4" x14ac:dyDescent="0.25">
      <c r="C40">
        <f t="shared" si="1"/>
        <v>3.9000000000000021</v>
      </c>
      <c r="D40">
        <f t="shared" si="0"/>
        <v>0.10111157859446215</v>
      </c>
    </row>
    <row r="41" spans="3:4" x14ac:dyDescent="0.25">
      <c r="C41">
        <f t="shared" si="1"/>
        <v>4.0000000000000018</v>
      </c>
      <c r="D41">
        <f t="shared" si="0"/>
        <v>9.9568072144650036E-2</v>
      </c>
    </row>
    <row r="42" spans="3:4" x14ac:dyDescent="0.25">
      <c r="C42">
        <f t="shared" si="1"/>
        <v>4.1000000000000014</v>
      </c>
      <c r="D42">
        <f t="shared" si="0"/>
        <v>9.8020268608586869E-2</v>
      </c>
    </row>
    <row r="43" spans="3:4" x14ac:dyDescent="0.25">
      <c r="C43">
        <f t="shared" si="1"/>
        <v>4.2000000000000011</v>
      </c>
      <c r="D43">
        <f t="shared" si="0"/>
        <v>9.6469963769009126E-2</v>
      </c>
    </row>
    <row r="44" spans="3:4" x14ac:dyDescent="0.25">
      <c r="C44">
        <f t="shared" si="1"/>
        <v>4.3000000000000007</v>
      </c>
      <c r="D44">
        <f t="shared" si="0"/>
        <v>9.4918917092989857E-2</v>
      </c>
    </row>
    <row r="45" spans="3:4" x14ac:dyDescent="0.25">
      <c r="C45">
        <f t="shared" si="1"/>
        <v>4.4000000000000004</v>
      </c>
      <c r="D45">
        <f t="shared" si="0"/>
        <v>9.336884869589003E-2</v>
      </c>
    </row>
    <row r="46" spans="3:4" x14ac:dyDescent="0.25">
      <c r="C46">
        <f t="shared" si="1"/>
        <v>4.5</v>
      </c>
      <c r="D46">
        <f t="shared" si="0"/>
        <v>9.1821436483305152E-2</v>
      </c>
    </row>
    <row r="47" spans="3:4" x14ac:dyDescent="0.25">
      <c r="C47">
        <f t="shared" si="1"/>
        <v>4.5999999999999996</v>
      </c>
      <c r="D47">
        <f t="shared" si="0"/>
        <v>9.0278313476264305E-2</v>
      </c>
    </row>
    <row r="48" spans="3:4" x14ac:dyDescent="0.25">
      <c r="C48">
        <f t="shared" si="1"/>
        <v>4.6999999999999993</v>
      </c>
      <c r="D48">
        <f t="shared" si="0"/>
        <v>8.8741065324111496E-2</v>
      </c>
    </row>
    <row r="49" spans="3:4" x14ac:dyDescent="0.25">
      <c r="C49">
        <f t="shared" si="1"/>
        <v>4.7999999999999989</v>
      </c>
      <c r="D49">
        <f t="shared" si="0"/>
        <v>8.7211228008670788E-2</v>
      </c>
    </row>
    <row r="50" spans="3:4" x14ac:dyDescent="0.25">
      <c r="C50">
        <f t="shared" si="1"/>
        <v>4.8999999999999986</v>
      </c>
      <c r="D50">
        <f t="shared" si="0"/>
        <v>8.5690285742474975E-2</v>
      </c>
    </row>
    <row r="51" spans="3:4" x14ac:dyDescent="0.25">
      <c r="C51">
        <f t="shared" si="1"/>
        <v>4.9999999999999982</v>
      </c>
      <c r="D51">
        <f t="shared" si="0"/>
        <v>8.4179669063021489E-2</v>
      </c>
    </row>
    <row r="52" spans="3:4" x14ac:dyDescent="0.25">
      <c r="C52">
        <f t="shared" si="1"/>
        <v>5.0999999999999979</v>
      </c>
      <c r="D52">
        <f t="shared" si="0"/>
        <v>8.268075312421766E-2</v>
      </c>
    </row>
    <row r="53" spans="3:4" x14ac:dyDescent="0.25">
      <c r="C53">
        <f t="shared" si="1"/>
        <v>5.1999999999999975</v>
      </c>
      <c r="D53">
        <f t="shared" si="0"/>
        <v>8.119485618539013E-2</v>
      </c>
    </row>
    <row r="54" spans="3:4" x14ac:dyDescent="0.25">
      <c r="C54">
        <f t="shared" si="1"/>
        <v>5.2999999999999972</v>
      </c>
      <c r="D54">
        <f t="shared" si="0"/>
        <v>7.9723238297466165E-2</v>
      </c>
    </row>
    <row r="55" spans="3:4" x14ac:dyDescent="0.25">
      <c r="C55">
        <f t="shared" si="1"/>
        <v>5.3999999999999968</v>
      </c>
      <c r="D55">
        <f t="shared" si="0"/>
        <v>7.8267100185189148E-2</v>
      </c>
    </row>
    <row r="56" spans="3:4" x14ac:dyDescent="0.25">
      <c r="C56">
        <f t="shared" si="1"/>
        <v>5.4999999999999964</v>
      </c>
      <c r="D56">
        <f t="shared" si="0"/>
        <v>7.6827582323511695E-2</v>
      </c>
    </row>
    <row r="57" spans="3:4" x14ac:dyDescent="0.25">
      <c r="C57">
        <f t="shared" si="1"/>
        <v>5.5999999999999961</v>
      </c>
      <c r="D57">
        <f t="shared" si="0"/>
        <v>7.54057642056183E-2</v>
      </c>
    </row>
    <row r="58" spans="3:4" x14ac:dyDescent="0.25">
      <c r="C58">
        <f t="shared" si="1"/>
        <v>5.6999999999999957</v>
      </c>
      <c r="D58">
        <f t="shared" si="0"/>
        <v>7.4002663799370344E-2</v>
      </c>
    </row>
    <row r="59" spans="3:4" x14ac:dyDescent="0.25">
      <c r="C59">
        <f t="shared" si="1"/>
        <v>5.7999999999999954</v>
      </c>
      <c r="D59">
        <f t="shared" si="0"/>
        <v>7.2619237188338348E-2</v>
      </c>
    </row>
    <row r="60" spans="3:4" x14ac:dyDescent="0.25">
      <c r="C60">
        <f t="shared" si="1"/>
        <v>5.899999999999995</v>
      </c>
      <c r="D60">
        <f t="shared" si="0"/>
        <v>7.1256378392996797E-2</v>
      </c>
    </row>
    <row r="61" spans="3:4" x14ac:dyDescent="0.25">
      <c r="C61">
        <f t="shared" si="1"/>
        <v>5.9999999999999947</v>
      </c>
      <c r="D61">
        <f t="shared" si="0"/>
        <v>6.9914919367101563E-2</v>
      </c>
    </row>
    <row r="62" spans="3:4" x14ac:dyDescent="0.25">
      <c r="C62">
        <f t="shared" si="1"/>
        <v>6.0999999999999943</v>
      </c>
      <c r="D62">
        <f t="shared" si="0"/>
        <v>6.8595630163756027E-2</v>
      </c>
    </row>
    <row r="63" spans="3:4" x14ac:dyDescent="0.25">
      <c r="C63">
        <f t="shared" si="1"/>
        <v>6.199999999999994</v>
      </c>
      <c r="D63">
        <f t="shared" si="0"/>
        <v>6.7299219265196719E-2</v>
      </c>
    </row>
    <row r="64" spans="3:4" x14ac:dyDescent="0.25">
      <c r="C64">
        <f t="shared" si="1"/>
        <v>6.2999999999999936</v>
      </c>
      <c r="D64">
        <f t="shared" si="0"/>
        <v>6.6026334069895748E-2</v>
      </c>
    </row>
    <row r="65" spans="3:4" x14ac:dyDescent="0.25">
      <c r="C65">
        <f t="shared" si="1"/>
        <v>6.3999999999999932</v>
      </c>
      <c r="D65">
        <f t="shared" si="0"/>
        <v>6.4777561530186323E-2</v>
      </c>
    </row>
    <row r="66" spans="3:4" x14ac:dyDescent="0.25">
      <c r="C66">
        <f t="shared" si="1"/>
        <v>6.4999999999999929</v>
      </c>
      <c r="D66">
        <f t="shared" si="0"/>
        <v>6.3553428933267889E-2</v>
      </c>
    </row>
    <row r="67" spans="3:4" x14ac:dyDescent="0.25">
      <c r="C67">
        <f t="shared" si="1"/>
        <v>6.5999999999999925</v>
      </c>
      <c r="D67">
        <f t="shared" ref="D67:D130" si="2">$B$1*EXP(-1*(C67/$B$3)^2)+$B$2</f>
        <v>6.2354404818142861E-2</v>
      </c>
    </row>
    <row r="68" spans="3:4" x14ac:dyDescent="0.25">
      <c r="C68">
        <f t="shared" ref="C68:C131" si="3">C67+0.1</f>
        <v>6.6999999999999922</v>
      </c>
      <c r="D68">
        <f t="shared" si="2"/>
        <v>6.1180900020772311E-2</v>
      </c>
    </row>
    <row r="69" spans="3:4" x14ac:dyDescent="0.25">
      <c r="C69">
        <f t="shared" si="3"/>
        <v>6.7999999999999918</v>
      </c>
      <c r="D69">
        <f t="shared" si="2"/>
        <v>6.0033268839518955E-2</v>
      </c>
    </row>
    <row r="70" spans="3:4" x14ac:dyDescent="0.25">
      <c r="C70">
        <f t="shared" si="3"/>
        <v>6.8999999999999915</v>
      </c>
      <c r="D70">
        <f t="shared" si="2"/>
        <v>5.891181031276746E-2</v>
      </c>
    </row>
    <row r="71" spans="3:4" x14ac:dyDescent="0.25">
      <c r="C71">
        <f t="shared" si="3"/>
        <v>6.9999999999999911</v>
      </c>
      <c r="D71">
        <f t="shared" si="2"/>
        <v>5.7816769600475833E-2</v>
      </c>
    </row>
    <row r="72" spans="3:4" x14ac:dyDescent="0.25">
      <c r="C72">
        <f t="shared" si="3"/>
        <v>7.0999999999999908</v>
      </c>
      <c r="D72">
        <f t="shared" si="2"/>
        <v>5.6748339461316487E-2</v>
      </c>
    </row>
    <row r="73" spans="3:4" x14ac:dyDescent="0.25">
      <c r="C73">
        <f t="shared" si="3"/>
        <v>7.1999999999999904</v>
      </c>
      <c r="D73">
        <f t="shared" si="2"/>
        <v>5.5706661817010311E-2</v>
      </c>
    </row>
    <row r="74" spans="3:4" x14ac:dyDescent="0.25">
      <c r="C74">
        <f t="shared" si="3"/>
        <v>7.2999999999999901</v>
      </c>
      <c r="D74">
        <f t="shared" si="2"/>
        <v>5.4691829395439956E-2</v>
      </c>
    </row>
    <row r="75" spans="3:4" x14ac:dyDescent="0.25">
      <c r="C75">
        <f t="shared" si="3"/>
        <v>7.3999999999999897</v>
      </c>
      <c r="D75">
        <f t="shared" si="2"/>
        <v>5.3703887444149619E-2</v>
      </c>
    </row>
    <row r="76" spans="3:4" x14ac:dyDescent="0.25">
      <c r="C76">
        <f t="shared" si="3"/>
        <v>7.4999999999999893</v>
      </c>
      <c r="D76">
        <f t="shared" si="2"/>
        <v>5.2742835505894217E-2</v>
      </c>
    </row>
    <row r="77" spans="3:4" x14ac:dyDescent="0.25">
      <c r="C77">
        <f t="shared" si="3"/>
        <v>7.599999999999989</v>
      </c>
      <c r="D77">
        <f t="shared" si="2"/>
        <v>5.1808629247992011E-2</v>
      </c>
    </row>
    <row r="78" spans="3:4" x14ac:dyDescent="0.25">
      <c r="C78">
        <f t="shared" si="3"/>
        <v>7.6999999999999886</v>
      </c>
      <c r="D78">
        <f t="shared" si="2"/>
        <v>5.0901182337356798E-2</v>
      </c>
    </row>
    <row r="79" spans="3:4" x14ac:dyDescent="0.25">
      <c r="C79">
        <f t="shared" si="3"/>
        <v>7.7999999999999883</v>
      </c>
      <c r="D79">
        <f t="shared" si="2"/>
        <v>5.0020368353239433E-2</v>
      </c>
    </row>
    <row r="80" spans="3:4" x14ac:dyDescent="0.25">
      <c r="C80">
        <f t="shared" si="3"/>
        <v>7.8999999999999879</v>
      </c>
      <c r="D80">
        <f t="shared" si="2"/>
        <v>4.9166022729889736E-2</v>
      </c>
    </row>
    <row r="81" spans="3:4" x14ac:dyDescent="0.25">
      <c r="C81">
        <f t="shared" si="3"/>
        <v>7.9999999999999876</v>
      </c>
      <c r="D81">
        <f t="shared" si="2"/>
        <v>4.8337944721558265E-2</v>
      </c>
    </row>
    <row r="82" spans="3:4" x14ac:dyDescent="0.25">
      <c r="C82">
        <f t="shared" si="3"/>
        <v>8.0999999999999872</v>
      </c>
      <c r="D82">
        <f t="shared" si="2"/>
        <v>4.7535899382489408E-2</v>
      </c>
    </row>
    <row r="83" spans="3:4" x14ac:dyDescent="0.25">
      <c r="C83">
        <f t="shared" si="3"/>
        <v>8.1999999999999869</v>
      </c>
      <c r="D83">
        <f t="shared" si="2"/>
        <v>4.6759619554812018E-2</v>
      </c>
    </row>
    <row r="84" spans="3:4" x14ac:dyDescent="0.25">
      <c r="C84">
        <f t="shared" si="3"/>
        <v>8.2999999999999865</v>
      </c>
      <c r="D84">
        <f t="shared" si="2"/>
        <v>4.6008807857508258E-2</v>
      </c>
    </row>
    <row r="85" spans="3:4" x14ac:dyDescent="0.25">
      <c r="C85">
        <f t="shared" si="3"/>
        <v>8.3999999999999861</v>
      </c>
      <c r="D85">
        <f t="shared" si="2"/>
        <v>4.5283138669933484E-2</v>
      </c>
    </row>
    <row r="86" spans="3:4" x14ac:dyDescent="0.25">
      <c r="C86">
        <f t="shared" si="3"/>
        <v>8.4999999999999858</v>
      </c>
      <c r="D86">
        <f t="shared" si="2"/>
        <v>4.4582260103667851E-2</v>
      </c>
    </row>
    <row r="87" spans="3:4" x14ac:dyDescent="0.25">
      <c r="C87">
        <f t="shared" si="3"/>
        <v>8.5999999999999854</v>
      </c>
      <c r="D87">
        <f t="shared" si="2"/>
        <v>4.3905795956801719E-2</v>
      </c>
    </row>
    <row r="88" spans="3:4" x14ac:dyDescent="0.25">
      <c r="C88">
        <f t="shared" si="3"/>
        <v>8.6999999999999851</v>
      </c>
      <c r="D88">
        <f t="shared" si="2"/>
        <v>4.3253347645089008E-2</v>
      </c>
    </row>
    <row r="89" spans="3:4" x14ac:dyDescent="0.25">
      <c r="C89">
        <f t="shared" si="3"/>
        <v>8.7999999999999847</v>
      </c>
      <c r="D89">
        <f t="shared" si="2"/>
        <v>4.2624496104744461E-2</v>
      </c>
    </row>
    <row r="90" spans="3:4" x14ac:dyDescent="0.25">
      <c r="C90">
        <f t="shared" si="3"/>
        <v>8.8999999999999844</v>
      </c>
      <c r="D90">
        <f t="shared" si="2"/>
        <v>4.2018803662009191E-2</v>
      </c>
    </row>
    <row r="91" spans="3:4" x14ac:dyDescent="0.25">
      <c r="C91">
        <f t="shared" si="3"/>
        <v>8.999999999999984</v>
      </c>
      <c r="D91">
        <f t="shared" si="2"/>
        <v>4.1435815864962366E-2</v>
      </c>
    </row>
    <row r="92" spans="3:4" x14ac:dyDescent="0.25">
      <c r="C92">
        <f t="shared" si="3"/>
        <v>9.0999999999999837</v>
      </c>
      <c r="D92">
        <f t="shared" si="2"/>
        <v>4.0875063273413531E-2</v>
      </c>
    </row>
    <row r="93" spans="3:4" x14ac:dyDescent="0.25">
      <c r="C93">
        <f t="shared" si="3"/>
        <v>9.1999999999999833</v>
      </c>
      <c r="D93">
        <f t="shared" si="2"/>
        <v>4.0336063203067492E-2</v>
      </c>
    </row>
    <row r="94" spans="3:4" x14ac:dyDescent="0.25">
      <c r="C94">
        <f t="shared" si="3"/>
        <v>9.2999999999999829</v>
      </c>
      <c r="D94">
        <f t="shared" si="2"/>
        <v>3.9818321420511095E-2</v>
      </c>
    </row>
    <row r="95" spans="3:4" x14ac:dyDescent="0.25">
      <c r="C95">
        <f t="shared" si="3"/>
        <v>9.3999999999999826</v>
      </c>
      <c r="D95">
        <f t="shared" si="2"/>
        <v>3.9321333785925554E-2</v>
      </c>
    </row>
    <row r="96" spans="3:4" x14ac:dyDescent="0.25">
      <c r="C96">
        <f t="shared" si="3"/>
        <v>9.4999999999999822</v>
      </c>
      <c r="D96">
        <f t="shared" si="2"/>
        <v>3.8844587840778898E-2</v>
      </c>
    </row>
    <row r="97" spans="3:4" x14ac:dyDescent="0.25">
      <c r="C97">
        <f t="shared" si="3"/>
        <v>9.5999999999999819</v>
      </c>
      <c r="D97">
        <f t="shared" si="2"/>
        <v>3.8387564338098104E-2</v>
      </c>
    </row>
    <row r="98" spans="3:4" x14ac:dyDescent="0.25">
      <c r="C98">
        <f t="shared" si="3"/>
        <v>9.6999999999999815</v>
      </c>
      <c r="D98">
        <f t="shared" si="2"/>
        <v>3.7949738713259074E-2</v>
      </c>
    </row>
    <row r="99" spans="3:4" x14ac:dyDescent="0.25">
      <c r="C99">
        <f t="shared" si="3"/>
        <v>9.7999999999999812</v>
      </c>
      <c r="D99">
        <f t="shared" si="2"/>
        <v>3.7530582493562448E-2</v>
      </c>
    </row>
    <row r="100" spans="3:4" x14ac:dyDescent="0.25">
      <c r="C100">
        <f t="shared" si="3"/>
        <v>9.8999999999999808</v>
      </c>
      <c r="D100">
        <f t="shared" si="2"/>
        <v>3.7129564645184132E-2</v>
      </c>
    </row>
    <row r="101" spans="3:4" x14ac:dyDescent="0.25">
      <c r="C101">
        <f t="shared" si="3"/>
        <v>9.9999999999999805</v>
      </c>
      <c r="D101">
        <f t="shared" si="2"/>
        <v>3.6746152856399691E-2</v>
      </c>
    </row>
    <row r="102" spans="3:4" x14ac:dyDescent="0.25">
      <c r="C102">
        <f t="shared" si="3"/>
        <v>10.09999999999998</v>
      </c>
      <c r="D102">
        <f t="shared" si="2"/>
        <v>3.6379814756280458E-2</v>
      </c>
    </row>
    <row r="103" spans="3:4" x14ac:dyDescent="0.25">
      <c r="C103">
        <f t="shared" si="3"/>
        <v>10.19999999999998</v>
      </c>
      <c r="D103">
        <f t="shared" si="2"/>
        <v>3.6030019068345978E-2</v>
      </c>
    </row>
    <row r="104" spans="3:4" x14ac:dyDescent="0.25">
      <c r="C104">
        <f t="shared" si="3"/>
        <v>10.299999999999979</v>
      </c>
      <c r="D104">
        <f t="shared" si="2"/>
        <v>3.5696236698930725E-2</v>
      </c>
    </row>
    <row r="105" spans="3:4" x14ac:dyDescent="0.25">
      <c r="C105">
        <f t="shared" si="3"/>
        <v>10.399999999999979</v>
      </c>
      <c r="D105">
        <f t="shared" si="2"/>
        <v>3.5377941760282992E-2</v>
      </c>
    </row>
    <row r="106" spans="3:4" x14ac:dyDescent="0.25">
      <c r="C106">
        <f t="shared" si="3"/>
        <v>10.499999999999979</v>
      </c>
      <c r="D106">
        <f t="shared" si="2"/>
        <v>3.5074612528659614E-2</v>
      </c>
    </row>
    <row r="107" spans="3:4" x14ac:dyDescent="0.25">
      <c r="C107">
        <f t="shared" si="3"/>
        <v>10.599999999999978</v>
      </c>
      <c r="D107">
        <f t="shared" si="2"/>
        <v>3.4785732337911081E-2</v>
      </c>
    </row>
    <row r="108" spans="3:4" x14ac:dyDescent="0.25">
      <c r="C108">
        <f t="shared" si="3"/>
        <v>10.699999999999978</v>
      </c>
      <c r="D108">
        <f t="shared" si="2"/>
        <v>3.4510790409267918E-2</v>
      </c>
    </row>
    <row r="109" spans="3:4" x14ac:dyDescent="0.25">
      <c r="C109">
        <f t="shared" si="3"/>
        <v>10.799999999999978</v>
      </c>
      <c r="D109">
        <f t="shared" si="2"/>
        <v>3.4249282618240152E-2</v>
      </c>
    </row>
    <row r="110" spans="3:4" x14ac:dyDescent="0.25">
      <c r="C110">
        <f t="shared" si="3"/>
        <v>10.899999999999977</v>
      </c>
      <c r="D110">
        <f t="shared" si="2"/>
        <v>3.4000712199727473E-2</v>
      </c>
    </row>
    <row r="111" spans="3:4" x14ac:dyDescent="0.25">
      <c r="C111">
        <f t="shared" si="3"/>
        <v>10.999999999999977</v>
      </c>
      <c r="D111">
        <f t="shared" si="2"/>
        <v>3.3764590392608033E-2</v>
      </c>
    </row>
    <row r="112" spans="3:4" x14ac:dyDescent="0.25">
      <c r="C112">
        <f t="shared" si="3"/>
        <v>11.099999999999977</v>
      </c>
      <c r="D112">
        <f t="shared" si="2"/>
        <v>3.3540437025229269E-2</v>
      </c>
    </row>
    <row r="113" spans="3:4" x14ac:dyDescent="0.25">
      <c r="C113">
        <f t="shared" si="3"/>
        <v>11.199999999999976</v>
      </c>
      <c r="D113">
        <f t="shared" si="2"/>
        <v>3.3327781043363806E-2</v>
      </c>
    </row>
    <row r="114" spans="3:4" x14ac:dyDescent="0.25">
      <c r="C114">
        <f t="shared" si="3"/>
        <v>11.299999999999976</v>
      </c>
      <c r="D114">
        <f t="shared" si="2"/>
        <v>3.312616098231902E-2</v>
      </c>
    </row>
    <row r="115" spans="3:4" x14ac:dyDescent="0.25">
      <c r="C115">
        <f t="shared" si="3"/>
        <v>11.399999999999975</v>
      </c>
      <c r="D115">
        <f t="shared" si="2"/>
        <v>3.2935125384999063E-2</v>
      </c>
    </row>
    <row r="116" spans="3:4" x14ac:dyDescent="0.25">
      <c r="C116">
        <f t="shared" si="3"/>
        <v>11.499999999999975</v>
      </c>
      <c r="D116">
        <f t="shared" si="2"/>
        <v>3.2754233167814416E-2</v>
      </c>
    </row>
    <row r="117" spans="3:4" x14ac:dyDescent="0.25">
      <c r="C117">
        <f t="shared" si="3"/>
        <v>11.599999999999975</v>
      </c>
      <c r="D117">
        <f t="shared" si="2"/>
        <v>3.258305393641614E-2</v>
      </c>
    </row>
    <row r="118" spans="3:4" x14ac:dyDescent="0.25">
      <c r="C118">
        <f t="shared" si="3"/>
        <v>11.699999999999974</v>
      </c>
      <c r="D118">
        <f t="shared" si="2"/>
        <v>3.2421168253300894E-2</v>
      </c>
    </row>
    <row r="119" spans="3:4" x14ac:dyDescent="0.25">
      <c r="C119">
        <f t="shared" si="3"/>
        <v>11.799999999999974</v>
      </c>
      <c r="D119">
        <f t="shared" si="2"/>
        <v>3.226816785938838E-2</v>
      </c>
    </row>
    <row r="120" spans="3:4" x14ac:dyDescent="0.25">
      <c r="C120">
        <f t="shared" si="3"/>
        <v>11.899999999999974</v>
      </c>
      <c r="D120">
        <f t="shared" si="2"/>
        <v>3.2123655851716088E-2</v>
      </c>
    </row>
    <row r="121" spans="3:4" x14ac:dyDescent="0.25">
      <c r="C121">
        <f t="shared" si="3"/>
        <v>11.999999999999973</v>
      </c>
      <c r="D121">
        <f t="shared" si="2"/>
        <v>3.1987246819427689E-2</v>
      </c>
    </row>
    <row r="122" spans="3:4" x14ac:dyDescent="0.25">
      <c r="C122">
        <f t="shared" si="3"/>
        <v>12.099999999999973</v>
      </c>
      <c r="D122">
        <f t="shared" si="2"/>
        <v>3.1858566940251347E-2</v>
      </c>
    </row>
    <row r="123" spans="3:4" x14ac:dyDescent="0.25">
      <c r="C123">
        <f t="shared" si="3"/>
        <v>12.199999999999973</v>
      </c>
      <c r="D123">
        <f t="shared" si="2"/>
        <v>3.1737254039673451E-2</v>
      </c>
    </row>
    <row r="124" spans="3:4" x14ac:dyDescent="0.25">
      <c r="C124">
        <f t="shared" si="3"/>
        <v>12.299999999999972</v>
      </c>
      <c r="D124">
        <f t="shared" si="2"/>
        <v>3.1622957615012687E-2</v>
      </c>
    </row>
    <row r="125" spans="3:4" x14ac:dyDescent="0.25">
      <c r="C125">
        <f t="shared" si="3"/>
        <v>12.399999999999972</v>
      </c>
      <c r="D125">
        <f t="shared" si="2"/>
        <v>3.1515338826589037E-2</v>
      </c>
    </row>
    <row r="126" spans="3:4" x14ac:dyDescent="0.25">
      <c r="C126">
        <f t="shared" si="3"/>
        <v>12.499999999999972</v>
      </c>
      <c r="D126">
        <f t="shared" si="2"/>
        <v>3.1414070458163294E-2</v>
      </c>
    </row>
    <row r="127" spans="3:4" x14ac:dyDescent="0.25">
      <c r="C127">
        <f t="shared" si="3"/>
        <v>12.599999999999971</v>
      </c>
      <c r="D127">
        <f t="shared" si="2"/>
        <v>3.1318836848795793E-2</v>
      </c>
    </row>
    <row r="128" spans="3:4" x14ac:dyDescent="0.25">
      <c r="C128">
        <f t="shared" si="3"/>
        <v>12.699999999999971</v>
      </c>
      <c r="D128">
        <f t="shared" si="2"/>
        <v>3.1229333798238421E-2</v>
      </c>
    </row>
    <row r="129" spans="3:4" x14ac:dyDescent="0.25">
      <c r="C129">
        <f t="shared" si="3"/>
        <v>12.799999999999971</v>
      </c>
      <c r="D129">
        <f t="shared" si="2"/>
        <v>3.1145268447932594E-2</v>
      </c>
    </row>
    <row r="130" spans="3:4" x14ac:dyDescent="0.25">
      <c r="C130">
        <f t="shared" si="3"/>
        <v>12.89999999999997</v>
      </c>
      <c r="D130">
        <f t="shared" si="2"/>
        <v>3.1066359139638719E-2</v>
      </c>
    </row>
    <row r="131" spans="3:4" x14ac:dyDescent="0.25">
      <c r="C131">
        <f t="shared" si="3"/>
        <v>12.99999999999997</v>
      </c>
      <c r="D131">
        <f t="shared" ref="D131:D194" si="4">$B$1*EXP(-1*(C131/$B$3)^2)+$B$2</f>
        <v>3.0992335253669446E-2</v>
      </c>
    </row>
    <row r="132" spans="3:4" x14ac:dyDescent="0.25">
      <c r="C132">
        <f t="shared" ref="C132:C195" si="5">C131+0.1</f>
        <v>13.099999999999969</v>
      </c>
      <c r="D132">
        <f t="shared" si="4"/>
        <v>3.0922937028641389E-2</v>
      </c>
    </row>
    <row r="133" spans="3:4" x14ac:dyDescent="0.25">
      <c r="C133">
        <f t="shared" si="5"/>
        <v>13.199999999999969</v>
      </c>
      <c r="D133">
        <f t="shared" si="4"/>
        <v>3.0857915364597907E-2</v>
      </c>
    </row>
    <row r="134" spans="3:4" x14ac:dyDescent="0.25">
      <c r="C134">
        <f t="shared" si="5"/>
        <v>13.299999999999969</v>
      </c>
      <c r="D134">
        <f t="shared" si="4"/>
        <v>3.0797031611289775E-2</v>
      </c>
    </row>
    <row r="135" spans="3:4" x14ac:dyDescent="0.25">
      <c r="C135">
        <f t="shared" si="5"/>
        <v>13.399999999999968</v>
      </c>
      <c r="D135">
        <f t="shared" si="4"/>
        <v>3.0740057343331822E-2</v>
      </c>
    </row>
    <row r="136" spans="3:4" x14ac:dyDescent="0.25">
      <c r="C136">
        <f t="shared" si="5"/>
        <v>13.499999999999968</v>
      </c>
      <c r="D136">
        <f t="shared" si="4"/>
        <v>3.068677412388222E-2</v>
      </c>
    </row>
    <row r="137" spans="3:4" x14ac:dyDescent="0.25">
      <c r="C137">
        <f t="shared" si="5"/>
        <v>13.599999999999968</v>
      </c>
      <c r="D137">
        <f t="shared" si="4"/>
        <v>3.0636973258417639E-2</v>
      </c>
    </row>
    <row r="138" spans="3:4" x14ac:dyDescent="0.25">
      <c r="C138">
        <f t="shared" si="5"/>
        <v>13.699999999999967</v>
      </c>
      <c r="D138">
        <f t="shared" si="4"/>
        <v>3.0590455540102774E-2</v>
      </c>
    </row>
    <row r="139" spans="3:4" x14ac:dyDescent="0.25">
      <c r="C139">
        <f t="shared" si="5"/>
        <v>13.799999999999967</v>
      </c>
      <c r="D139">
        <f t="shared" si="4"/>
        <v>3.0547030988176484E-2</v>
      </c>
    </row>
    <row r="140" spans="3:4" x14ac:dyDescent="0.25">
      <c r="C140">
        <f t="shared" si="5"/>
        <v>13.899999999999967</v>
      </c>
      <c r="D140">
        <f t="shared" si="4"/>
        <v>3.0506518580700442E-2</v>
      </c>
    </row>
    <row r="141" spans="3:4" x14ac:dyDescent="0.25">
      <c r="C141">
        <f t="shared" si="5"/>
        <v>13.999999999999966</v>
      </c>
      <c r="D141">
        <f t="shared" si="4"/>
        <v>3.0468745982939218E-2</v>
      </c>
    </row>
    <row r="142" spans="3:4" x14ac:dyDescent="0.25">
      <c r="C142">
        <f t="shared" si="5"/>
        <v>14.099999999999966</v>
      </c>
      <c r="D142">
        <f t="shared" si="4"/>
        <v>3.0433549272564194E-2</v>
      </c>
    </row>
    <row r="143" spans="3:4" x14ac:dyDescent="0.25">
      <c r="C143">
        <f t="shared" si="5"/>
        <v>14.199999999999966</v>
      </c>
      <c r="D143">
        <f t="shared" si="4"/>
        <v>3.0400772662797559E-2</v>
      </c>
    </row>
    <row r="144" spans="3:4" x14ac:dyDescent="0.25">
      <c r="C144">
        <f t="shared" si="5"/>
        <v>14.299999999999965</v>
      </c>
      <c r="D144">
        <f t="shared" si="4"/>
        <v>3.0370268224537457E-2</v>
      </c>
    </row>
    <row r="145" spans="3:4" x14ac:dyDescent="0.25">
      <c r="C145">
        <f t="shared" si="5"/>
        <v>14.399999999999965</v>
      </c>
      <c r="D145">
        <f t="shared" si="4"/>
        <v>3.034189560843123E-2</v>
      </c>
    </row>
    <row r="146" spans="3:4" x14ac:dyDescent="0.25">
      <c r="C146">
        <f t="shared" si="5"/>
        <v>14.499999999999964</v>
      </c>
      <c r="D146">
        <f t="shared" si="4"/>
        <v>3.0315521767791141E-2</v>
      </c>
    </row>
    <row r="147" spans="3:4" x14ac:dyDescent="0.25">
      <c r="C147">
        <f t="shared" si="5"/>
        <v>14.599999999999964</v>
      </c>
      <c r="D147">
        <f t="shared" si="4"/>
        <v>3.0291020683175907E-2</v>
      </c>
    </row>
    <row r="148" spans="3:4" x14ac:dyDescent="0.25">
      <c r="C148">
        <f t="shared" si="5"/>
        <v>14.699999999999964</v>
      </c>
      <c r="D148">
        <f t="shared" si="4"/>
        <v>3.0268273089392356E-2</v>
      </c>
    </row>
    <row r="149" spans="3:4" x14ac:dyDescent="0.25">
      <c r="C149">
        <f t="shared" si="5"/>
        <v>14.799999999999963</v>
      </c>
      <c r="D149">
        <f t="shared" si="4"/>
        <v>3.0247166205604463E-2</v>
      </c>
    </row>
    <row r="150" spans="3:4" x14ac:dyDescent="0.25">
      <c r="C150">
        <f t="shared" si="5"/>
        <v>14.899999999999963</v>
      </c>
      <c r="D150">
        <f t="shared" si="4"/>
        <v>3.0227593469172254E-2</v>
      </c>
    </row>
    <row r="151" spans="3:4" x14ac:dyDescent="0.25">
      <c r="C151">
        <f t="shared" si="5"/>
        <v>14.999999999999963</v>
      </c>
      <c r="D151">
        <f t="shared" si="4"/>
        <v>3.0209454273780714E-2</v>
      </c>
    </row>
    <row r="152" spans="3:4" x14ac:dyDescent="0.25">
      <c r="C152">
        <f t="shared" si="5"/>
        <v>15.099999999999962</v>
      </c>
      <c r="D152">
        <f t="shared" si="4"/>
        <v>3.0192653712358769E-2</v>
      </c>
    </row>
    <row r="153" spans="3:4" x14ac:dyDescent="0.25">
      <c r="C153">
        <f t="shared" si="5"/>
        <v>15.199999999999962</v>
      </c>
      <c r="D153">
        <f t="shared" si="4"/>
        <v>3.0177102325231315E-2</v>
      </c>
    </row>
    <row r="154" spans="3:4" x14ac:dyDescent="0.25">
      <c r="C154">
        <f t="shared" si="5"/>
        <v>15.299999999999962</v>
      </c>
      <c r="D154">
        <f t="shared" si="4"/>
        <v>3.0162715853892293E-2</v>
      </c>
    </row>
    <row r="155" spans="3:4" x14ac:dyDescent="0.25">
      <c r="C155">
        <f t="shared" si="5"/>
        <v>15.399999999999961</v>
      </c>
      <c r="D155">
        <f t="shared" si="4"/>
        <v>3.0149415000735071E-2</v>
      </c>
    </row>
    <row r="156" spans="3:4" x14ac:dyDescent="0.25">
      <c r="C156">
        <f t="shared" si="5"/>
        <v>15.499999999999961</v>
      </c>
      <c r="D156">
        <f t="shared" si="4"/>
        <v>3.0137125195027016E-2</v>
      </c>
    </row>
    <row r="157" spans="3:4" x14ac:dyDescent="0.25">
      <c r="C157">
        <f t="shared" si="5"/>
        <v>15.599999999999961</v>
      </c>
      <c r="D157">
        <f t="shared" si="4"/>
        <v>3.0125776365368652E-2</v>
      </c>
    </row>
    <row r="158" spans="3:4" x14ac:dyDescent="0.25">
      <c r="C158">
        <f t="shared" si="5"/>
        <v>15.69999999999996</v>
      </c>
      <c r="D158">
        <f t="shared" si="4"/>
        <v>3.01153027188341E-2</v>
      </c>
    </row>
    <row r="159" spans="3:4" x14ac:dyDescent="0.25">
      <c r="C159">
        <f t="shared" si="5"/>
        <v>15.79999999999996</v>
      </c>
      <c r="D159">
        <f t="shared" si="4"/>
        <v>3.0105642526948456E-2</v>
      </c>
    </row>
    <row r="160" spans="3:4" x14ac:dyDescent="0.25">
      <c r="C160">
        <f t="shared" si="5"/>
        <v>15.899999999999959</v>
      </c>
      <c r="D160">
        <f t="shared" si="4"/>
        <v>3.0096737918619484E-2</v>
      </c>
    </row>
    <row r="161" spans="3:4" x14ac:dyDescent="0.25">
      <c r="C161">
        <f t="shared" si="5"/>
        <v>15.999999999999959</v>
      </c>
      <c r="D161">
        <f t="shared" si="4"/>
        <v>3.008853468010533E-2</v>
      </c>
    </row>
    <row r="162" spans="3:4" x14ac:dyDescent="0.25">
      <c r="C162">
        <f t="shared" si="5"/>
        <v>16.099999999999959</v>
      </c>
      <c r="D162">
        <f t="shared" si="4"/>
        <v>3.0080982062067035E-2</v>
      </c>
    </row>
    <row r="163" spans="3:4" x14ac:dyDescent="0.25">
      <c r="C163">
        <f t="shared" si="5"/>
        <v>16.19999999999996</v>
      </c>
      <c r="D163">
        <f t="shared" si="4"/>
        <v>3.0074032593724067E-2</v>
      </c>
    </row>
    <row r="164" spans="3:4" x14ac:dyDescent="0.25">
      <c r="C164">
        <f t="shared" si="5"/>
        <v>16.299999999999962</v>
      </c>
      <c r="D164">
        <f t="shared" si="4"/>
        <v>3.0067641904103253E-2</v>
      </c>
    </row>
    <row r="165" spans="3:4" x14ac:dyDescent="0.25">
      <c r="C165">
        <f t="shared" si="5"/>
        <v>16.399999999999963</v>
      </c>
      <c r="D165">
        <f t="shared" si="4"/>
        <v>3.0061768550345761E-2</v>
      </c>
    </row>
    <row r="166" spans="3:4" x14ac:dyDescent="0.25">
      <c r="C166">
        <f t="shared" si="5"/>
        <v>16.499999999999964</v>
      </c>
      <c r="D166">
        <f t="shared" si="4"/>
        <v>3.0056373853013799E-2</v>
      </c>
    </row>
    <row r="167" spans="3:4" x14ac:dyDescent="0.25">
      <c r="C167">
        <f t="shared" si="5"/>
        <v>16.599999999999966</v>
      </c>
      <c r="D167">
        <f t="shared" si="4"/>
        <v>3.0051421738317471E-2</v>
      </c>
    </row>
    <row r="168" spans="3:4" x14ac:dyDescent="0.25">
      <c r="C168">
        <f t="shared" si="5"/>
        <v>16.699999999999967</v>
      </c>
      <c r="D168">
        <f t="shared" si="4"/>
        <v>3.0046878587163546E-2</v>
      </c>
    </row>
    <row r="169" spans="3:4" x14ac:dyDescent="0.25">
      <c r="C169">
        <f t="shared" si="5"/>
        <v>16.799999999999969</v>
      </c>
      <c r="D169">
        <f t="shared" si="4"/>
        <v>3.0042713090911076E-2</v>
      </c>
    </row>
    <row r="170" spans="3:4" x14ac:dyDescent="0.25">
      <c r="C170">
        <f t="shared" si="5"/>
        <v>16.89999999999997</v>
      </c>
      <c r="D170">
        <f t="shared" si="4"/>
        <v>3.0038896113703979E-2</v>
      </c>
    </row>
    <row r="171" spans="3:4" x14ac:dyDescent="0.25">
      <c r="C171">
        <f t="shared" si="5"/>
        <v>16.999999999999972</v>
      </c>
      <c r="D171">
        <f t="shared" si="4"/>
        <v>3.0035400561237647E-2</v>
      </c>
    </row>
    <row r="172" spans="3:4" x14ac:dyDescent="0.25">
      <c r="C172">
        <f t="shared" si="5"/>
        <v>17.099999999999973</v>
      </c>
      <c r="D172">
        <f t="shared" si="4"/>
        <v>3.0032201255805562E-2</v>
      </c>
    </row>
    <row r="173" spans="3:4" x14ac:dyDescent="0.25">
      <c r="C173">
        <f t="shared" si="5"/>
        <v>17.199999999999974</v>
      </c>
      <c r="D173">
        <f t="shared" si="4"/>
        <v>3.0029274817462193E-2</v>
      </c>
    </row>
    <row r="174" spans="3:4" x14ac:dyDescent="0.25">
      <c r="C174">
        <f t="shared" si="5"/>
        <v>17.299999999999976</v>
      </c>
      <c r="D174">
        <f t="shared" si="4"/>
        <v>3.0026599551130486E-2</v>
      </c>
    </row>
    <row r="175" spans="3:4" x14ac:dyDescent="0.25">
      <c r="C175">
        <f t="shared" si="5"/>
        <v>17.399999999999977</v>
      </c>
      <c r="D175">
        <f t="shared" si="4"/>
        <v>3.0024155339475698E-2</v>
      </c>
    </row>
    <row r="176" spans="3:4" x14ac:dyDescent="0.25">
      <c r="C176">
        <f t="shared" si="5"/>
        <v>17.499999999999979</v>
      </c>
      <c r="D176">
        <f t="shared" si="4"/>
        <v>3.0021923541362048E-2</v>
      </c>
    </row>
    <row r="177" spans="3:4" x14ac:dyDescent="0.25">
      <c r="C177">
        <f t="shared" si="5"/>
        <v>17.59999999999998</v>
      </c>
      <c r="D177">
        <f t="shared" si="4"/>
        <v>3.0019886895704707E-2</v>
      </c>
    </row>
    <row r="178" spans="3:4" x14ac:dyDescent="0.25">
      <c r="C178">
        <f t="shared" si="5"/>
        <v>17.699999999999982</v>
      </c>
      <c r="D178">
        <f t="shared" si="4"/>
        <v>3.001802943052689E-2</v>
      </c>
    </row>
    <row r="179" spans="3:4" x14ac:dyDescent="0.25">
      <c r="C179">
        <f t="shared" si="5"/>
        <v>17.799999999999983</v>
      </c>
      <c r="D179">
        <f t="shared" si="4"/>
        <v>3.0016336377029905E-2</v>
      </c>
    </row>
    <row r="180" spans="3:4" x14ac:dyDescent="0.25">
      <c r="C180">
        <f t="shared" si="5"/>
        <v>17.899999999999984</v>
      </c>
      <c r="D180">
        <f t="shared" si="4"/>
        <v>3.0014794088483461E-2</v>
      </c>
    </row>
    <row r="181" spans="3:4" x14ac:dyDescent="0.25">
      <c r="C181">
        <f t="shared" si="5"/>
        <v>17.999999999999986</v>
      </c>
      <c r="D181">
        <f t="shared" si="4"/>
        <v>3.0013389963743402E-2</v>
      </c>
    </row>
    <row r="182" spans="3:4" x14ac:dyDescent="0.25">
      <c r="C182">
        <f t="shared" si="5"/>
        <v>18.099999999999987</v>
      </c>
      <c r="D182">
        <f t="shared" si="4"/>
        <v>3.0012112375205166E-2</v>
      </c>
    </row>
    <row r="183" spans="3:4" x14ac:dyDescent="0.25">
      <c r="C183">
        <f t="shared" si="5"/>
        <v>18.199999999999989</v>
      </c>
      <c r="D183">
        <f t="shared" si="4"/>
        <v>3.0010950601002742E-2</v>
      </c>
    </row>
    <row r="184" spans="3:4" x14ac:dyDescent="0.25">
      <c r="C184">
        <f t="shared" si="5"/>
        <v>18.29999999999999</v>
      </c>
      <c r="D184">
        <f t="shared" si="4"/>
        <v>3.0009894761265307E-2</v>
      </c>
    </row>
    <row r="185" spans="3:4" x14ac:dyDescent="0.25">
      <c r="C185">
        <f t="shared" si="5"/>
        <v>18.399999999999991</v>
      </c>
      <c r="D185">
        <f t="shared" si="4"/>
        <v>3.0008935758246504E-2</v>
      </c>
    </row>
    <row r="186" spans="3:4" x14ac:dyDescent="0.25">
      <c r="C186">
        <f t="shared" si="5"/>
        <v>18.499999999999993</v>
      </c>
      <c r="D186">
        <f t="shared" si="4"/>
        <v>3.0008065220144767E-2</v>
      </c>
    </row>
    <row r="187" spans="3:4" x14ac:dyDescent="0.25">
      <c r="C187">
        <f t="shared" si="5"/>
        <v>18.599999999999994</v>
      </c>
      <c r="D187">
        <f t="shared" si="4"/>
        <v>3.0007275448436854E-2</v>
      </c>
    </row>
    <row r="188" spans="3:4" x14ac:dyDescent="0.25">
      <c r="C188">
        <f t="shared" si="5"/>
        <v>18.699999999999996</v>
      </c>
      <c r="D188">
        <f t="shared" si="4"/>
        <v>3.0006559368550987E-2</v>
      </c>
    </row>
    <row r="189" spans="3:4" x14ac:dyDescent="0.25">
      <c r="C189">
        <f t="shared" si="5"/>
        <v>18.799999999999997</v>
      </c>
      <c r="D189">
        <f t="shared" si="4"/>
        <v>3.0005910483710544E-2</v>
      </c>
    </row>
    <row r="190" spans="3:4" x14ac:dyDescent="0.25">
      <c r="C190">
        <f t="shared" si="5"/>
        <v>18.899999999999999</v>
      </c>
      <c r="D190">
        <f t="shared" si="4"/>
        <v>3.0005322831783997E-2</v>
      </c>
    </row>
    <row r="191" spans="3:4" x14ac:dyDescent="0.25">
      <c r="C191">
        <f t="shared" si="5"/>
        <v>19</v>
      </c>
      <c r="D191">
        <f t="shared" si="4"/>
        <v>3.0004790944981832E-2</v>
      </c>
    </row>
    <row r="192" spans="3:4" x14ac:dyDescent="0.25">
      <c r="C192">
        <f t="shared" si="5"/>
        <v>19.100000000000001</v>
      </c>
      <c r="D192">
        <f t="shared" si="4"/>
        <v>3.0004309812246419E-2</v>
      </c>
    </row>
    <row r="193" spans="3:4" x14ac:dyDescent="0.25">
      <c r="C193">
        <f t="shared" si="5"/>
        <v>19.200000000000003</v>
      </c>
      <c r="D193">
        <f t="shared" si="4"/>
        <v>3.0003874844186117E-2</v>
      </c>
    </row>
    <row r="194" spans="3:4" x14ac:dyDescent="0.25">
      <c r="C194">
        <f t="shared" si="5"/>
        <v>19.300000000000004</v>
      </c>
      <c r="D194">
        <f t="shared" si="4"/>
        <v>3.0003481840410268E-2</v>
      </c>
    </row>
    <row r="195" spans="3:4" x14ac:dyDescent="0.25">
      <c r="C195">
        <f t="shared" si="5"/>
        <v>19.400000000000006</v>
      </c>
      <c r="D195">
        <f t="shared" ref="D195:D258" si="6">$B$1*EXP(-1*(C195/$B$3)^2)+$B$2</f>
        <v>3.0003126959127383E-2</v>
      </c>
    </row>
    <row r="196" spans="3:4" x14ac:dyDescent="0.25">
      <c r="C196">
        <f t="shared" ref="C196:C259" si="7">C195+0.1</f>
        <v>19.500000000000007</v>
      </c>
      <c r="D196">
        <f t="shared" si="6"/>
        <v>3.0002806688874156E-2</v>
      </c>
    </row>
    <row r="197" spans="3:4" x14ac:dyDescent="0.25">
      <c r="C197">
        <f t="shared" si="7"/>
        <v>19.600000000000009</v>
      </c>
      <c r="D197">
        <f t="shared" si="6"/>
        <v>3.000251782224864E-2</v>
      </c>
    </row>
    <row r="198" spans="3:4" x14ac:dyDescent="0.25">
      <c r="C198">
        <f t="shared" si="7"/>
        <v>19.70000000000001</v>
      </c>
      <c r="D198">
        <f t="shared" si="6"/>
        <v>3.0002257431526267E-2</v>
      </c>
    </row>
    <row r="199" spans="3:4" x14ac:dyDescent="0.25">
      <c r="C199">
        <f t="shared" si="7"/>
        <v>19.800000000000011</v>
      </c>
      <c r="D199">
        <f t="shared" si="6"/>
        <v>3.0002022846042968E-2</v>
      </c>
    </row>
    <row r="200" spans="3:4" x14ac:dyDescent="0.25">
      <c r="C200">
        <f t="shared" si="7"/>
        <v>19.900000000000013</v>
      </c>
      <c r="D200">
        <f t="shared" si="6"/>
        <v>3.0001811631234943E-2</v>
      </c>
    </row>
    <row r="201" spans="3:4" x14ac:dyDescent="0.25">
      <c r="C201">
        <f t="shared" si="7"/>
        <v>20.000000000000014</v>
      </c>
      <c r="D201">
        <f t="shared" si="6"/>
        <v>3.0001621569229937E-2</v>
      </c>
    </row>
    <row r="202" spans="3:4" x14ac:dyDescent="0.25">
      <c r="C202">
        <f t="shared" si="7"/>
        <v>20.100000000000016</v>
      </c>
      <c r="D202">
        <f t="shared" si="6"/>
        <v>3.0001450640890111E-2</v>
      </c>
    </row>
    <row r="203" spans="3:4" x14ac:dyDescent="0.25">
      <c r="C203">
        <f t="shared" si="7"/>
        <v>20.200000000000017</v>
      </c>
      <c r="D203">
        <f t="shared" si="6"/>
        <v>3.0001297009211565E-2</v>
      </c>
    </row>
    <row r="204" spans="3:4" x14ac:dyDescent="0.25">
      <c r="C204">
        <f t="shared" si="7"/>
        <v>20.300000000000018</v>
      </c>
      <c r="D204">
        <f t="shared" si="6"/>
        <v>3.000115900399063E-2</v>
      </c>
    </row>
    <row r="205" spans="3:4" x14ac:dyDescent="0.25">
      <c r="C205">
        <f t="shared" si="7"/>
        <v>20.40000000000002</v>
      </c>
      <c r="D205">
        <f t="shared" si="6"/>
        <v>3.0001035107671728E-2</v>
      </c>
    </row>
    <row r="206" spans="3:4" x14ac:dyDescent="0.25">
      <c r="C206">
        <f t="shared" si="7"/>
        <v>20.500000000000021</v>
      </c>
      <c r="D206">
        <f t="shared" si="6"/>
        <v>3.000092394229633E-2</v>
      </c>
    </row>
    <row r="207" spans="3:4" x14ac:dyDescent="0.25">
      <c r="C207">
        <f t="shared" si="7"/>
        <v>20.600000000000023</v>
      </c>
      <c r="D207">
        <f t="shared" si="6"/>
        <v>3.0000824257476983E-2</v>
      </c>
    </row>
    <row r="208" spans="3:4" x14ac:dyDescent="0.25">
      <c r="C208">
        <f t="shared" si="7"/>
        <v>20.700000000000024</v>
      </c>
      <c r="D208">
        <f t="shared" si="6"/>
        <v>3.0000734919324749E-2</v>
      </c>
    </row>
    <row r="209" spans="3:4" x14ac:dyDescent="0.25">
      <c r="C209">
        <f t="shared" si="7"/>
        <v>20.800000000000026</v>
      </c>
      <c r="D209">
        <f t="shared" si="6"/>
        <v>3.0000654900262578E-2</v>
      </c>
    </row>
    <row r="210" spans="3:4" x14ac:dyDescent="0.25">
      <c r="C210">
        <f t="shared" si="7"/>
        <v>20.900000000000027</v>
      </c>
      <c r="D210">
        <f t="shared" si="6"/>
        <v>3.0000583269661065E-2</v>
      </c>
    </row>
    <row r="211" spans="3:4" x14ac:dyDescent="0.25">
      <c r="C211">
        <f t="shared" si="7"/>
        <v>21.000000000000028</v>
      </c>
      <c r="D211">
        <f t="shared" si="6"/>
        <v>3.0000519185237044E-2</v>
      </c>
    </row>
    <row r="212" spans="3:4" x14ac:dyDescent="0.25">
      <c r="C212">
        <f t="shared" si="7"/>
        <v>21.10000000000003</v>
      </c>
      <c r="D212">
        <f t="shared" si="6"/>
        <v>3.0000461885158959E-2</v>
      </c>
    </row>
    <row r="213" spans="3:4" x14ac:dyDescent="0.25">
      <c r="C213">
        <f t="shared" si="7"/>
        <v>21.200000000000031</v>
      </c>
      <c r="D213">
        <f t="shared" si="6"/>
        <v>3.0000410680806604E-2</v>
      </c>
    </row>
    <row r="214" spans="3:4" x14ac:dyDescent="0.25">
      <c r="C214">
        <f t="shared" si="7"/>
        <v>21.300000000000033</v>
      </c>
      <c r="D214">
        <f t="shared" si="6"/>
        <v>3.0000364950136141E-2</v>
      </c>
    </row>
    <row r="215" spans="3:4" x14ac:dyDescent="0.25">
      <c r="C215">
        <f t="shared" si="7"/>
        <v>21.400000000000034</v>
      </c>
      <c r="D215">
        <f t="shared" si="6"/>
        <v>3.0000324131604431E-2</v>
      </c>
    </row>
    <row r="216" spans="3:4" x14ac:dyDescent="0.25">
      <c r="C216">
        <f t="shared" si="7"/>
        <v>21.500000000000036</v>
      </c>
      <c r="D216">
        <f t="shared" si="6"/>
        <v>3.0000287718609787E-2</v>
      </c>
    </row>
    <row r="217" spans="3:4" x14ac:dyDescent="0.25">
      <c r="C217">
        <f t="shared" si="7"/>
        <v>21.600000000000037</v>
      </c>
      <c r="D217">
        <f t="shared" si="6"/>
        <v>3.0000255254409199E-2</v>
      </c>
    </row>
    <row r="218" spans="3:4" x14ac:dyDescent="0.25">
      <c r="C218">
        <f t="shared" si="7"/>
        <v>21.700000000000038</v>
      </c>
      <c r="D218">
        <f t="shared" si="6"/>
        <v>3.0000226327474604E-2</v>
      </c>
    </row>
    <row r="219" spans="3:4" x14ac:dyDescent="0.25">
      <c r="C219">
        <f t="shared" si="7"/>
        <v>21.80000000000004</v>
      </c>
      <c r="D219">
        <f t="shared" si="6"/>
        <v>3.0000200567253579E-2</v>
      </c>
    </row>
    <row r="220" spans="3:4" x14ac:dyDescent="0.25">
      <c r="C220">
        <f t="shared" si="7"/>
        <v>21.900000000000041</v>
      </c>
      <c r="D220">
        <f t="shared" si="6"/>
        <v>3.0000177640302078E-2</v>
      </c>
    </row>
    <row r="221" spans="3:4" x14ac:dyDescent="0.25">
      <c r="C221">
        <f t="shared" si="7"/>
        <v>22.000000000000043</v>
      </c>
      <c r="D221">
        <f t="shared" si="6"/>
        <v>3.0000157246759255E-2</v>
      </c>
    </row>
    <row r="222" spans="3:4" x14ac:dyDescent="0.25">
      <c r="C222">
        <f t="shared" si="7"/>
        <v>22.100000000000044</v>
      </c>
      <c r="D222">
        <f t="shared" si="6"/>
        <v>3.0000139117136445E-2</v>
      </c>
    </row>
    <row r="223" spans="3:4" x14ac:dyDescent="0.25">
      <c r="C223">
        <f t="shared" si="7"/>
        <v>22.200000000000045</v>
      </c>
      <c r="D223">
        <f t="shared" si="6"/>
        <v>3.0000123009394555E-2</v>
      </c>
    </row>
    <row r="224" spans="3:4" x14ac:dyDescent="0.25">
      <c r="C224">
        <f t="shared" si="7"/>
        <v>22.300000000000047</v>
      </c>
      <c r="D224">
        <f t="shared" si="6"/>
        <v>3.0000108706285836E-2</v>
      </c>
    </row>
    <row r="225" spans="3:4" x14ac:dyDescent="0.25">
      <c r="C225">
        <f t="shared" si="7"/>
        <v>22.400000000000048</v>
      </c>
      <c r="D225">
        <f t="shared" si="6"/>
        <v>3.0000096012937995E-2</v>
      </c>
    </row>
    <row r="226" spans="3:4" x14ac:dyDescent="0.25">
      <c r="C226">
        <f t="shared" si="7"/>
        <v>22.50000000000005</v>
      </c>
      <c r="D226">
        <f t="shared" si="6"/>
        <v>3.0000084754660077E-2</v>
      </c>
    </row>
    <row r="227" spans="3:4" x14ac:dyDescent="0.25">
      <c r="C227">
        <f t="shared" si="7"/>
        <v>22.600000000000051</v>
      </c>
      <c r="D227">
        <f t="shared" si="6"/>
        <v>3.0000074774951296E-2</v>
      </c>
    </row>
    <row r="228" spans="3:4" x14ac:dyDescent="0.25">
      <c r="C228">
        <f t="shared" si="7"/>
        <v>22.700000000000053</v>
      </c>
      <c r="D228">
        <f t="shared" si="6"/>
        <v>3.0000065933695263E-2</v>
      </c>
    </row>
    <row r="229" spans="3:4" x14ac:dyDescent="0.25">
      <c r="C229">
        <f t="shared" si="7"/>
        <v>22.800000000000054</v>
      </c>
      <c r="D229">
        <f t="shared" si="6"/>
        <v>3.0000058105523659E-2</v>
      </c>
    </row>
    <row r="230" spans="3:4" x14ac:dyDescent="0.25">
      <c r="C230">
        <f t="shared" si="7"/>
        <v>22.900000000000055</v>
      </c>
      <c r="D230">
        <f t="shared" si="6"/>
        <v>3.0000051178334413E-2</v>
      </c>
    </row>
    <row r="231" spans="3:4" x14ac:dyDescent="0.25">
      <c r="C231">
        <f t="shared" si="7"/>
        <v>23.000000000000057</v>
      </c>
      <c r="D231">
        <f t="shared" si="6"/>
        <v>3.0000045051950815E-2</v>
      </c>
    </row>
    <row r="232" spans="3:4" x14ac:dyDescent="0.25">
      <c r="C232">
        <f t="shared" si="7"/>
        <v>23.100000000000058</v>
      </c>
      <c r="D232">
        <f t="shared" si="6"/>
        <v>3.0000039636909052E-2</v>
      </c>
    </row>
    <row r="233" spans="3:4" x14ac:dyDescent="0.25">
      <c r="C233">
        <f t="shared" si="7"/>
        <v>23.20000000000006</v>
      </c>
      <c r="D233">
        <f t="shared" si="6"/>
        <v>3.000003485336258E-2</v>
      </c>
    </row>
    <row r="234" spans="3:4" x14ac:dyDescent="0.25">
      <c r="C234">
        <f t="shared" si="7"/>
        <v>23.300000000000061</v>
      </c>
      <c r="D234">
        <f t="shared" si="6"/>
        <v>3.0000030630092878E-2</v>
      </c>
    </row>
    <row r="235" spans="3:4" x14ac:dyDescent="0.25">
      <c r="C235">
        <f t="shared" si="7"/>
        <v>23.400000000000063</v>
      </c>
      <c r="D235">
        <f t="shared" si="6"/>
        <v>3.0000026903616795E-2</v>
      </c>
    </row>
    <row r="236" spans="3:4" x14ac:dyDescent="0.25">
      <c r="C236">
        <f t="shared" si="7"/>
        <v>23.500000000000064</v>
      </c>
      <c r="D236">
        <f t="shared" si="6"/>
        <v>3.0000023617381688E-2</v>
      </c>
    </row>
    <row r="237" spans="3:4" x14ac:dyDescent="0.25">
      <c r="C237">
        <f t="shared" si="7"/>
        <v>23.600000000000065</v>
      </c>
      <c r="D237">
        <f t="shared" si="6"/>
        <v>3.0000020721040219E-2</v>
      </c>
    </row>
    <row r="238" spans="3:4" x14ac:dyDescent="0.25">
      <c r="C238">
        <f t="shared" si="7"/>
        <v>23.700000000000067</v>
      </c>
      <c r="D238">
        <f t="shared" si="6"/>
        <v>3.0000018169797377E-2</v>
      </c>
    </row>
    <row r="239" spans="3:4" x14ac:dyDescent="0.25">
      <c r="C239">
        <f t="shared" si="7"/>
        <v>23.800000000000068</v>
      </c>
      <c r="D239">
        <f t="shared" si="6"/>
        <v>3.0000015923822947E-2</v>
      </c>
    </row>
    <row r="240" spans="3:4" x14ac:dyDescent="0.25">
      <c r="C240">
        <f t="shared" si="7"/>
        <v>23.90000000000007</v>
      </c>
      <c r="D240">
        <f t="shared" si="6"/>
        <v>3.0000013947723243E-2</v>
      </c>
    </row>
    <row r="241" spans="3:4" x14ac:dyDescent="0.25">
      <c r="C241">
        <f t="shared" si="7"/>
        <v>24.000000000000071</v>
      </c>
      <c r="D241">
        <f t="shared" si="6"/>
        <v>3.0000012210066457E-2</v>
      </c>
    </row>
    <row r="242" spans="3:4" x14ac:dyDescent="0.25">
      <c r="C242">
        <f t="shared" si="7"/>
        <v>24.100000000000072</v>
      </c>
      <c r="D242">
        <f t="shared" si="6"/>
        <v>3.0000010682956487E-2</v>
      </c>
    </row>
    <row r="243" spans="3:4" x14ac:dyDescent="0.25">
      <c r="C243">
        <f t="shared" si="7"/>
        <v>24.200000000000074</v>
      </c>
      <c r="D243">
        <f t="shared" si="6"/>
        <v>3.0000009341650532E-2</v>
      </c>
    </row>
    <row r="244" spans="3:4" x14ac:dyDescent="0.25">
      <c r="C244">
        <f t="shared" si="7"/>
        <v>24.300000000000075</v>
      </c>
      <c r="D244">
        <f t="shared" si="6"/>
        <v>3.0000008164216233E-2</v>
      </c>
    </row>
    <row r="245" spans="3:4" x14ac:dyDescent="0.25">
      <c r="C245">
        <f t="shared" si="7"/>
        <v>24.400000000000077</v>
      </c>
      <c r="D245">
        <f t="shared" si="6"/>
        <v>3.0000007131224457E-2</v>
      </c>
    </row>
    <row r="246" spans="3:4" x14ac:dyDescent="0.25">
      <c r="C246">
        <f t="shared" si="7"/>
        <v>24.500000000000078</v>
      </c>
      <c r="D246">
        <f t="shared" si="6"/>
        <v>3.0000006225474222E-2</v>
      </c>
    </row>
    <row r="247" spans="3:4" x14ac:dyDescent="0.25">
      <c r="C247">
        <f t="shared" si="7"/>
        <v>24.60000000000008</v>
      </c>
      <c r="D247">
        <f t="shared" si="6"/>
        <v>3.0000005431746551E-2</v>
      </c>
    </row>
    <row r="248" spans="3:4" x14ac:dyDescent="0.25">
      <c r="C248">
        <f t="shared" si="7"/>
        <v>24.700000000000081</v>
      </c>
      <c r="D248">
        <f t="shared" si="6"/>
        <v>3.0000004736584405E-2</v>
      </c>
    </row>
    <row r="249" spans="3:4" x14ac:dyDescent="0.25">
      <c r="C249">
        <f t="shared" si="7"/>
        <v>24.800000000000082</v>
      </c>
      <c r="D249">
        <f t="shared" si="6"/>
        <v>3.000000412809601E-2</v>
      </c>
    </row>
    <row r="250" spans="3:4" x14ac:dyDescent="0.25">
      <c r="C250">
        <f t="shared" si="7"/>
        <v>24.900000000000084</v>
      </c>
      <c r="D250">
        <f t="shared" si="6"/>
        <v>3.0000003595779264E-2</v>
      </c>
    </row>
    <row r="251" spans="3:4" x14ac:dyDescent="0.25">
      <c r="C251">
        <f t="shared" si="7"/>
        <v>25.000000000000085</v>
      </c>
      <c r="D251">
        <f t="shared" si="6"/>
        <v>3.0000003130365025E-2</v>
      </c>
    </row>
    <row r="252" spans="3:4" x14ac:dyDescent="0.25">
      <c r="C252">
        <f t="shared" si="7"/>
        <v>25.100000000000087</v>
      </c>
      <c r="D252">
        <f t="shared" si="6"/>
        <v>3.0000002723677401E-2</v>
      </c>
    </row>
    <row r="253" spans="3:4" x14ac:dyDescent="0.25">
      <c r="C253">
        <f t="shared" si="7"/>
        <v>25.200000000000088</v>
      </c>
      <c r="D253">
        <f t="shared" si="6"/>
        <v>3.0000002368509207E-2</v>
      </c>
    </row>
    <row r="254" spans="3:4" x14ac:dyDescent="0.25">
      <c r="C254">
        <f t="shared" si="7"/>
        <v>25.30000000000009</v>
      </c>
      <c r="D254">
        <f t="shared" si="6"/>
        <v>3.0000002058511097E-2</v>
      </c>
    </row>
    <row r="255" spans="3:4" x14ac:dyDescent="0.25">
      <c r="C255">
        <f t="shared" si="7"/>
        <v>25.400000000000091</v>
      </c>
      <c r="D255">
        <f t="shared" si="6"/>
        <v>3.0000001788092874E-2</v>
      </c>
    </row>
    <row r="256" spans="3:4" x14ac:dyDescent="0.25">
      <c r="C256">
        <f t="shared" si="7"/>
        <v>25.500000000000092</v>
      </c>
      <c r="D256">
        <f t="shared" si="6"/>
        <v>3.0000001552335748E-2</v>
      </c>
    </row>
    <row r="257" spans="3:4" x14ac:dyDescent="0.25">
      <c r="C257">
        <f t="shared" si="7"/>
        <v>25.600000000000094</v>
      </c>
      <c r="D257">
        <f t="shared" si="6"/>
        <v>3.0000001346914319E-2</v>
      </c>
    </row>
    <row r="258" spans="3:4" x14ac:dyDescent="0.25">
      <c r="C258">
        <f t="shared" si="7"/>
        <v>25.700000000000095</v>
      </c>
      <c r="D258">
        <f t="shared" si="6"/>
        <v>3.0000001168027333E-2</v>
      </c>
    </row>
    <row r="259" spans="3:4" x14ac:dyDescent="0.25">
      <c r="C259">
        <f t="shared" si="7"/>
        <v>25.800000000000097</v>
      </c>
      <c r="D259">
        <f t="shared" ref="D259:D322" si="8">$B$1*EXP(-1*(C259/$B$3)^2)+$B$2</f>
        <v>3.00000010123362E-2</v>
      </c>
    </row>
    <row r="260" spans="3:4" x14ac:dyDescent="0.25">
      <c r="C260">
        <f t="shared" ref="C260:C323" si="9">C259+0.1</f>
        <v>25.900000000000098</v>
      </c>
      <c r="D260">
        <f t="shared" si="8"/>
        <v>3.0000000876910467E-2</v>
      </c>
    </row>
    <row r="261" spans="3:4" x14ac:dyDescent="0.25">
      <c r="C261">
        <f t="shared" si="9"/>
        <v>26.000000000000099</v>
      </c>
      <c r="D261">
        <f t="shared" si="8"/>
        <v>3.0000000759179489E-2</v>
      </c>
    </row>
    <row r="262" spans="3:4" x14ac:dyDescent="0.25">
      <c r="C262">
        <f t="shared" si="9"/>
        <v>26.100000000000101</v>
      </c>
      <c r="D262">
        <f t="shared" si="8"/>
        <v>3.0000000656889625E-2</v>
      </c>
    </row>
    <row r="263" spans="3:4" x14ac:dyDescent="0.25">
      <c r="C263">
        <f t="shared" si="9"/>
        <v>26.200000000000102</v>
      </c>
      <c r="D263">
        <f t="shared" si="8"/>
        <v>3.0000000568066353E-2</v>
      </c>
    </row>
    <row r="264" spans="3:4" x14ac:dyDescent="0.25">
      <c r="C264">
        <f t="shared" si="9"/>
        <v>26.300000000000104</v>
      </c>
      <c r="D264">
        <f t="shared" si="8"/>
        <v>3.0000000490980738E-2</v>
      </c>
    </row>
    <row r="265" spans="3:4" x14ac:dyDescent="0.25">
      <c r="C265">
        <f t="shared" si="9"/>
        <v>26.400000000000105</v>
      </c>
      <c r="D265">
        <f t="shared" si="8"/>
        <v>3.0000000424119818E-2</v>
      </c>
    </row>
    <row r="266" spans="3:4" x14ac:dyDescent="0.25">
      <c r="C266">
        <f t="shared" si="9"/>
        <v>26.500000000000107</v>
      </c>
      <c r="D266">
        <f t="shared" si="8"/>
        <v>3.0000000366160427E-2</v>
      </c>
    </row>
    <row r="267" spans="3:4" x14ac:dyDescent="0.25">
      <c r="C267">
        <f t="shared" si="9"/>
        <v>26.600000000000108</v>
      </c>
      <c r="D267">
        <f t="shared" si="8"/>
        <v>3.0000000315946077E-2</v>
      </c>
    </row>
    <row r="268" spans="3:4" x14ac:dyDescent="0.25">
      <c r="C268">
        <f t="shared" si="9"/>
        <v>26.700000000000109</v>
      </c>
      <c r="D268">
        <f t="shared" si="8"/>
        <v>3.000000027246659E-2</v>
      </c>
    </row>
    <row r="269" spans="3:4" x14ac:dyDescent="0.25">
      <c r="C269">
        <f t="shared" si="9"/>
        <v>26.800000000000111</v>
      </c>
      <c r="D269">
        <f t="shared" si="8"/>
        <v>3.0000000234840108E-2</v>
      </c>
    </row>
    <row r="270" spans="3:4" x14ac:dyDescent="0.25">
      <c r="C270">
        <f t="shared" si="9"/>
        <v>26.900000000000112</v>
      </c>
      <c r="D270">
        <f t="shared" si="8"/>
        <v>3.0000000202297265E-2</v>
      </c>
    </row>
    <row r="271" spans="3:4" x14ac:dyDescent="0.25">
      <c r="C271">
        <f t="shared" si="9"/>
        <v>27.000000000000114</v>
      </c>
      <c r="D271">
        <f t="shared" si="8"/>
        <v>3.0000000174167242E-2</v>
      </c>
    </row>
    <row r="272" spans="3:4" x14ac:dyDescent="0.25">
      <c r="C272">
        <f t="shared" si="9"/>
        <v>27.100000000000115</v>
      </c>
      <c r="D272">
        <f t="shared" si="8"/>
        <v>3.0000000149865501E-2</v>
      </c>
    </row>
    <row r="273" spans="3:4" x14ac:dyDescent="0.25">
      <c r="C273">
        <f t="shared" si="9"/>
        <v>27.200000000000117</v>
      </c>
      <c r="D273">
        <f t="shared" si="8"/>
        <v>3.0000000128882983E-2</v>
      </c>
    </row>
    <row r="274" spans="3:4" x14ac:dyDescent="0.25">
      <c r="C274">
        <f t="shared" si="9"/>
        <v>27.300000000000118</v>
      </c>
      <c r="D274">
        <f t="shared" si="8"/>
        <v>3.0000000110776647E-2</v>
      </c>
    </row>
    <row r="275" spans="3:4" x14ac:dyDescent="0.25">
      <c r="C275">
        <f t="shared" si="9"/>
        <v>27.400000000000119</v>
      </c>
      <c r="D275">
        <f t="shared" si="8"/>
        <v>3.0000000095161128E-2</v>
      </c>
    </row>
    <row r="276" spans="3:4" x14ac:dyDescent="0.25">
      <c r="C276">
        <f t="shared" si="9"/>
        <v>27.500000000000121</v>
      </c>
      <c r="D276">
        <f t="shared" si="8"/>
        <v>3.0000000081701433E-2</v>
      </c>
    </row>
    <row r="277" spans="3:4" x14ac:dyDescent="0.25">
      <c r="C277">
        <f t="shared" si="9"/>
        <v>27.600000000000122</v>
      </c>
      <c r="D277">
        <f t="shared" si="8"/>
        <v>3.0000000070106534E-2</v>
      </c>
    </row>
    <row r="278" spans="3:4" x14ac:dyDescent="0.25">
      <c r="C278">
        <f t="shared" si="9"/>
        <v>27.700000000000124</v>
      </c>
      <c r="D278">
        <f t="shared" si="8"/>
        <v>3.0000000060123745E-2</v>
      </c>
    </row>
    <row r="279" spans="3:4" x14ac:dyDescent="0.25">
      <c r="C279">
        <f t="shared" si="9"/>
        <v>27.800000000000125</v>
      </c>
      <c r="D279">
        <f t="shared" si="8"/>
        <v>3.0000000051533814E-2</v>
      </c>
    </row>
    <row r="280" spans="3:4" x14ac:dyDescent="0.25">
      <c r="C280">
        <f t="shared" si="9"/>
        <v>27.900000000000126</v>
      </c>
      <c r="D280">
        <f t="shared" si="8"/>
        <v>3.0000000044146602E-2</v>
      </c>
    </row>
    <row r="281" spans="3:4" x14ac:dyDescent="0.25">
      <c r="C281">
        <f t="shared" si="9"/>
        <v>28.000000000000128</v>
      </c>
      <c r="D281">
        <f t="shared" si="8"/>
        <v>3.000000003779732E-2</v>
      </c>
    </row>
    <row r="282" spans="3:4" x14ac:dyDescent="0.25">
      <c r="C282">
        <f t="shared" si="9"/>
        <v>28.100000000000129</v>
      </c>
      <c r="D282">
        <f t="shared" si="8"/>
        <v>3.0000000032343235E-2</v>
      </c>
    </row>
    <row r="283" spans="3:4" x14ac:dyDescent="0.25">
      <c r="C283">
        <f t="shared" si="9"/>
        <v>28.200000000000131</v>
      </c>
      <c r="D283">
        <f t="shared" si="8"/>
        <v>3.0000000027660793E-2</v>
      </c>
    </row>
    <row r="284" spans="3:4" x14ac:dyDescent="0.25">
      <c r="C284">
        <f t="shared" si="9"/>
        <v>28.300000000000132</v>
      </c>
      <c r="D284">
        <f t="shared" si="8"/>
        <v>3.0000000023643104E-2</v>
      </c>
    </row>
    <row r="285" spans="3:4" x14ac:dyDescent="0.25">
      <c r="C285">
        <f t="shared" si="9"/>
        <v>28.400000000000134</v>
      </c>
      <c r="D285">
        <f t="shared" si="8"/>
        <v>3.0000000020197756E-2</v>
      </c>
    </row>
    <row r="286" spans="3:4" x14ac:dyDescent="0.25">
      <c r="C286">
        <f t="shared" si="9"/>
        <v>28.500000000000135</v>
      </c>
      <c r="D286">
        <f t="shared" si="8"/>
        <v>3.0000000017244892E-2</v>
      </c>
    </row>
    <row r="287" spans="3:4" x14ac:dyDescent="0.25">
      <c r="C287">
        <f t="shared" si="9"/>
        <v>28.600000000000136</v>
      </c>
      <c r="D287">
        <f t="shared" si="8"/>
        <v>3.0000000014715551E-2</v>
      </c>
    </row>
    <row r="288" spans="3:4" x14ac:dyDescent="0.25">
      <c r="C288">
        <f t="shared" si="9"/>
        <v>28.700000000000138</v>
      </c>
      <c r="D288">
        <f t="shared" si="8"/>
        <v>3.000000001255022E-2</v>
      </c>
    </row>
    <row r="289" spans="3:4" x14ac:dyDescent="0.25">
      <c r="C289">
        <f t="shared" si="9"/>
        <v>28.800000000000139</v>
      </c>
      <c r="D289">
        <f t="shared" si="8"/>
        <v>3.0000000010697563E-2</v>
      </c>
    </row>
    <row r="290" spans="3:4" x14ac:dyDescent="0.25">
      <c r="C290">
        <f t="shared" si="9"/>
        <v>28.900000000000141</v>
      </c>
      <c r="D290">
        <f t="shared" si="8"/>
        <v>3.0000000009113331E-2</v>
      </c>
    </row>
    <row r="291" spans="3:4" x14ac:dyDescent="0.25">
      <c r="C291">
        <f t="shared" si="9"/>
        <v>29.000000000000142</v>
      </c>
      <c r="D291">
        <f t="shared" si="8"/>
        <v>3.00000000077594E-2</v>
      </c>
    </row>
    <row r="292" spans="3:4" x14ac:dyDescent="0.25">
      <c r="C292">
        <f t="shared" si="9"/>
        <v>29.100000000000144</v>
      </c>
      <c r="D292">
        <f t="shared" si="8"/>
        <v>3.0000000006602946E-2</v>
      </c>
    </row>
    <row r="293" spans="3:4" x14ac:dyDescent="0.25">
      <c r="C293">
        <f t="shared" si="9"/>
        <v>29.200000000000145</v>
      </c>
      <c r="D293">
        <f t="shared" si="8"/>
        <v>3.0000000005615729E-2</v>
      </c>
    </row>
    <row r="294" spans="3:4" x14ac:dyDescent="0.25">
      <c r="C294">
        <f t="shared" si="9"/>
        <v>29.300000000000146</v>
      </c>
      <c r="D294">
        <f t="shared" si="8"/>
        <v>3.0000000004773458E-2</v>
      </c>
    </row>
    <row r="295" spans="3:4" x14ac:dyDescent="0.25">
      <c r="C295">
        <f t="shared" si="9"/>
        <v>29.400000000000148</v>
      </c>
      <c r="D295">
        <f t="shared" si="8"/>
        <v>3.0000000004055265E-2</v>
      </c>
    </row>
    <row r="296" spans="3:4" x14ac:dyDescent="0.25">
      <c r="C296">
        <f t="shared" si="9"/>
        <v>29.500000000000149</v>
      </c>
      <c r="D296">
        <f t="shared" si="8"/>
        <v>3.000000000344321E-2</v>
      </c>
    </row>
    <row r="297" spans="3:4" x14ac:dyDescent="0.25">
      <c r="C297">
        <f t="shared" si="9"/>
        <v>29.600000000000151</v>
      </c>
      <c r="D297">
        <f t="shared" si="8"/>
        <v>3.0000000002921912E-2</v>
      </c>
    </row>
    <row r="298" spans="3:4" x14ac:dyDescent="0.25">
      <c r="C298">
        <f t="shared" si="9"/>
        <v>29.700000000000152</v>
      </c>
      <c r="D298">
        <f t="shared" si="8"/>
        <v>3.0000000002478159E-2</v>
      </c>
    </row>
    <row r="299" spans="3:4" x14ac:dyDescent="0.25">
      <c r="C299">
        <f t="shared" si="9"/>
        <v>29.800000000000153</v>
      </c>
      <c r="D299">
        <f t="shared" si="8"/>
        <v>3.0000000002100631E-2</v>
      </c>
    </row>
    <row r="300" spans="3:4" x14ac:dyDescent="0.25">
      <c r="C300">
        <f t="shared" si="9"/>
        <v>29.900000000000155</v>
      </c>
      <c r="D300">
        <f t="shared" si="8"/>
        <v>3.0000000001779627E-2</v>
      </c>
    </row>
    <row r="301" spans="3:4" x14ac:dyDescent="0.25">
      <c r="C301">
        <f t="shared" si="9"/>
        <v>30.000000000000156</v>
      </c>
      <c r="D301">
        <f t="shared" si="8"/>
        <v>3.0000000001506842E-2</v>
      </c>
    </row>
    <row r="302" spans="3:4" x14ac:dyDescent="0.25">
      <c r="C302">
        <f t="shared" si="9"/>
        <v>30.100000000000158</v>
      </c>
      <c r="D302">
        <f t="shared" si="8"/>
        <v>3.0000000001275159E-2</v>
      </c>
    </row>
    <row r="303" spans="3:4" x14ac:dyDescent="0.25">
      <c r="C303">
        <f t="shared" si="9"/>
        <v>30.200000000000159</v>
      </c>
      <c r="D303">
        <f t="shared" si="8"/>
        <v>3.0000000001078501E-2</v>
      </c>
    </row>
    <row r="304" spans="3:4" x14ac:dyDescent="0.25">
      <c r="C304">
        <f t="shared" si="9"/>
        <v>30.300000000000161</v>
      </c>
      <c r="D304">
        <f t="shared" si="8"/>
        <v>3.0000000000911662E-2</v>
      </c>
    </row>
    <row r="305" spans="3:4" x14ac:dyDescent="0.25">
      <c r="C305">
        <f t="shared" si="9"/>
        <v>30.400000000000162</v>
      </c>
      <c r="D305">
        <f t="shared" si="8"/>
        <v>3.0000000000770206E-2</v>
      </c>
    </row>
    <row r="306" spans="3:4" x14ac:dyDescent="0.25">
      <c r="C306">
        <f t="shared" si="9"/>
        <v>30.500000000000163</v>
      </c>
      <c r="D306">
        <f t="shared" si="8"/>
        <v>3.0000000000650336E-2</v>
      </c>
    </row>
    <row r="307" spans="3:4" x14ac:dyDescent="0.25">
      <c r="C307">
        <f t="shared" si="9"/>
        <v>30.600000000000165</v>
      </c>
      <c r="D307">
        <f t="shared" si="8"/>
        <v>3.000000000054882E-2</v>
      </c>
    </row>
    <row r="308" spans="3:4" x14ac:dyDescent="0.25">
      <c r="C308">
        <f t="shared" si="9"/>
        <v>30.700000000000166</v>
      </c>
      <c r="D308">
        <f t="shared" si="8"/>
        <v>3.0000000000462893E-2</v>
      </c>
    </row>
    <row r="309" spans="3:4" x14ac:dyDescent="0.25">
      <c r="C309">
        <f t="shared" si="9"/>
        <v>30.800000000000168</v>
      </c>
      <c r="D309">
        <f t="shared" si="8"/>
        <v>3.0000000000390201E-2</v>
      </c>
    </row>
    <row r="310" spans="3:4" x14ac:dyDescent="0.25">
      <c r="C310">
        <f t="shared" si="9"/>
        <v>30.900000000000169</v>
      </c>
      <c r="D310">
        <f t="shared" si="8"/>
        <v>3.0000000000328739E-2</v>
      </c>
    </row>
    <row r="311" spans="3:4" x14ac:dyDescent="0.25">
      <c r="C311">
        <f t="shared" si="9"/>
        <v>31.000000000000171</v>
      </c>
      <c r="D311">
        <f t="shared" si="8"/>
        <v>3.0000000000276809E-2</v>
      </c>
    </row>
    <row r="312" spans="3:4" x14ac:dyDescent="0.25">
      <c r="C312">
        <f t="shared" si="9"/>
        <v>31.100000000000172</v>
      </c>
      <c r="D312">
        <f t="shared" si="8"/>
        <v>3.0000000000232948E-2</v>
      </c>
    </row>
    <row r="313" spans="3:4" x14ac:dyDescent="0.25">
      <c r="C313">
        <f t="shared" si="9"/>
        <v>31.200000000000173</v>
      </c>
      <c r="D313">
        <f t="shared" si="8"/>
        <v>3.0000000000195932E-2</v>
      </c>
    </row>
    <row r="314" spans="3:4" x14ac:dyDescent="0.25">
      <c r="C314">
        <f t="shared" si="9"/>
        <v>31.300000000000175</v>
      </c>
      <c r="D314">
        <f t="shared" si="8"/>
        <v>3.0000000000164704E-2</v>
      </c>
    </row>
    <row r="315" spans="3:4" x14ac:dyDescent="0.25">
      <c r="C315">
        <f t="shared" si="9"/>
        <v>31.400000000000176</v>
      </c>
      <c r="D315">
        <f t="shared" si="8"/>
        <v>3.0000000000138378E-2</v>
      </c>
    </row>
    <row r="316" spans="3:4" x14ac:dyDescent="0.25">
      <c r="C316">
        <f t="shared" si="9"/>
        <v>31.500000000000178</v>
      </c>
      <c r="D316">
        <f t="shared" si="8"/>
        <v>3.0000000000116194E-2</v>
      </c>
    </row>
    <row r="317" spans="3:4" x14ac:dyDescent="0.25">
      <c r="C317">
        <f t="shared" si="9"/>
        <v>31.600000000000179</v>
      </c>
      <c r="D317">
        <f t="shared" si="8"/>
        <v>3.0000000000097511E-2</v>
      </c>
    </row>
    <row r="318" spans="3:4" x14ac:dyDescent="0.25">
      <c r="C318">
        <f t="shared" si="9"/>
        <v>31.70000000000018</v>
      </c>
      <c r="D318">
        <f t="shared" si="8"/>
        <v>3.0000000000081788E-2</v>
      </c>
    </row>
    <row r="319" spans="3:4" x14ac:dyDescent="0.25">
      <c r="C319">
        <f t="shared" si="9"/>
        <v>31.800000000000182</v>
      </c>
      <c r="D319">
        <f t="shared" si="8"/>
        <v>3.0000000000068562E-2</v>
      </c>
    </row>
    <row r="320" spans="3:4" x14ac:dyDescent="0.25">
      <c r="C320">
        <f t="shared" si="9"/>
        <v>31.900000000000183</v>
      </c>
      <c r="D320">
        <f t="shared" si="8"/>
        <v>3.0000000000057443E-2</v>
      </c>
    </row>
    <row r="321" spans="3:4" x14ac:dyDescent="0.25">
      <c r="C321">
        <f t="shared" si="9"/>
        <v>32.000000000000185</v>
      </c>
      <c r="D321">
        <f t="shared" si="8"/>
        <v>3.0000000000048103E-2</v>
      </c>
    </row>
    <row r="322" spans="3:4" x14ac:dyDescent="0.25">
      <c r="C322">
        <f t="shared" si="9"/>
        <v>32.100000000000186</v>
      </c>
      <c r="D322">
        <f t="shared" si="8"/>
        <v>3.0000000000040255E-2</v>
      </c>
    </row>
    <row r="323" spans="3:4" x14ac:dyDescent="0.25">
      <c r="C323">
        <f t="shared" si="9"/>
        <v>32.200000000000188</v>
      </c>
      <c r="D323">
        <f t="shared" ref="D323:D356" si="10">$B$1*EXP(-1*(C323/$B$3)^2)+$B$2</f>
        <v>3.000000000003367E-2</v>
      </c>
    </row>
    <row r="324" spans="3:4" x14ac:dyDescent="0.25">
      <c r="C324">
        <f t="shared" ref="C324:C356" si="11">C323+0.1</f>
        <v>32.300000000000189</v>
      </c>
      <c r="D324">
        <f t="shared" si="10"/>
        <v>3.0000000000028147E-2</v>
      </c>
    </row>
    <row r="325" spans="3:4" x14ac:dyDescent="0.25">
      <c r="C325">
        <f t="shared" si="11"/>
        <v>32.40000000000019</v>
      </c>
      <c r="D325">
        <f t="shared" si="10"/>
        <v>3.0000000000023518E-2</v>
      </c>
    </row>
    <row r="326" spans="3:4" x14ac:dyDescent="0.25">
      <c r="C326">
        <f t="shared" si="11"/>
        <v>32.500000000000192</v>
      </c>
      <c r="D326">
        <f t="shared" si="10"/>
        <v>3.0000000000019636E-2</v>
      </c>
    </row>
    <row r="327" spans="3:4" x14ac:dyDescent="0.25">
      <c r="C327">
        <f t="shared" si="11"/>
        <v>32.600000000000193</v>
      </c>
      <c r="D327">
        <f t="shared" si="10"/>
        <v>3.0000000000016389E-2</v>
      </c>
    </row>
    <row r="328" spans="3:4" x14ac:dyDescent="0.25">
      <c r="C328">
        <f t="shared" si="11"/>
        <v>32.700000000000195</v>
      </c>
      <c r="D328">
        <f t="shared" si="10"/>
        <v>3.0000000000013669E-2</v>
      </c>
    </row>
    <row r="329" spans="3:4" x14ac:dyDescent="0.25">
      <c r="C329">
        <f t="shared" si="11"/>
        <v>32.800000000000196</v>
      </c>
      <c r="D329">
        <f t="shared" si="10"/>
        <v>3.0000000000011396E-2</v>
      </c>
    </row>
    <row r="330" spans="3:4" x14ac:dyDescent="0.25">
      <c r="C330">
        <f t="shared" si="11"/>
        <v>32.900000000000198</v>
      </c>
      <c r="D330">
        <f t="shared" si="10"/>
        <v>3.0000000000009495E-2</v>
      </c>
    </row>
    <row r="331" spans="3:4" x14ac:dyDescent="0.25">
      <c r="C331">
        <f t="shared" si="11"/>
        <v>33.000000000000199</v>
      </c>
      <c r="D331">
        <f t="shared" si="10"/>
        <v>3.0000000000007906E-2</v>
      </c>
    </row>
    <row r="332" spans="3:4" x14ac:dyDescent="0.25">
      <c r="C332">
        <f t="shared" si="11"/>
        <v>33.1000000000002</v>
      </c>
      <c r="D332">
        <f t="shared" si="10"/>
        <v>3.000000000000658E-2</v>
      </c>
    </row>
    <row r="333" spans="3:4" x14ac:dyDescent="0.25">
      <c r="C333">
        <f t="shared" si="11"/>
        <v>33.200000000000202</v>
      </c>
      <c r="D333">
        <f t="shared" si="10"/>
        <v>3.0000000000005474E-2</v>
      </c>
    </row>
    <row r="334" spans="3:4" x14ac:dyDescent="0.25">
      <c r="C334">
        <f t="shared" si="11"/>
        <v>33.300000000000203</v>
      </c>
      <c r="D334">
        <f t="shared" si="10"/>
        <v>3.0000000000004551E-2</v>
      </c>
    </row>
    <row r="335" spans="3:4" x14ac:dyDescent="0.25">
      <c r="C335">
        <f t="shared" si="11"/>
        <v>33.400000000000205</v>
      </c>
      <c r="D335">
        <f t="shared" si="10"/>
        <v>3.0000000000003781E-2</v>
      </c>
    </row>
    <row r="336" spans="3:4" x14ac:dyDescent="0.25">
      <c r="C336">
        <f t="shared" si="11"/>
        <v>33.500000000000206</v>
      </c>
      <c r="D336">
        <f t="shared" si="10"/>
        <v>3.0000000000003139E-2</v>
      </c>
    </row>
    <row r="337" spans="3:4" x14ac:dyDescent="0.25">
      <c r="C337">
        <f t="shared" si="11"/>
        <v>33.600000000000207</v>
      </c>
      <c r="D337">
        <f t="shared" si="10"/>
        <v>3.0000000000002604E-2</v>
      </c>
    </row>
    <row r="338" spans="3:4" x14ac:dyDescent="0.25">
      <c r="C338">
        <f t="shared" si="11"/>
        <v>33.700000000000209</v>
      </c>
      <c r="D338">
        <f t="shared" si="10"/>
        <v>3.000000000000216E-2</v>
      </c>
    </row>
    <row r="339" spans="3:4" x14ac:dyDescent="0.25">
      <c r="C339">
        <f t="shared" si="11"/>
        <v>33.80000000000021</v>
      </c>
      <c r="D339">
        <f t="shared" si="10"/>
        <v>3.0000000000001793E-2</v>
      </c>
    </row>
    <row r="340" spans="3:4" x14ac:dyDescent="0.25">
      <c r="C340">
        <f t="shared" si="11"/>
        <v>33.900000000000212</v>
      </c>
      <c r="D340">
        <f t="shared" si="10"/>
        <v>3.0000000000001484E-2</v>
      </c>
    </row>
    <row r="341" spans="3:4" x14ac:dyDescent="0.25">
      <c r="C341">
        <f t="shared" si="11"/>
        <v>34.000000000000213</v>
      </c>
      <c r="D341">
        <f t="shared" si="10"/>
        <v>3.0000000000001227E-2</v>
      </c>
    </row>
    <row r="342" spans="3:4" x14ac:dyDescent="0.25">
      <c r="C342">
        <f t="shared" si="11"/>
        <v>34.100000000000215</v>
      </c>
      <c r="D342">
        <f t="shared" si="10"/>
        <v>3.0000000000001015E-2</v>
      </c>
    </row>
    <row r="343" spans="3:4" x14ac:dyDescent="0.25">
      <c r="C343">
        <f t="shared" si="11"/>
        <v>34.200000000000216</v>
      </c>
      <c r="D343">
        <f t="shared" si="10"/>
        <v>3.0000000000000842E-2</v>
      </c>
    </row>
    <row r="344" spans="3:4" x14ac:dyDescent="0.25">
      <c r="C344">
        <f t="shared" si="11"/>
        <v>34.300000000000217</v>
      </c>
      <c r="D344">
        <f t="shared" si="10"/>
        <v>3.0000000000000696E-2</v>
      </c>
    </row>
    <row r="345" spans="3:4" x14ac:dyDescent="0.25">
      <c r="C345">
        <f t="shared" si="11"/>
        <v>34.400000000000219</v>
      </c>
      <c r="D345">
        <f t="shared" si="10"/>
        <v>3.0000000000000575E-2</v>
      </c>
    </row>
    <row r="346" spans="3:4" x14ac:dyDescent="0.25">
      <c r="C346">
        <f t="shared" si="11"/>
        <v>34.50000000000022</v>
      </c>
      <c r="D346">
        <f t="shared" si="10"/>
        <v>3.0000000000000474E-2</v>
      </c>
    </row>
    <row r="347" spans="3:4" x14ac:dyDescent="0.25">
      <c r="C347">
        <f t="shared" si="11"/>
        <v>34.600000000000222</v>
      </c>
      <c r="D347">
        <f t="shared" si="10"/>
        <v>3.0000000000000391E-2</v>
      </c>
    </row>
    <row r="348" spans="3:4" x14ac:dyDescent="0.25">
      <c r="C348">
        <f t="shared" si="11"/>
        <v>34.700000000000223</v>
      </c>
      <c r="D348">
        <f t="shared" si="10"/>
        <v>3.0000000000000322E-2</v>
      </c>
    </row>
    <row r="349" spans="3:4" x14ac:dyDescent="0.25">
      <c r="C349">
        <f t="shared" si="11"/>
        <v>34.800000000000225</v>
      </c>
      <c r="D349">
        <f t="shared" si="10"/>
        <v>3.0000000000000266E-2</v>
      </c>
    </row>
    <row r="350" spans="3:4" x14ac:dyDescent="0.25">
      <c r="C350">
        <f t="shared" si="11"/>
        <v>34.900000000000226</v>
      </c>
      <c r="D350">
        <f t="shared" si="10"/>
        <v>3.0000000000000217E-2</v>
      </c>
    </row>
    <row r="351" spans="3:4" x14ac:dyDescent="0.25">
      <c r="C351">
        <f t="shared" si="11"/>
        <v>35.000000000000227</v>
      </c>
      <c r="D351">
        <f t="shared" si="10"/>
        <v>3.0000000000000179E-2</v>
      </c>
    </row>
    <row r="352" spans="3:4" x14ac:dyDescent="0.25">
      <c r="C352">
        <f t="shared" si="11"/>
        <v>35.100000000000229</v>
      </c>
      <c r="D352">
        <f t="shared" si="10"/>
        <v>3.0000000000000148E-2</v>
      </c>
    </row>
    <row r="353" spans="3:4" x14ac:dyDescent="0.25">
      <c r="C353">
        <f t="shared" si="11"/>
        <v>35.20000000000023</v>
      </c>
      <c r="D353">
        <f t="shared" si="10"/>
        <v>3.000000000000012E-2</v>
      </c>
    </row>
    <row r="354" spans="3:4" x14ac:dyDescent="0.25">
      <c r="C354">
        <f t="shared" si="11"/>
        <v>35.300000000000232</v>
      </c>
      <c r="D354">
        <f t="shared" si="10"/>
        <v>3.00000000000001E-2</v>
      </c>
    </row>
    <row r="355" spans="3:4" x14ac:dyDescent="0.25">
      <c r="C355">
        <f t="shared" si="11"/>
        <v>35.400000000000233</v>
      </c>
      <c r="D355">
        <f t="shared" si="10"/>
        <v>3.0000000000000082E-2</v>
      </c>
    </row>
    <row r="356" spans="3:4" x14ac:dyDescent="0.25">
      <c r="C356">
        <f t="shared" si="11"/>
        <v>35.500000000000234</v>
      </c>
      <c r="D356">
        <f t="shared" si="10"/>
        <v>3.0000000000000068E-2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FLMALS</vt:lpstr>
      <vt:lpstr>DAYLP</vt:lpstr>
      <vt:lpstr>MALDIS</vt:lpstr>
      <vt:lpstr>FLMALN</vt:lpstr>
      <vt:lpstr>GroMALP</vt:lpstr>
      <vt:lpstr>GroMALC</vt:lpstr>
      <vt:lpstr>equations exploration</vt:lpstr>
    </vt:vector>
  </TitlesOfParts>
  <Company>Stichting Deltares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Rudy Schueder</dc:creator>
  <cp:lastModifiedBy>Rudy Schueder</cp:lastModifiedBy>
  <dcterms:created xsi:type="dcterms:W3CDTF">2019-01-25T13:49:17Z</dcterms:created>
  <dcterms:modified xsi:type="dcterms:W3CDTF">2019-02-10T13:59:16Z</dcterms:modified>
</cp:coreProperties>
</file>