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3_ncr:1_{0F820FE2-B1CF-4743-9F1D-18A85EA5FF8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growth rate" sheetId="1" r:id="rId1"/>
    <sheet name="tidal condition" sheetId="3" r:id="rId2"/>
    <sheet name="Broch initials" sheetId="2" r:id="rId3"/>
    <sheet name="l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E103" i="1" l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86" i="1"/>
  <c r="F86" i="1"/>
  <c r="G86" i="1"/>
  <c r="H86" i="1"/>
  <c r="E87" i="1"/>
  <c r="F87" i="1" s="1"/>
  <c r="G87" i="1"/>
  <c r="H87" i="1"/>
  <c r="E88" i="1"/>
  <c r="F88" i="1" s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3" i="3" l="1"/>
  <c r="B4" i="3" s="1"/>
  <c r="B8" i="1" l="1"/>
  <c r="C9" i="2"/>
  <c r="B15" i="2"/>
  <c r="B14" i="2"/>
  <c r="B17" i="2" s="1"/>
  <c r="B13" i="2"/>
  <c r="B18" i="2" s="1"/>
  <c r="B3" i="1"/>
  <c r="V10" i="1"/>
  <c r="V11" i="1"/>
  <c r="V12" i="1"/>
  <c r="V13" i="1"/>
  <c r="V9" i="1"/>
  <c r="B5" i="1" l="1"/>
  <c r="B6" i="1" s="1"/>
  <c r="B9" i="1" s="1"/>
</calcChain>
</file>

<file path=xl/sharedStrings.xml><?xml version="1.0" encoding="utf-8"?>
<sst xmlns="http://schemas.openxmlformats.org/spreadsheetml/2006/main" count="46" uniqueCount="45">
  <si>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</si>
  <si>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</si>
  <si>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</si>
  <si>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</si>
  <si>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</si>
  <si>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</si>
  <si>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</si>
  <si>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</si>
  <si>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</si>
  <si>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</si>
  <si>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</si>
  <si>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</si>
  <si>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</si>
  <si>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</si>
  <si>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</si>
  <si>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</si>
  <si>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</si>
  <si>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</si>
  <si>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</si>
  <si>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</si>
  <si>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</si>
  <si>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</si>
  <si>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</si>
  <si>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</si>
  <si>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</si>
  <si>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</si>
  <si>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</si>
  <si>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</si>
  <si>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</si>
  <si>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</si>
  <si>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</si>
  <si>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</si>
  <si>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</si>
  <si>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</si>
  <si>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</si>
  <si>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</si>
  <si>
    <t>nFrond</t>
  </si>
  <si>
    <t>MALS0</t>
  </si>
  <si>
    <t>A (m2)</t>
  </si>
  <si>
    <t>A (dm2)</t>
  </si>
  <si>
    <t>coeff</t>
  </si>
  <si>
    <t>ExtVL</t>
  </si>
  <si>
    <t>Depth</t>
  </si>
  <si>
    <t>LocalDepth</t>
  </si>
  <si>
    <t>RadSurf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</si>
</sst>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'growth rate'!$F$2:$F$85</c:f>
              <c:numCache>
                <c:formatCode>0.00E+00</c:formatCode>
                <c:ptCount val="84"/>
                <c:pt idx="0">
                  <c:v>0.13850000000000001</c:v>
                </c:pt>
                <c:pt idx="1">
                  <c:v>0.13552758576712379</c:v>
                </c:pt>
                <c:pt idx="2">
                  <c:v>0.12709006587435911</c:v>
                </c:pt>
                <c:pt idx="3">
                  <c:v>0.11449988496324742</c:v>
                </c:pt>
                <c:pt idx="4">
                  <c:v>9.9568072144650063E-2</c:v>
                </c:pt>
                <c:pt idx="5">
                  <c:v>8.4179669063021462E-2</c:v>
                </c:pt>
                <c:pt idx="6">
                  <c:v>6.9914919367101494E-2</c:v>
                </c:pt>
                <c:pt idx="7">
                  <c:v>5.7816769600475729E-2</c:v>
                </c:pt>
                <c:pt idx="8">
                  <c:v>4.8337944721558161E-2</c:v>
                </c:pt>
                <c:pt idx="9">
                  <c:v>4.1435815864962283E-2</c:v>
                </c:pt>
                <c:pt idx="10">
                  <c:v>3.6746152856399615E-2</c:v>
                </c:pt>
                <c:pt idx="11">
                  <c:v>3.3764590392607978E-2</c:v>
                </c:pt>
                <c:pt idx="12">
                  <c:v>3.1987246819427655E-2</c:v>
                </c:pt>
                <c:pt idx="13">
                  <c:v>3.0992335253669422E-2</c:v>
                </c:pt>
                <c:pt idx="14">
                  <c:v>3.0468745982939204E-2</c:v>
                </c:pt>
                <c:pt idx="15">
                  <c:v>3.0209454273780707E-2</c:v>
                </c:pt>
                <c:pt idx="16">
                  <c:v>3.0088534680105326E-2</c:v>
                </c:pt>
                <c:pt idx="17">
                  <c:v>3.0035400561237647E-2</c:v>
                </c:pt>
                <c:pt idx="18">
                  <c:v>3.0013389963743402E-2</c:v>
                </c:pt>
                <c:pt idx="19">
                  <c:v>3.0004790944981832E-2</c:v>
                </c:pt>
                <c:pt idx="20">
                  <c:v>3.0001621569229937E-2</c:v>
                </c:pt>
                <c:pt idx="21">
                  <c:v>3.0000519185237044E-2</c:v>
                </c:pt>
                <c:pt idx="22">
                  <c:v>3.0000157246759255E-2</c:v>
                </c:pt>
                <c:pt idx="23">
                  <c:v>3.0000045051950815E-2</c:v>
                </c:pt>
                <c:pt idx="24">
                  <c:v>3.0000012210066457E-2</c:v>
                </c:pt>
                <c:pt idx="25">
                  <c:v>3.0000003130365025E-2</c:v>
                </c:pt>
                <c:pt idx="26">
                  <c:v>3.0000000759179489E-2</c:v>
                </c:pt>
                <c:pt idx="27">
                  <c:v>3.0000000174167242E-2</c:v>
                </c:pt>
                <c:pt idx="28">
                  <c:v>3.000000003779732E-2</c:v>
                </c:pt>
                <c:pt idx="29">
                  <c:v>3.00000000077594E-2</c:v>
                </c:pt>
                <c:pt idx="30">
                  <c:v>3.0000000001506842E-2</c:v>
                </c:pt>
                <c:pt idx="31">
                  <c:v>3.0000000000276809E-2</c:v>
                </c:pt>
                <c:pt idx="32">
                  <c:v>3.0000000000048103E-2</c:v>
                </c:pt>
                <c:pt idx="33">
                  <c:v>3.0000000000007906E-2</c:v>
                </c:pt>
                <c:pt idx="34">
                  <c:v>3.0000000000001227E-2</c:v>
                </c:pt>
                <c:pt idx="35">
                  <c:v>3.0000000000000179E-2</c:v>
                </c:pt>
                <c:pt idx="36">
                  <c:v>3.0000000000000023E-2</c:v>
                </c:pt>
                <c:pt idx="37">
                  <c:v>3.0000000000000002E-2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</a:t>
                </a:r>
                <a:r>
                  <a:rPr lang="en-US" baseline="0"/>
                  <a:t> area (dm2)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limitation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rate'!$H$1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'growth rate'!$H$2:$H$202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1.2460764239569684E-6</c:v>
                </c:pt>
                <c:pt idx="2">
                  <c:v>1.5527063603193225E-6</c:v>
                </c:pt>
                <c:pt idx="3">
                  <c:v>1.9347905257746793E-6</c:v>
                </c:pt>
                <c:pt idx="4">
                  <c:v>2.4108963048843208E-6</c:v>
                </c:pt>
                <c:pt idx="5">
                  <c:v>3.0041600031110242E-6</c:v>
                </c:pt>
                <c:pt idx="6">
                  <c:v>3.7434111075068067E-6</c:v>
                </c:pt>
                <c:pt idx="7">
                  <c:v>4.664573177238642E-6</c:v>
                </c:pt>
                <c:pt idx="8">
                  <c:v>5.8124094225461322E-6</c:v>
                </c:pt>
                <c:pt idx="9">
                  <c:v>7.2426977708603088E-6</c:v>
                </c:pt>
                <c:pt idx="10">
                  <c:v>9.02494107416017E-6</c:v>
                </c:pt>
                <c:pt idx="11">
                  <c:v>1.1245744092569978E-5</c:v>
                </c:pt>
                <c:pt idx="12">
                  <c:v>1.4013021253434884E-5</c:v>
                </c:pt>
                <c:pt idx="13">
                  <c:v>1.7461239497915648E-5</c:v>
                </c:pt>
                <c:pt idx="14">
                  <c:v>2.1757950735900389E-5</c:v>
                </c:pt>
                <c:pt idx="15">
                  <c:v>2.7111930956594368E-5</c:v>
                </c:pt>
                <c:pt idx="16">
                  <c:v>3.3783320896982345E-5</c:v>
                </c:pt>
                <c:pt idx="17">
                  <c:v>4.2096260093313604E-5</c:v>
                </c:pt>
                <c:pt idx="18">
                  <c:v>5.2454626774271586E-5</c:v>
                </c:pt>
                <c:pt idx="19">
                  <c:v>6.5361646155887598E-5</c:v>
                </c:pt>
                <c:pt idx="20">
                  <c:v>8.1444316398966016E-5</c:v>
                </c:pt>
                <c:pt idx="21">
                  <c:v>1.0148383360991019E-4</c:v>
                </c:pt>
                <c:pt idx="22">
                  <c:v>1.2645348569324084E-4</c:v>
                </c:pt>
                <c:pt idx="23">
                  <c:v>1.575658430066555E-4</c:v>
                </c:pt>
                <c:pt idx="24">
                  <c:v>1.9633151808758198E-4</c:v>
                </c:pt>
                <c:pt idx="25">
                  <c:v>2.4463231734211298E-4</c:v>
                </c:pt>
                <c:pt idx="26">
                  <c:v>3.0481228900170317E-4</c:v>
                </c:pt>
                <c:pt idx="27">
                  <c:v>3.797910134572184E-4</c:v>
                </c:pt>
                <c:pt idx="28">
                  <c:v>4.7320451973457343E-4</c:v>
                </c:pt>
                <c:pt idx="29">
                  <c:v>5.8958048737355951E-4</c:v>
                </c:pt>
                <c:pt idx="30">
                  <c:v>7.3455595524899526E-4</c:v>
                </c:pt>
                <c:pt idx="31">
                  <c:v>9.151476636868655E-4</c:v>
                </c:pt>
                <c:pt idx="32">
                  <c:v>1.1400874650133936E-3</c:v>
                </c:pt>
                <c:pt idx="33">
                  <c:v>1.4202380146384928E-3</c:v>
                </c:pt>
                <c:pt idx="34">
                  <c:v>1.7691072610144698E-3</c:v>
                </c:pt>
                <c:pt idx="35">
                  <c:v>2.2034841356053255E-3</c:v>
                </c:pt>
                <c:pt idx="36">
                  <c:v>2.7442223184334274E-3</c:v>
                </c:pt>
                <c:pt idx="37">
                  <c:v>3.417203973429205E-3</c:v>
                </c:pt>
                <c:pt idx="38">
                  <c:v>4.2545207523640933E-3</c:v>
                </c:pt>
                <c:pt idx="39">
                  <c:v>5.2959148119110623E-3</c:v>
                </c:pt>
                <c:pt idx="40">
                  <c:v>6.5905274297065781E-3</c:v>
                </c:pt>
                <c:pt idx="41">
                  <c:v>8.1990059259894974E-3</c:v>
                </c:pt>
                <c:pt idx="42">
                  <c:v>1.0196019167352289E-2</c:v>
                </c:pt>
                <c:pt idx="43">
                  <c:v>1.2673225068561876E-2</c:v>
                </c:pt>
                <c:pt idx="44">
                  <c:v>1.5742715849473732E-2</c:v>
                </c:pt>
                <c:pt idx="45">
                  <c:v>1.9540931966364361E-2</c:v>
                </c:pt>
                <c:pt idx="46">
                  <c:v>2.4232974694841723E-2</c:v>
                </c:pt>
                <c:pt idx="47">
                  <c:v>3.0017148485242659E-2</c:v>
                </c:pt>
                <c:pt idx="48">
                  <c:v>3.7129413028744424E-2</c:v>
                </c:pt>
                <c:pt idx="49">
                  <c:v>4.5847206134766547E-2</c:v>
                </c:pt>
                <c:pt idx="50">
                  <c:v>5.6491800158557842E-2</c:v>
                </c:pt>
                <c:pt idx="51">
                  <c:v>6.9427977291689119E-2</c:v>
                </c:pt>
                <c:pt idx="52">
                  <c:v>8.5059380638517298E-2</c:v>
                </c:pt>
                <c:pt idx="53">
                  <c:v>0.103817496960946</c:v>
                </c:pt>
                <c:pt idx="54">
                  <c:v>0.12614200844224446</c:v>
                </c:pt>
                <c:pt idx="55">
                  <c:v>0.15245046556210873</c:v>
                </c:pt>
                <c:pt idx="56">
                  <c:v>0.18309621261292608</c:v>
                </c:pt>
                <c:pt idx="57">
                  <c:v>0.21831556557294363</c:v>
                </c:pt>
                <c:pt idx="58">
                  <c:v>0.25816851875854974</c:v>
                </c:pt>
                <c:pt idx="59">
                  <c:v>0.30248136499012307</c:v>
                </c:pt>
                <c:pt idx="60">
                  <c:v>0.35080342001031367</c:v>
                </c:pt>
                <c:pt idx="61">
                  <c:v>0.40239169334299929</c:v>
                </c:pt>
                <c:pt idx="62">
                  <c:v>0.45623489645483883</c:v>
                </c:pt>
                <c:pt idx="63">
                  <c:v>0.5111207761980614</c:v>
                </c:pt>
                <c:pt idx="64">
                  <c:v>0.5657398197694945</c:v>
                </c:pt>
                <c:pt idx="65">
                  <c:v>0.61880766513186025</c:v>
                </c:pt>
                <c:pt idx="66">
                  <c:v>0.66918260796547002</c:v>
                </c:pt>
                <c:pt idx="67">
                  <c:v>0.71595618002018357</c:v>
                </c:pt>
                <c:pt idx="68">
                  <c:v>0.75850313531882596</c:v>
                </c:pt>
                <c:pt idx="69">
                  <c:v>0.79648854300365435</c:v>
                </c:pt>
                <c:pt idx="70">
                  <c:v>0.82983953427592239</c:v>
                </c:pt>
                <c:pt idx="71">
                  <c:v>0.85869467504450392</c:v>
                </c:pt>
                <c:pt idx="72">
                  <c:v>0.88334453269096114</c:v>
                </c:pt>
                <c:pt idx="73">
                  <c:v>0.9041742312675316</c:v>
                </c:pt>
                <c:pt idx="74">
                  <c:v>0.92161467193268898</c:v>
                </c:pt>
                <c:pt idx="75">
                  <c:v>0.93610523347285957</c:v>
                </c:pt>
                <c:pt idx="76">
                  <c:v>0.94806796961673001</c:v>
                </c:pt>
                <c:pt idx="77">
                  <c:v>0.95789172377246945</c:v>
                </c:pt>
                <c:pt idx="78">
                  <c:v>0.96592395424992794</c:v>
                </c:pt>
                <c:pt idx="79">
                  <c:v>0.97246805988010854</c:v>
                </c:pt>
                <c:pt idx="80">
                  <c:v>0.97778431291612711</c:v>
                </c:pt>
                <c:pt idx="81">
                  <c:v>0.98209293196423986</c:v>
                </c:pt>
                <c:pt idx="82">
                  <c:v>0.98557824148585549</c:v>
                </c:pt>
                <c:pt idx="83">
                  <c:v>0.98839321125419799</c:v>
                </c:pt>
                <c:pt idx="84">
                  <c:v>0.99066393444071343</c:v>
                </c:pt>
                <c:pt idx="85">
                  <c:v>0.99249379271443872</c:v>
                </c:pt>
                <c:pt idx="86">
                  <c:v>0.99396718489994318</c:v>
                </c:pt>
                <c:pt idx="87">
                  <c:v>0.99515277765402799</c:v>
                </c:pt>
                <c:pt idx="88">
                  <c:v>0.99610628574874205</c:v>
                </c:pt>
                <c:pt idx="89">
                  <c:v>0.99687281651748061</c:v>
                </c:pt>
                <c:pt idx="90">
                  <c:v>0.99748882566989883</c:v>
                </c:pt>
                <c:pt idx="91">
                  <c:v>0.99798373550996389</c:v>
                </c:pt>
                <c:pt idx="92">
                  <c:v>0.99838126530647131</c:v>
                </c:pt>
                <c:pt idx="93">
                  <c:v>0.99870051957504669</c:v>
                </c:pt>
                <c:pt idx="94">
                  <c:v>0.99895687484152862</c:v>
                </c:pt>
                <c:pt idx="95">
                  <c:v>0.99916269996989404</c:v>
                </c:pt>
                <c:pt idx="96">
                  <c:v>0.99932793986047808</c:v>
                </c:pt>
                <c:pt idx="97">
                  <c:v>0.99946058751425504</c:v>
                </c:pt>
                <c:pt idx="98">
                  <c:v>0.99956706522246497</c:v>
                </c:pt>
                <c:pt idx="99">
                  <c:v>0.99965253199544513</c:v>
                </c:pt>
                <c:pt idx="100">
                  <c:v>0.99972113125912765</c:v>
                </c:pt>
                <c:pt idx="101">
                  <c:v>0.9997761902677853</c:v>
                </c:pt>
                <c:pt idx="102">
                  <c:v>0.99982038054387146</c:v>
                </c:pt>
                <c:pt idx="103">
                  <c:v>0.99985584689665497</c:v>
                </c:pt>
                <c:pt idx="104">
                  <c:v>0.99988431113140475</c:v>
                </c:pt>
                <c:pt idx="105">
                  <c:v>0.99990715538707442</c:v>
                </c:pt>
                <c:pt idx="106">
                  <c:v>0.99992548908667522</c:v>
                </c:pt>
                <c:pt idx="107">
                  <c:v>0.99994020271151607</c:v>
                </c:pt>
                <c:pt idx="108">
                  <c:v>0.99995201098522979</c:v>
                </c:pt>
                <c:pt idx="109">
                  <c:v>0.9999614875485715</c:v>
                </c:pt>
                <c:pt idx="110">
                  <c:v>0.9999690927987086</c:v>
                </c:pt>
                <c:pt idx="111">
                  <c:v>0.99997519623857933</c:v>
                </c:pt>
                <c:pt idx="112">
                  <c:v>0.99998009441769664</c:v>
                </c:pt>
                <c:pt idx="113">
                  <c:v>0.99998402533322117</c:v>
                </c:pt>
                <c:pt idx="114">
                  <c:v>0.99998717998917541</c:v>
                </c:pt>
                <c:pt idx="115">
                  <c:v>0.99998971167427608</c:v>
                </c:pt>
                <c:pt idx="116">
                  <c:v>0.99999174340843167</c:v>
                </c:pt>
                <c:pt idx="117">
                  <c:v>0.99999337391925547</c:v>
                </c:pt>
                <c:pt idx="118">
                  <c:v>0.9999946824386875</c:v>
                </c:pt>
                <c:pt idx="119">
                  <c:v>0.9999957325526061</c:v>
                </c:pt>
                <c:pt idx="120">
                  <c:v>0.9999965752903609</c:v>
                </c:pt>
                <c:pt idx="121">
                  <c:v>0.99999725160427833</c:v>
                </c:pt>
                <c:pt idx="122">
                  <c:v>0.99999779435957192</c:v>
                </c:pt>
                <c:pt idx="123">
                  <c:v>0.99999822993132392</c:v>
                </c:pt>
                <c:pt idx="124">
                  <c:v>0.99999857948611726</c:v>
                </c:pt>
                <c:pt idx="125">
                  <c:v>0.99999886001058658</c:v>
                </c:pt>
                <c:pt idx="126">
                  <c:v>0.9999990851368602</c:v>
                </c:pt>
                <c:pt idx="127">
                  <c:v>0.99999926580500009</c:v>
                </c:pt>
                <c:pt idx="128">
                  <c:v>0.99999941079462584</c:v>
                </c:pt>
                <c:pt idx="129">
                  <c:v>0.99999952715155627</c:v>
                </c:pt>
                <c:pt idx="130">
                  <c:v>0.99999962053019986</c:v>
                </c:pt>
                <c:pt idx="131">
                  <c:v>0.99999969546832934</c:v>
                </c:pt>
                <c:pt idx="132">
                  <c:v>0.99999975560759513</c:v>
                </c:pt>
                <c:pt idx="133">
                  <c:v>0.99999980387049137</c:v>
                </c:pt>
                <c:pt idx="134">
                  <c:v>0.99999984260237651</c:v>
                </c:pt>
                <c:pt idx="135">
                  <c:v>0.99999987368544452</c:v>
                </c:pt>
                <c:pt idx="136">
                  <c:v>0.99999989863019223</c:v>
                </c:pt>
                <c:pt idx="137">
                  <c:v>0.99999991864882209</c:v>
                </c:pt>
                <c:pt idx="138">
                  <c:v>0.99999993471414939</c:v>
                </c:pt>
                <c:pt idx="139">
                  <c:v>0.99999994760687694</c:v>
                </c:pt>
                <c:pt idx="140">
                  <c:v>0.99999995795353336</c:v>
                </c:pt>
                <c:pt idx="141">
                  <c:v>0.99999996625691989</c:v>
                </c:pt>
                <c:pt idx="142">
                  <c:v>0.99999997292054377</c:v>
                </c:pt>
                <c:pt idx="143">
                  <c:v>0.99999997826822717</c:v>
                </c:pt>
                <c:pt idx="144">
                  <c:v>0.99999998255984368</c:v>
                </c:pt>
                <c:pt idx="145">
                  <c:v>0.99999998600394668</c:v>
                </c:pt>
                <c:pt idx="146">
                  <c:v>0.99999998876790408</c:v>
                </c:pt>
                <c:pt idx="147">
                  <c:v>0.99999999098603187</c:v>
                </c:pt>
                <c:pt idx="148">
                  <c:v>0.99999999276612106</c:v>
                </c:pt>
                <c:pt idx="149">
                  <c:v>0.99999999419467611</c:v>
                </c:pt>
                <c:pt idx="150">
                  <c:v>0.99999999534111861</c:v>
                </c:pt>
                <c:pt idx="151">
                  <c:v>0.99999999626115998</c:v>
                </c:pt>
                <c:pt idx="152">
                  <c:v>0.9999999969995107</c:v>
                </c:pt>
                <c:pt idx="153">
                  <c:v>0.99999999759205094</c:v>
                </c:pt>
                <c:pt idx="154">
                  <c:v>0.99999999806757556</c:v>
                </c:pt>
                <c:pt idx="155">
                  <c:v>0.99999999844919318</c:v>
                </c:pt>
                <c:pt idx="156">
                  <c:v>0.99999999875544821</c:v>
                </c:pt>
                <c:pt idx="157">
                  <c:v>0.99999999900122394</c:v>
                </c:pt>
                <c:pt idx="158">
                  <c:v>0.99999999919846339</c:v>
                </c:pt>
                <c:pt idx="159">
                  <c:v>0.99999999935675177</c:v>
                </c:pt>
                <c:pt idx="160">
                  <c:v>0.99999999948378127</c:v>
                </c:pt>
                <c:pt idx="161">
                  <c:v>0.99999999958572472</c:v>
                </c:pt>
                <c:pt idx="162">
                  <c:v>0.99999999966753628</c:v>
                </c:pt>
                <c:pt idx="163">
                  <c:v>0.99999999973319165</c:v>
                </c:pt>
                <c:pt idx="164">
                  <c:v>0.99999999978588128</c:v>
                </c:pt>
                <c:pt idx="165">
                  <c:v>0.99999999982816568</c:v>
                </c:pt>
                <c:pt idx="166">
                  <c:v>0.99999999986209975</c:v>
                </c:pt>
                <c:pt idx="167">
                  <c:v>0.9999999998893323</c:v>
                </c:pt>
                <c:pt idx="168">
                  <c:v>0.99999999991118715</c:v>
                </c:pt>
                <c:pt idx="169">
                  <c:v>0.99999999992872601</c:v>
                </c:pt>
                <c:pt idx="170">
                  <c:v>0.99999999994280153</c:v>
                </c:pt>
                <c:pt idx="171">
                  <c:v>0.99999999995409694</c:v>
                </c:pt>
                <c:pt idx="172">
                  <c:v>0.99999999996316191</c:v>
                </c:pt>
                <c:pt idx="173">
                  <c:v>0.99999999997043676</c:v>
                </c:pt>
                <c:pt idx="174">
                  <c:v>0.99999999997627498</c:v>
                </c:pt>
                <c:pt idx="175">
                  <c:v>0.99999999998096023</c:v>
                </c:pt>
                <c:pt idx="176">
                  <c:v>0.99999999998472022</c:v>
                </c:pt>
                <c:pt idx="177">
                  <c:v>0.9999999999877377</c:v>
                </c:pt>
                <c:pt idx="178">
                  <c:v>0.99999999999015921</c:v>
                </c:pt>
                <c:pt idx="179">
                  <c:v>0.99999999999210265</c:v>
                </c:pt>
                <c:pt idx="180">
                  <c:v>0.99999999999366218</c:v>
                </c:pt>
                <c:pt idx="181">
                  <c:v>0.99999999999491385</c:v>
                </c:pt>
                <c:pt idx="182">
                  <c:v>0.99999999999591827</c:v>
                </c:pt>
                <c:pt idx="183">
                  <c:v>0.99999999999672429</c:v>
                </c:pt>
                <c:pt idx="184">
                  <c:v>0.99999999999737121</c:v>
                </c:pt>
                <c:pt idx="185">
                  <c:v>0.99999999999789035</c:v>
                </c:pt>
                <c:pt idx="186">
                  <c:v>0.99999999999830691</c:v>
                </c:pt>
                <c:pt idx="187">
                  <c:v>0.99999999999864131</c:v>
                </c:pt>
                <c:pt idx="188">
                  <c:v>0.99999999999890965</c:v>
                </c:pt>
                <c:pt idx="189">
                  <c:v>0.99999999999912492</c:v>
                </c:pt>
                <c:pt idx="190">
                  <c:v>0.99999999999929778</c:v>
                </c:pt>
                <c:pt idx="191">
                  <c:v>0.99999999999943645</c:v>
                </c:pt>
                <c:pt idx="192">
                  <c:v>0.9999999999995477</c:v>
                </c:pt>
                <c:pt idx="193">
                  <c:v>0.99999999999963707</c:v>
                </c:pt>
                <c:pt idx="194">
                  <c:v>0.99999999999970868</c:v>
                </c:pt>
                <c:pt idx="195">
                  <c:v>0.99999999999976619</c:v>
                </c:pt>
                <c:pt idx="196">
                  <c:v>0.99999999999981237</c:v>
                </c:pt>
                <c:pt idx="197">
                  <c:v>0.99999999999984945</c:v>
                </c:pt>
                <c:pt idx="198">
                  <c:v>0.99999999999987921</c:v>
                </c:pt>
                <c:pt idx="199">
                  <c:v>0.99999999999990308</c:v>
                </c:pt>
                <c:pt idx="200">
                  <c:v>0.99999999999992217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 area (dm2)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erosion rate (1/d)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rate'!$C$1:$C$85</c:f>
              <c:numCache>
                <c:formatCode>General</c:formatCode>
                <c:ptCount val="85"/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</c:numCache>
            </c:numRef>
          </c:xVal>
          <c:yVal>
            <c:numRef>
              <c:f>'growth rate'!$I$1:$I$85</c:f>
              <c:numCache>
                <c:formatCode>General</c:formatCode>
                <c:ptCount val="85"/>
                <c:pt idx="1">
                  <c:v>4.5397868702434395E-5</c:v>
                </c:pt>
                <c:pt idx="2">
                  <c:v>1.2339457598623172E-4</c:v>
                </c:pt>
                <c:pt idx="3">
                  <c:v>3.3535013046647811E-4</c:v>
                </c:pt>
                <c:pt idx="4">
                  <c:v>9.1105119440064539E-4</c:v>
                </c:pt>
                <c:pt idx="5">
                  <c:v>2.4726231566347743E-3</c:v>
                </c:pt>
                <c:pt idx="6">
                  <c:v>6.6928509242848554E-3</c:v>
                </c:pt>
                <c:pt idx="7">
                  <c:v>1.7986209962091559E-2</c:v>
                </c:pt>
                <c:pt idx="8">
                  <c:v>4.7425873177566781E-2</c:v>
                </c:pt>
                <c:pt idx="9">
                  <c:v>0.11920292202211755</c:v>
                </c:pt>
                <c:pt idx="10">
                  <c:v>0.2689414213699951</c:v>
                </c:pt>
                <c:pt idx="11">
                  <c:v>0.5</c:v>
                </c:pt>
                <c:pt idx="12">
                  <c:v>0.7310585786300049</c:v>
                </c:pt>
                <c:pt idx="13">
                  <c:v>0.88079707797788231</c:v>
                </c:pt>
                <c:pt idx="14">
                  <c:v>0.95257412682243336</c:v>
                </c:pt>
                <c:pt idx="15">
                  <c:v>0.98201379003790845</c:v>
                </c:pt>
                <c:pt idx="16">
                  <c:v>0.99330714907571527</c:v>
                </c:pt>
                <c:pt idx="17">
                  <c:v>0.99752737684336534</c:v>
                </c:pt>
                <c:pt idx="18">
                  <c:v>0.9990889488055994</c:v>
                </c:pt>
                <c:pt idx="19">
                  <c:v>0.99966464986953363</c:v>
                </c:pt>
                <c:pt idx="20">
                  <c:v>0.99987660542401369</c:v>
                </c:pt>
                <c:pt idx="21">
                  <c:v>0.99995460213129761</c:v>
                </c:pt>
                <c:pt idx="22">
                  <c:v>0.99998329857815205</c:v>
                </c:pt>
                <c:pt idx="23">
                  <c:v>0.99999385582539779</c:v>
                </c:pt>
                <c:pt idx="24">
                  <c:v>0.99999773967570205</c:v>
                </c:pt>
                <c:pt idx="25">
                  <c:v>0.99999916847197223</c:v>
                </c:pt>
                <c:pt idx="26">
                  <c:v>0.99999969409777301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6-4F64-AC50-46C71B94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43464"/>
        <c:axId val="687444448"/>
      </c:scatterChart>
      <c:valAx>
        <c:axId val="6874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4448"/>
        <c:crosses val="autoZero"/>
        <c:crossBetween val="midCat"/>
      </c:valAx>
      <c:valAx>
        <c:axId val="687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light!$E$2:$E$9</c:f>
              <c:numCache>
                <c:formatCode>General</c:formatCode>
                <c:ptCount val="8"/>
                <c:pt idx="0">
                  <c:v>79.802330225238904</c:v>
                </c:pt>
                <c:pt idx="1">
                  <c:v>33.100642889799659</c:v>
                </c:pt>
                <c:pt idx="2">
                  <c:v>13.72958103636334</c:v>
                </c:pt>
                <c:pt idx="3">
                  <c:v>5.6947955984310044</c:v>
                </c:pt>
                <c:pt idx="4">
                  <c:v>2.3621038997486652</c:v>
                </c:pt>
                <c:pt idx="5">
                  <c:v>0.97976033323216971</c:v>
                </c:pt>
                <c:pt idx="6">
                  <c:v>0.40638784376815579</c:v>
                </c:pt>
                <c:pt idx="7">
                  <c:v>0.16856273311015513</c:v>
                </c:pt>
              </c:numCache>
            </c:numRef>
          </c:xVal>
          <c:yVal>
            <c:numRef>
              <c:f>light!$F$2:$F$9</c:f>
              <c:numCache>
                <c:formatCode>General</c:formatCode>
                <c:ptCount val="8"/>
                <c:pt idx="0">
                  <c:v>-1.1000000000000001</c:v>
                </c:pt>
                <c:pt idx="1">
                  <c:v>-2.2000000000000002</c:v>
                </c:pt>
                <c:pt idx="2">
                  <c:v>-3.3</c:v>
                </c:pt>
                <c:pt idx="3">
                  <c:v>-4.4000000000000004</c:v>
                </c:pt>
                <c:pt idx="4">
                  <c:v>-5.5</c:v>
                </c:pt>
                <c:pt idx="5">
                  <c:v>-6.6</c:v>
                </c:pt>
                <c:pt idx="6">
                  <c:v>-7.7</c:v>
                </c:pt>
                <c:pt idx="7">
                  <c:v>-8.8000000000000007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B-4103-8FDA-E4FA0CFD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2512"/>
        <c:axId val="119446120"/>
      </c:scatterChart>
      <c:valAx>
        <c:axId val="1194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Irradiance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446120"/>
        <c:crosses val="autoZero"/>
        <c:crossBetween val="midCat"/>
      </c:valAx>
      <c:valAx>
        <c:axId val="1194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4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140636</xdr:colOff>
      <xdr:row>0</xdr:row>
      <xdr:rowOff>147356</xdr:rowOff>
    </xdr:from>
    <xdr:to>
      <xdr:col>19</xdr:col>
      <xdr:colOff>377639</xdr:colOff>
      <xdr:row>20</xdr:row>
      <xdr:rowOff>42581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75081</xdr:colOff>
      <xdr:row>0</xdr:row>
      <xdr:rowOff>134751</xdr:rowOff>
    </xdr:from>
    <xdr:to>
      <xdr:col>30</xdr:col>
      <xdr:colOff>246531</xdr:colOff>
      <xdr:row>20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375395</xdr:colOff>
      <xdr:row>21</xdr:row>
      <xdr:rowOff>174812</xdr:rowOff>
    </xdr:from>
    <xdr:to>
      <xdr:col>18</xdr:col>
      <xdr:colOff>156881</xdr:colOff>
      <xdr:row>37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62E7A-07EF-4864-A74C-45E0F6E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147637</xdr:rowOff>
    </xdr:from>
    <xdr:to>
      <xdr:col>16</xdr:col>
      <xdr:colOff>228600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F4427-3B0A-46B3-98DB-20C363C7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tabSelected="1" zoomScale="85" zoomScaleNormal="85" workbookViewId="0">
      <selection activeCell="T26" sqref="T26"/>
    </sheetView>
  </sheetViews>
  <sheetFormatPr defaultRowHeight="15" x14ac:dyDescent="0.25"/>
  <cols>
    <col min="6" max="6" width="12" bestFit="1" customWidth="1"/>
    <col min="7" max="7" width="12" customWidth="1"/>
    <col min="8" max="8" width="12" bestFit="1" customWidth="1"/>
    <col min="9" max="9" width="12.7109375" bestFit="1" customWidth="1"/>
    <col min="14" max="14" width="12" bestFit="1" customWidth="1"/>
    <col min="23" max="23" width="12.28515625" bestFit="1" customWidth="1"/>
  </cols>
  <sheetData>
    <row r="1" spans="1:22" x14ac:dyDescent="0.25">
      <c r="B1" t="s">
        <v>0</v>
      </c>
      <c r="D1" t="s">
        <v>39</v>
      </c>
      <c r="E1" t="s">
        <v>38</v>
      </c>
      <c r="F1" t="s">
        <v>7</v>
      </c>
      <c r="G1" t="s">
        <v>40</v>
      </c>
      <c r="H1" t="s">
        <v>6</v>
      </c>
    </row>
    <row r="2" spans="1:22" x14ac:dyDescent="0.25">
      <c r="A2" t="s">
        <v>1</v>
      </c>
      <c r="B2">
        <v>2</v>
      </c>
      <c r="C2">
        <v>-10</v>
      </c>
      <c r="D2" s="2">
        <v>0</v>
      </c>
      <c r="E2" s="1">
        <f>D2/100</f>
        <v>0</v>
      </c>
      <c r="F2" s="1">
        <f>$B$11*EXP(-1*(E2/($B$14*$B$16))^2) + $B$12</f>
        <v>0.13850000000000001</v>
      </c>
      <c r="G2" s="1">
        <f>EXP($B$15*D2)</f>
        <v>1</v>
      </c>
      <c r="H2" s="1">
        <f>((10^-6)*EXP($B$15*D2/$B$16))/(1+((10^-6)*(EXP($B$15*D2/$B$16)-1)))</f>
        <v>9.9999999999999995E-7</v>
      </c>
      <c r="I2">
        <f>1/(1+EXP(-C2))</f>
        <v>4.5397868702434395E-5</v>
      </c>
    </row>
    <row r="3" spans="1:22" x14ac:dyDescent="0.25">
      <c r="A3" t="s">
        <v>4</v>
      </c>
      <c r="B3">
        <f>1-(0.01/0.022)</f>
        <v>0.54545454545454541</v>
      </c>
      <c r="C3">
        <v>-9</v>
      </c>
      <c r="D3" s="2">
        <v>1</v>
      </c>
      <c r="E3" s="1">
        <f t="shared" ref="E3:E66" si="0">D3/100</f>
        <v>0.01</v>
      </c>
      <c r="F3" s="1">
        <f t="shared" ref="F3:F66" si="1">$B$11*EXP(-1*(E3/($B$14*$B$16))^2) + $B$12</f>
        <v>0.13552758576712379</v>
      </c>
      <c r="G3" s="1">
        <f t="shared" ref="G3:G66" si="2">EXP($B$15*D3)</f>
        <v>1.2460767305873808</v>
      </c>
      <c r="H3" s="1">
        <f t="shared" ref="H3:H66" si="3">((10^-6)*EXP($B$15*D3/$B$16))/(1+((10^-6)*(EXP($B$15*D3/$B$16)-1)))</f>
        <v>1.2460764239569684E-6</v>
      </c>
      <c r="I3">
        <f t="shared" ref="I3:I27" si="4">1/(1+EXP(-(C3)))</f>
        <v>1.2339457598623172E-4</v>
      </c>
    </row>
    <row r="4" spans="1:22" x14ac:dyDescent="0.25">
      <c r="A4" t="s">
        <v>2</v>
      </c>
      <c r="B4">
        <v>1</v>
      </c>
      <c r="C4">
        <v>-8</v>
      </c>
      <c r="D4" s="2">
        <v>2</v>
      </c>
      <c r="E4" s="1">
        <f t="shared" si="0"/>
        <v>0.02</v>
      </c>
      <c r="F4" s="1">
        <f t="shared" si="1"/>
        <v>0.12709006587435911</v>
      </c>
      <c r="G4" s="1">
        <f t="shared" si="2"/>
        <v>1.552707218511336</v>
      </c>
      <c r="H4" s="1">
        <f t="shared" si="3"/>
        <v>1.5527063603193225E-6</v>
      </c>
      <c r="I4">
        <f t="shared" si="4"/>
        <v>3.3535013046647811E-4</v>
      </c>
      <c r="U4">
        <v>10</v>
      </c>
    </row>
    <row r="5" spans="1:22" x14ac:dyDescent="0.25">
      <c r="A5" t="s">
        <v>5</v>
      </c>
      <c r="B5">
        <f>MIN(F2:F85)</f>
        <v>0.03</v>
      </c>
      <c r="C5">
        <v>-7</v>
      </c>
      <c r="D5" s="2">
        <v>3</v>
      </c>
      <c r="E5" s="1">
        <f t="shared" si="0"/>
        <v>0.03</v>
      </c>
      <c r="F5" s="1">
        <f t="shared" si="1"/>
        <v>0.11449988496324742</v>
      </c>
      <c r="G5" s="1">
        <f t="shared" si="2"/>
        <v>1.9347923344020317</v>
      </c>
      <c r="H5" s="1">
        <f t="shared" si="3"/>
        <v>1.9347905257746793E-6</v>
      </c>
      <c r="I5">
        <f t="shared" si="4"/>
        <v>9.1105119440064539E-4</v>
      </c>
      <c r="U5">
        <v>11</v>
      </c>
    </row>
    <row r="6" spans="1:22" x14ac:dyDescent="0.25">
      <c r="A6" t="s">
        <v>8</v>
      </c>
      <c r="B6">
        <f>B5*B4*B3*B2</f>
        <v>3.2727272727272723E-2</v>
      </c>
      <c r="C6">
        <v>-6</v>
      </c>
      <c r="D6" s="2">
        <v>4</v>
      </c>
      <c r="E6" s="1">
        <f t="shared" si="0"/>
        <v>0.04</v>
      </c>
      <c r="F6" s="1">
        <f t="shared" si="1"/>
        <v>9.9568072144650063E-2</v>
      </c>
      <c r="G6" s="1">
        <f t="shared" si="2"/>
        <v>2.4108997064172097</v>
      </c>
      <c r="H6" s="1">
        <f t="shared" si="3"/>
        <v>2.4108963048843208E-6</v>
      </c>
      <c r="I6">
        <f t="shared" si="4"/>
        <v>2.4726231566347743E-3</v>
      </c>
      <c r="U6">
        <v>12</v>
      </c>
    </row>
    <row r="7" spans="1:22" x14ac:dyDescent="0.25">
      <c r="C7">
        <v>-5</v>
      </c>
      <c r="D7" s="2">
        <v>5</v>
      </c>
      <c r="E7" s="1">
        <f t="shared" si="0"/>
        <v>0.05</v>
      </c>
      <c r="F7" s="1">
        <f t="shared" si="1"/>
        <v>8.4179669063021462E-2</v>
      </c>
      <c r="G7" s="1">
        <f t="shared" si="2"/>
        <v>3.0041660239464334</v>
      </c>
      <c r="H7" s="1">
        <f t="shared" si="3"/>
        <v>3.0041600031110242E-6</v>
      </c>
      <c r="I7">
        <f t="shared" si="4"/>
        <v>6.6928509242848554E-3</v>
      </c>
      <c r="U7">
        <v>13</v>
      </c>
    </row>
    <row r="8" spans="1:22" x14ac:dyDescent="0.25">
      <c r="A8" t="s">
        <v>24</v>
      </c>
      <c r="B8">
        <f>0.039</f>
        <v>3.9E-2</v>
      </c>
      <c r="C8">
        <v>-4</v>
      </c>
      <c r="D8" s="2">
        <v>6</v>
      </c>
      <c r="E8" s="1">
        <f t="shared" si="0"/>
        <v>0.06</v>
      </c>
      <c r="F8" s="1">
        <f t="shared" si="1"/>
        <v>6.9914919367101494E-2</v>
      </c>
      <c r="G8" s="1">
        <f t="shared" si="2"/>
        <v>3.7434213772608627</v>
      </c>
      <c r="H8" s="1">
        <f t="shared" si="3"/>
        <v>3.7434111075068067E-6</v>
      </c>
      <c r="I8">
        <f t="shared" si="4"/>
        <v>1.7986209962091559E-2</v>
      </c>
      <c r="U8">
        <v>14</v>
      </c>
    </row>
    <row r="9" spans="1:22" x14ac:dyDescent="0.25">
      <c r="A9" t="s">
        <v>25</v>
      </c>
      <c r="B9">
        <f>B8-B6</f>
        <v>6.272727272727277E-3</v>
      </c>
      <c r="C9">
        <v>-3</v>
      </c>
      <c r="D9" s="2">
        <v>7</v>
      </c>
      <c r="E9" s="1">
        <f t="shared" si="0"/>
        <v>7.0000000000000007E-2</v>
      </c>
      <c r="F9" s="1">
        <f t="shared" si="1"/>
        <v>5.7816769600475729E-2</v>
      </c>
      <c r="G9" s="1">
        <f t="shared" si="2"/>
        <v>4.6645902709881257</v>
      </c>
      <c r="H9" s="1">
        <f t="shared" si="3"/>
        <v>4.664573177238642E-6</v>
      </c>
      <c r="I9">
        <f t="shared" si="4"/>
        <v>4.7425873177566781E-2</v>
      </c>
      <c r="U9">
        <v>15</v>
      </c>
      <c r="V9">
        <f>19/4 - U9/4</f>
        <v>1</v>
      </c>
    </row>
    <row r="10" spans="1:22" x14ac:dyDescent="0.25">
      <c r="C10">
        <v>-2</v>
      </c>
      <c r="D10" s="2">
        <v>8</v>
      </c>
      <c r="E10" s="1">
        <f t="shared" si="0"/>
        <v>0.08</v>
      </c>
      <c r="F10" s="1">
        <f t="shared" si="1"/>
        <v>4.8337944721558161E-2</v>
      </c>
      <c r="G10" s="1">
        <f t="shared" si="2"/>
        <v>5.8124373944025889</v>
      </c>
      <c r="H10" s="1">
        <f t="shared" si="3"/>
        <v>5.8124094225461322E-6</v>
      </c>
      <c r="I10">
        <f t="shared" si="4"/>
        <v>0.11920292202211755</v>
      </c>
      <c r="U10">
        <v>16</v>
      </c>
      <c r="V10">
        <f t="shared" ref="V10:V13" si="5">19/4 - U10/4</f>
        <v>0.75</v>
      </c>
    </row>
    <row r="11" spans="1:22" x14ac:dyDescent="0.25">
      <c r="A11" t="s">
        <v>26</v>
      </c>
      <c r="B11">
        <v>0.1085</v>
      </c>
      <c r="C11">
        <v>-1</v>
      </c>
      <c r="D11" s="2">
        <v>9</v>
      </c>
      <c r="E11" s="1">
        <f t="shared" si="0"/>
        <v>0.09</v>
      </c>
      <c r="F11" s="1">
        <f t="shared" si="1"/>
        <v>4.1435815864962283E-2</v>
      </c>
      <c r="G11" s="1">
        <f t="shared" si="2"/>
        <v>7.2427429851610121</v>
      </c>
      <c r="H11" s="1">
        <f t="shared" si="3"/>
        <v>7.2426977708603088E-6</v>
      </c>
      <c r="I11">
        <f t="shared" si="4"/>
        <v>0.2689414213699951</v>
      </c>
      <c r="U11">
        <v>17</v>
      </c>
      <c r="V11">
        <f t="shared" si="5"/>
        <v>0.5</v>
      </c>
    </row>
    <row r="12" spans="1:22" x14ac:dyDescent="0.25">
      <c r="A12" t="s">
        <v>27</v>
      </c>
      <c r="B12">
        <v>0.03</v>
      </c>
      <c r="C12">
        <v>0</v>
      </c>
      <c r="D12" s="2">
        <v>10</v>
      </c>
      <c r="E12" s="1">
        <f t="shared" si="0"/>
        <v>0.1</v>
      </c>
      <c r="F12" s="1">
        <f t="shared" si="1"/>
        <v>3.6746152856399615E-2</v>
      </c>
      <c r="G12" s="1">
        <f t="shared" si="2"/>
        <v>9.025013499434122</v>
      </c>
      <c r="H12" s="1">
        <f t="shared" si="3"/>
        <v>9.02494107416017E-6</v>
      </c>
      <c r="I12">
        <f t="shared" si="4"/>
        <v>0.5</v>
      </c>
      <c r="U12">
        <v>18</v>
      </c>
      <c r="V12">
        <f t="shared" si="5"/>
        <v>0.25</v>
      </c>
    </row>
    <row r="13" spans="1:22" x14ac:dyDescent="0.25">
      <c r="B13">
        <v>3.5749999999999997E-2</v>
      </c>
      <c r="C13">
        <v>1</v>
      </c>
      <c r="D13" s="2">
        <v>11</v>
      </c>
      <c r="E13" s="1">
        <f t="shared" si="0"/>
        <v>0.11</v>
      </c>
      <c r="F13" s="1">
        <f t="shared" si="1"/>
        <v>3.3764590392607978E-2</v>
      </c>
      <c r="G13" s="1">
        <f t="shared" si="2"/>
        <v>11.245859314881844</v>
      </c>
      <c r="H13" s="1">
        <f t="shared" si="3"/>
        <v>1.1245744092569978E-5</v>
      </c>
      <c r="I13">
        <f t="shared" si="4"/>
        <v>0.7310585786300049</v>
      </c>
      <c r="U13">
        <v>19</v>
      </c>
      <c r="V13">
        <f t="shared" si="5"/>
        <v>0</v>
      </c>
    </row>
    <row r="14" spans="1:22" x14ac:dyDescent="0.25">
      <c r="A14" t="s">
        <v>37</v>
      </c>
      <c r="B14">
        <v>0.06</v>
      </c>
      <c r="C14">
        <v>2</v>
      </c>
      <c r="D14" s="2">
        <v>12</v>
      </c>
      <c r="E14" s="1">
        <f t="shared" si="0"/>
        <v>0.12</v>
      </c>
      <c r="F14" s="1">
        <f t="shared" si="1"/>
        <v>3.1987246819427655E-2</v>
      </c>
      <c r="G14" s="1">
        <f t="shared" si="2"/>
        <v>14.013203607733615</v>
      </c>
      <c r="H14" s="1">
        <f t="shared" si="3"/>
        <v>1.4013021253434884E-5</v>
      </c>
      <c r="I14">
        <f t="shared" si="4"/>
        <v>0.88079707797788231</v>
      </c>
      <c r="U14">
        <v>20</v>
      </c>
    </row>
    <row r="15" spans="1:22" x14ac:dyDescent="0.25">
      <c r="A15" t="s">
        <v>28</v>
      </c>
      <c r="B15">
        <v>0.22</v>
      </c>
      <c r="C15">
        <v>3</v>
      </c>
      <c r="D15" s="2">
        <v>13</v>
      </c>
      <c r="E15" s="1">
        <f t="shared" si="0"/>
        <v>0.13</v>
      </c>
      <c r="F15" s="1">
        <f t="shared" si="1"/>
        <v>3.0992335253669422E-2</v>
      </c>
      <c r="G15" s="1">
        <f t="shared" si="2"/>
        <v>17.46152693657999</v>
      </c>
      <c r="H15" s="1">
        <f t="shared" si="3"/>
        <v>1.7461239497915648E-5</v>
      </c>
      <c r="I15">
        <f t="shared" si="4"/>
        <v>0.95257412682243336</v>
      </c>
    </row>
    <row r="16" spans="1:22" x14ac:dyDescent="0.25">
      <c r="A16" t="s">
        <v>36</v>
      </c>
      <c r="B16">
        <v>1</v>
      </c>
      <c r="C16">
        <v>4</v>
      </c>
      <c r="D16" s="2">
        <v>14</v>
      </c>
      <c r="E16" s="1">
        <f t="shared" si="0"/>
        <v>0.14000000000000001</v>
      </c>
      <c r="F16" s="1">
        <f t="shared" si="1"/>
        <v>3.0468745982939204E-2</v>
      </c>
      <c r="G16" s="1">
        <f t="shared" si="2"/>
        <v>21.758402396197081</v>
      </c>
      <c r="H16" s="1">
        <f t="shared" si="3"/>
        <v>2.1757950735900389E-5</v>
      </c>
      <c r="I16">
        <f t="shared" si="4"/>
        <v>0.98201379003790845</v>
      </c>
    </row>
    <row r="17" spans="3:9" x14ac:dyDescent="0.25">
      <c r="C17">
        <v>5</v>
      </c>
      <c r="D17" s="2">
        <v>15</v>
      </c>
      <c r="E17" s="1">
        <f t="shared" si="0"/>
        <v>0.15</v>
      </c>
      <c r="F17" s="1">
        <f t="shared" si="1"/>
        <v>3.0209454273780707E-2</v>
      </c>
      <c r="G17" s="1">
        <f t="shared" si="2"/>
        <v>27.112638920657883</v>
      </c>
      <c r="H17" s="1">
        <f t="shared" si="3"/>
        <v>2.7111930956594368E-5</v>
      </c>
      <c r="I17">
        <f t="shared" si="4"/>
        <v>0.99330714907571527</v>
      </c>
    </row>
    <row r="18" spans="3:9" x14ac:dyDescent="0.25">
      <c r="C18">
        <v>6</v>
      </c>
      <c r="D18" s="2">
        <v>16</v>
      </c>
      <c r="E18" s="1">
        <f t="shared" si="0"/>
        <v>0.16</v>
      </c>
      <c r="F18" s="1">
        <f t="shared" si="1"/>
        <v>3.0088534680105326E-2</v>
      </c>
      <c r="G18" s="1">
        <f t="shared" si="2"/>
        <v>33.784428463849558</v>
      </c>
      <c r="H18" s="1">
        <f t="shared" si="3"/>
        <v>3.3783320896982345E-5</v>
      </c>
      <c r="I18">
        <f t="shared" si="4"/>
        <v>0.99752737684336534</v>
      </c>
    </row>
    <row r="19" spans="3:9" x14ac:dyDescent="0.25">
      <c r="C19">
        <v>7</v>
      </c>
      <c r="D19" s="2">
        <v>17</v>
      </c>
      <c r="E19" s="1">
        <f t="shared" si="0"/>
        <v>0.17</v>
      </c>
      <c r="F19" s="1">
        <f t="shared" si="1"/>
        <v>3.0035400561237647E-2</v>
      </c>
      <c r="G19" s="1">
        <f t="shared" si="2"/>
        <v>42.097990164996908</v>
      </c>
      <c r="H19" s="1">
        <f t="shared" si="3"/>
        <v>4.2096260093313604E-5</v>
      </c>
      <c r="I19">
        <f t="shared" si="4"/>
        <v>0.9990889488055994</v>
      </c>
    </row>
    <row r="20" spans="3:9" x14ac:dyDescent="0.25">
      <c r="C20">
        <v>8</v>
      </c>
      <c r="D20" s="2">
        <v>18</v>
      </c>
      <c r="E20" s="1">
        <f t="shared" si="0"/>
        <v>0.18</v>
      </c>
      <c r="F20" s="1">
        <f t="shared" si="1"/>
        <v>3.0013389963743402E-2</v>
      </c>
      <c r="G20" s="1">
        <f t="shared" si="2"/>
        <v>52.457325949099051</v>
      </c>
      <c r="H20" s="1">
        <f t="shared" si="3"/>
        <v>5.2454626774271586E-5</v>
      </c>
      <c r="I20">
        <f t="shared" si="4"/>
        <v>0.99966464986953363</v>
      </c>
    </row>
    <row r="21" spans="3:9" x14ac:dyDescent="0.25">
      <c r="C21">
        <v>9</v>
      </c>
      <c r="D21" s="2">
        <v>19</v>
      </c>
      <c r="E21" s="1">
        <f t="shared" si="0"/>
        <v>0.19</v>
      </c>
      <c r="F21" s="1">
        <f t="shared" si="1"/>
        <v>3.0004790944981832E-2</v>
      </c>
      <c r="G21" s="1">
        <f t="shared" si="2"/>
        <v>65.365853214009903</v>
      </c>
      <c r="H21" s="1">
        <f t="shared" si="3"/>
        <v>6.5361646155887598E-5</v>
      </c>
      <c r="I21">
        <f t="shared" si="4"/>
        <v>0.99987660542401369</v>
      </c>
    </row>
    <row r="22" spans="3:9" x14ac:dyDescent="0.25">
      <c r="C22">
        <v>10</v>
      </c>
      <c r="D22" s="2">
        <v>20</v>
      </c>
      <c r="E22" s="1">
        <f t="shared" si="0"/>
        <v>0.2</v>
      </c>
      <c r="F22" s="1">
        <f t="shared" si="1"/>
        <v>3.0001621569229937E-2</v>
      </c>
      <c r="G22" s="1">
        <f t="shared" si="2"/>
        <v>81.450868664968141</v>
      </c>
      <c r="H22" s="1">
        <f t="shared" si="3"/>
        <v>8.1444316398966016E-5</v>
      </c>
      <c r="I22">
        <f t="shared" si="4"/>
        <v>0.99995460213129761</v>
      </c>
    </row>
    <row r="23" spans="3:9" x14ac:dyDescent="0.25">
      <c r="C23">
        <v>11</v>
      </c>
      <c r="D23" s="2">
        <v>21</v>
      </c>
      <c r="E23" s="1">
        <f t="shared" si="0"/>
        <v>0.21</v>
      </c>
      <c r="F23" s="1">
        <f t="shared" si="1"/>
        <v>3.0000519185237044E-2</v>
      </c>
      <c r="G23" s="1">
        <f t="shared" si="2"/>
        <v>101.49403212954563</v>
      </c>
      <c r="H23" s="1">
        <f t="shared" si="3"/>
        <v>1.0148383360991019E-4</v>
      </c>
      <c r="I23">
        <f t="shared" si="4"/>
        <v>0.99998329857815205</v>
      </c>
    </row>
    <row r="24" spans="3:9" x14ac:dyDescent="0.25">
      <c r="C24">
        <v>12</v>
      </c>
      <c r="D24" s="2">
        <v>22</v>
      </c>
      <c r="E24" s="1">
        <f t="shared" si="0"/>
        <v>0.22</v>
      </c>
      <c r="F24" s="1">
        <f t="shared" si="1"/>
        <v>3.0000157246759255E-2</v>
      </c>
      <c r="G24" s="1">
        <f t="shared" si="2"/>
        <v>126.46935173011477</v>
      </c>
      <c r="H24" s="1">
        <f t="shared" si="3"/>
        <v>1.2645348569324084E-4</v>
      </c>
      <c r="I24">
        <f t="shared" si="4"/>
        <v>0.99999385582539779</v>
      </c>
    </row>
    <row r="25" spans="3:9" x14ac:dyDescent="0.25">
      <c r="C25">
        <v>13</v>
      </c>
      <c r="D25" s="2">
        <v>23</v>
      </c>
      <c r="E25" s="1">
        <f t="shared" si="0"/>
        <v>0.23</v>
      </c>
      <c r="F25" s="1">
        <f t="shared" si="1"/>
        <v>3.0000045051950815E-2</v>
      </c>
      <c r="G25" s="1">
        <f t="shared" si="2"/>
        <v>157.59051632336687</v>
      </c>
      <c r="H25" s="1">
        <f t="shared" si="3"/>
        <v>1.575658430066555E-4</v>
      </c>
      <c r="I25">
        <f t="shared" si="4"/>
        <v>0.99999773967570205</v>
      </c>
    </row>
    <row r="26" spans="3:9" x14ac:dyDescent="0.25">
      <c r="C26">
        <v>14</v>
      </c>
      <c r="D26" s="2">
        <v>24</v>
      </c>
      <c r="E26" s="1">
        <f t="shared" si="0"/>
        <v>0.24</v>
      </c>
      <c r="F26" s="1">
        <f t="shared" si="1"/>
        <v>3.0000012210066457E-2</v>
      </c>
      <c r="G26" s="1">
        <f t="shared" si="2"/>
        <v>196.36987535179841</v>
      </c>
      <c r="H26" s="1">
        <f t="shared" si="3"/>
        <v>1.9633151808758198E-4</v>
      </c>
      <c r="I26">
        <f t="shared" si="4"/>
        <v>0.99999916847197223</v>
      </c>
    </row>
    <row r="27" spans="3:9" x14ac:dyDescent="0.25">
      <c r="C27">
        <v>15</v>
      </c>
      <c r="D27" s="2">
        <v>25</v>
      </c>
      <c r="E27" s="1">
        <f t="shared" si="0"/>
        <v>0.25</v>
      </c>
      <c r="F27" s="1">
        <f t="shared" si="1"/>
        <v>3.0000003130365025E-2</v>
      </c>
      <c r="G27" s="1">
        <f t="shared" si="2"/>
        <v>244.69193226422038</v>
      </c>
      <c r="H27" s="1">
        <f t="shared" si="3"/>
        <v>2.4463231734211298E-4</v>
      </c>
      <c r="I27">
        <f t="shared" si="4"/>
        <v>0.99999969409777301</v>
      </c>
    </row>
    <row r="28" spans="3:9" x14ac:dyDescent="0.25">
      <c r="D28" s="2">
        <v>26</v>
      </c>
      <c r="E28" s="1">
        <f t="shared" si="0"/>
        <v>0.26</v>
      </c>
      <c r="F28" s="1">
        <f t="shared" si="1"/>
        <v>3.0000000759179489E-2</v>
      </c>
      <c r="G28" s="1">
        <f t="shared" si="2"/>
        <v>304.90492295690854</v>
      </c>
      <c r="H28" s="1">
        <f t="shared" si="3"/>
        <v>3.0481228900170317E-4</v>
      </c>
    </row>
    <row r="29" spans="3:9" x14ac:dyDescent="0.25">
      <c r="D29" s="2">
        <v>27</v>
      </c>
      <c r="E29" s="1">
        <f t="shared" si="0"/>
        <v>0.27</v>
      </c>
      <c r="F29" s="1">
        <f t="shared" si="1"/>
        <v>3.0000000174167242E-2</v>
      </c>
      <c r="G29" s="1">
        <f t="shared" si="2"/>
        <v>379.93492953814206</v>
      </c>
      <c r="H29" s="1">
        <f t="shared" si="3"/>
        <v>3.797910134572184E-4</v>
      </c>
    </row>
    <row r="30" spans="3:9" x14ac:dyDescent="0.25">
      <c r="D30" s="2">
        <v>28</v>
      </c>
      <c r="E30" s="1">
        <f t="shared" si="0"/>
        <v>0.28000000000000003</v>
      </c>
      <c r="F30" s="1">
        <f t="shared" si="1"/>
        <v>3.000000003779732E-2</v>
      </c>
      <c r="G30" s="1">
        <f t="shared" si="2"/>
        <v>473.42807483483483</v>
      </c>
      <c r="H30" s="1">
        <f t="shared" si="3"/>
        <v>4.7320451973457343E-4</v>
      </c>
    </row>
    <row r="31" spans="3:9" x14ac:dyDescent="0.25">
      <c r="D31" s="2">
        <v>29</v>
      </c>
      <c r="E31" s="1">
        <f t="shared" si="0"/>
        <v>0.28999999999999998</v>
      </c>
      <c r="F31" s="1">
        <f t="shared" si="1"/>
        <v>3.00000000077594E-2</v>
      </c>
      <c r="G31" s="1">
        <f t="shared" si="2"/>
        <v>589.92770765846865</v>
      </c>
      <c r="H31" s="1">
        <f t="shared" si="3"/>
        <v>5.8958048737355951E-4</v>
      </c>
    </row>
    <row r="32" spans="3:9" x14ac:dyDescent="0.25">
      <c r="D32" s="2">
        <v>30</v>
      </c>
      <c r="E32" s="1">
        <f t="shared" si="0"/>
        <v>0.3</v>
      </c>
      <c r="F32" s="1">
        <f t="shared" si="1"/>
        <v>3.0000000001506842E-2</v>
      </c>
      <c r="G32" s="1">
        <f t="shared" si="2"/>
        <v>735.09518924197266</v>
      </c>
      <c r="H32" s="1">
        <f t="shared" si="3"/>
        <v>7.3455595524899526E-4</v>
      </c>
    </row>
    <row r="33" spans="4:8" x14ac:dyDescent="0.25">
      <c r="D33" s="2">
        <v>31</v>
      </c>
      <c r="E33" s="1">
        <f t="shared" si="0"/>
        <v>0.31</v>
      </c>
      <c r="F33" s="1">
        <f t="shared" si="1"/>
        <v>3.0000000000276809E-2</v>
      </c>
      <c r="G33" s="1">
        <f t="shared" si="2"/>
        <v>915.98501008114988</v>
      </c>
      <c r="H33" s="1">
        <f t="shared" si="3"/>
        <v>9.151476636868655E-4</v>
      </c>
    </row>
    <row r="34" spans="4:8" x14ac:dyDescent="0.25">
      <c r="D34" s="2">
        <v>32</v>
      </c>
      <c r="E34" s="1">
        <f t="shared" si="0"/>
        <v>0.32</v>
      </c>
      <c r="F34" s="1">
        <f t="shared" si="1"/>
        <v>3.0000000000048103E-2</v>
      </c>
      <c r="G34" s="1">
        <f t="shared" si="2"/>
        <v>1141.3876066289679</v>
      </c>
      <c r="H34" s="1">
        <f t="shared" si="3"/>
        <v>1.1400874650133936E-3</v>
      </c>
    </row>
    <row r="35" spans="4:8" x14ac:dyDescent="0.25">
      <c r="D35" s="2">
        <v>33</v>
      </c>
      <c r="E35" s="1">
        <f t="shared" si="0"/>
        <v>0.33</v>
      </c>
      <c r="F35" s="1">
        <f t="shared" si="1"/>
        <v>3.0000000000007906E-2</v>
      </c>
      <c r="G35" s="1">
        <f t="shared" si="2"/>
        <v>1422.2565372011795</v>
      </c>
      <c r="H35" s="1">
        <f t="shared" si="3"/>
        <v>1.4202380146384928E-3</v>
      </c>
    </row>
    <row r="36" spans="4:8" x14ac:dyDescent="0.25">
      <c r="D36" s="2">
        <v>34</v>
      </c>
      <c r="E36" s="1">
        <f t="shared" si="0"/>
        <v>0.34</v>
      </c>
      <c r="F36" s="1">
        <f t="shared" si="1"/>
        <v>3.0000000000001227E-2</v>
      </c>
      <c r="G36" s="1">
        <f t="shared" si="2"/>
        <v>1772.2407759321766</v>
      </c>
      <c r="H36" s="1">
        <f t="shared" si="3"/>
        <v>1.7691072610144698E-3</v>
      </c>
    </row>
    <row r="37" spans="4:8" x14ac:dyDescent="0.25">
      <c r="D37" s="2">
        <v>35</v>
      </c>
      <c r="E37" s="1">
        <f t="shared" si="0"/>
        <v>0.35</v>
      </c>
      <c r="F37" s="1">
        <f t="shared" si="1"/>
        <v>3.0000000000000179E-2</v>
      </c>
      <c r="G37" s="1">
        <f t="shared" si="2"/>
        <v>2208.347991887209</v>
      </c>
      <c r="H37" s="1">
        <f t="shared" si="3"/>
        <v>2.2034841356053255E-3</v>
      </c>
    </row>
    <row r="38" spans="4:8" x14ac:dyDescent="0.25">
      <c r="D38" s="2">
        <v>36</v>
      </c>
      <c r="E38" s="1">
        <f t="shared" si="0"/>
        <v>0.36</v>
      </c>
      <c r="F38" s="1">
        <f t="shared" si="1"/>
        <v>3.0000000000000023E-2</v>
      </c>
      <c r="G38" s="1">
        <f t="shared" si="2"/>
        <v>2751.7710457300204</v>
      </c>
      <c r="H38" s="1">
        <f t="shared" si="3"/>
        <v>2.7442223184334274E-3</v>
      </c>
    </row>
    <row r="39" spans="4:8" x14ac:dyDescent="0.25">
      <c r="D39" s="2">
        <v>37</v>
      </c>
      <c r="E39" s="1">
        <f t="shared" si="0"/>
        <v>0.37</v>
      </c>
      <c r="F39" s="1">
        <f t="shared" si="1"/>
        <v>3.0000000000000002E-2</v>
      </c>
      <c r="G39" s="1">
        <f t="shared" si="2"/>
        <v>3428.9178679882839</v>
      </c>
      <c r="H39" s="1">
        <f t="shared" si="3"/>
        <v>3.417203973429205E-3</v>
      </c>
    </row>
    <row r="40" spans="4:8" x14ac:dyDescent="0.25">
      <c r="D40" s="2">
        <v>38</v>
      </c>
      <c r="E40" s="1">
        <f t="shared" si="0"/>
        <v>0.38</v>
      </c>
      <c r="F40" s="1">
        <f t="shared" si="1"/>
        <v>0.03</v>
      </c>
      <c r="G40" s="1">
        <f t="shared" si="2"/>
        <v>4272.6947663954879</v>
      </c>
      <c r="H40" s="1">
        <f t="shared" si="3"/>
        <v>4.2545207523640933E-3</v>
      </c>
    </row>
    <row r="41" spans="4:8" x14ac:dyDescent="0.25">
      <c r="D41" s="2">
        <v>39</v>
      </c>
      <c r="E41" s="1">
        <f t="shared" si="0"/>
        <v>0.39</v>
      </c>
      <c r="F41" s="1">
        <f t="shared" si="1"/>
        <v>0.03</v>
      </c>
      <c r="G41" s="1">
        <f t="shared" si="2"/>
        <v>5324.1055253079066</v>
      </c>
      <c r="H41" s="1">
        <f t="shared" si="3"/>
        <v>5.2959148119110623E-3</v>
      </c>
    </row>
    <row r="42" spans="4:8" x14ac:dyDescent="0.25">
      <c r="D42" s="2">
        <v>40</v>
      </c>
      <c r="E42" s="1">
        <f t="shared" si="0"/>
        <v>0.4</v>
      </c>
      <c r="F42" s="1">
        <f t="shared" si="1"/>
        <v>0.03</v>
      </c>
      <c r="G42" s="1">
        <f t="shared" si="2"/>
        <v>6634.2440062778896</v>
      </c>
      <c r="H42" s="1">
        <f t="shared" si="3"/>
        <v>6.5905274297065781E-3</v>
      </c>
    </row>
    <row r="43" spans="4:8" x14ac:dyDescent="0.25">
      <c r="D43" s="2">
        <v>41</v>
      </c>
      <c r="E43" s="1">
        <f t="shared" si="0"/>
        <v>0.41</v>
      </c>
      <c r="F43" s="1">
        <f t="shared" si="1"/>
        <v>0.03</v>
      </c>
      <c r="G43" s="1">
        <f t="shared" si="2"/>
        <v>8266.7770812616709</v>
      </c>
      <c r="H43" s="1">
        <f t="shared" si="3"/>
        <v>8.1990059259894974E-3</v>
      </c>
    </row>
    <row r="44" spans="4:8" x14ac:dyDescent="0.25">
      <c r="D44" s="2">
        <v>42</v>
      </c>
      <c r="E44" s="1">
        <f t="shared" si="0"/>
        <v>0.42</v>
      </c>
      <c r="F44" s="1">
        <f t="shared" si="1"/>
        <v>0.03</v>
      </c>
      <c r="G44" s="1">
        <f t="shared" si="2"/>
        <v>10301.03855791324</v>
      </c>
      <c r="H44" s="1">
        <f t="shared" si="3"/>
        <v>1.0196019167352289E-2</v>
      </c>
    </row>
    <row r="45" spans="4:8" x14ac:dyDescent="0.25">
      <c r="D45" s="2">
        <v>43</v>
      </c>
      <c r="E45" s="1">
        <f t="shared" si="0"/>
        <v>0.43</v>
      </c>
      <c r="F45" s="1">
        <f t="shared" si="1"/>
        <v>0.03</v>
      </c>
      <c r="G45" s="1">
        <f t="shared" si="2"/>
        <v>12835.884447899087</v>
      </c>
      <c r="H45" s="1">
        <f t="shared" si="3"/>
        <v>1.2673225068561876E-2</v>
      </c>
    </row>
    <row r="46" spans="4:8" x14ac:dyDescent="0.25">
      <c r="D46" s="2">
        <v>44</v>
      </c>
      <c r="E46" s="1">
        <f t="shared" si="0"/>
        <v>0.44</v>
      </c>
      <c r="F46" s="1">
        <f t="shared" si="1"/>
        <v>0.03</v>
      </c>
      <c r="G46" s="1">
        <f t="shared" si="2"/>
        <v>15994.496927035483</v>
      </c>
      <c r="H46" s="1">
        <f t="shared" si="3"/>
        <v>1.5742715849473732E-2</v>
      </c>
    </row>
    <row r="47" spans="4:8" x14ac:dyDescent="0.25">
      <c r="D47" s="2">
        <v>45</v>
      </c>
      <c r="E47" s="1">
        <f t="shared" si="0"/>
        <v>0.45</v>
      </c>
      <c r="F47" s="1">
        <f t="shared" si="1"/>
        <v>0.03</v>
      </c>
      <c r="G47" s="1">
        <f t="shared" si="2"/>
        <v>19930.370438230297</v>
      </c>
      <c r="H47" s="1">
        <f t="shared" si="3"/>
        <v>1.9540931966364361E-2</v>
      </c>
    </row>
    <row r="48" spans="4:8" x14ac:dyDescent="0.25">
      <c r="D48" s="2">
        <v>46</v>
      </c>
      <c r="E48" s="1">
        <f t="shared" si="0"/>
        <v>0.46</v>
      </c>
      <c r="F48" s="1">
        <f t="shared" si="1"/>
        <v>0.03</v>
      </c>
      <c r="G48" s="1">
        <f t="shared" si="2"/>
        <v>24834.770835065363</v>
      </c>
      <c r="H48" s="1">
        <f t="shared" si="3"/>
        <v>2.4232974694841723E-2</v>
      </c>
    </row>
    <row r="49" spans="4:8" x14ac:dyDescent="0.25">
      <c r="D49" s="2">
        <v>47</v>
      </c>
      <c r="E49" s="1">
        <f t="shared" si="0"/>
        <v>0.47</v>
      </c>
      <c r="F49" s="1">
        <f t="shared" si="1"/>
        <v>0.03</v>
      </c>
      <c r="G49" s="1">
        <f t="shared" si="2"/>
        <v>30946.030047045107</v>
      </c>
      <c r="H49" s="1">
        <f t="shared" si="3"/>
        <v>3.0017148485242659E-2</v>
      </c>
    </row>
    <row r="50" spans="4:8" x14ac:dyDescent="0.25">
      <c r="D50" s="2">
        <v>48</v>
      </c>
      <c r="E50" s="1">
        <f t="shared" si="0"/>
        <v>0.48</v>
      </c>
      <c r="F50" s="1">
        <f t="shared" si="1"/>
        <v>0.03</v>
      </c>
      <c r="G50" s="1">
        <f t="shared" si="2"/>
        <v>38561.127945680841</v>
      </c>
      <c r="H50" s="1">
        <f t="shared" si="3"/>
        <v>3.7129413028744424E-2</v>
      </c>
    </row>
    <row r="51" spans="4:8" x14ac:dyDescent="0.25">
      <c r="D51" s="2">
        <v>49</v>
      </c>
      <c r="E51" s="1">
        <f t="shared" si="0"/>
        <v>0.49</v>
      </c>
      <c r="F51" s="1">
        <f t="shared" si="1"/>
        <v>0.03</v>
      </c>
      <c r="G51" s="1">
        <f t="shared" si="2"/>
        <v>48050.124238315613</v>
      </c>
      <c r="H51" s="1">
        <f t="shared" si="3"/>
        <v>4.5847206134766547E-2</v>
      </c>
    </row>
    <row r="52" spans="4:8" x14ac:dyDescent="0.25">
      <c r="D52" s="2">
        <v>50</v>
      </c>
      <c r="E52" s="1">
        <f t="shared" si="0"/>
        <v>0.5</v>
      </c>
      <c r="F52" s="1">
        <f t="shared" si="1"/>
        <v>0.03</v>
      </c>
      <c r="G52" s="1">
        <f t="shared" si="2"/>
        <v>59874.141715197817</v>
      </c>
      <c r="H52" s="1">
        <f t="shared" si="3"/>
        <v>5.6491800158557842E-2</v>
      </c>
    </row>
    <row r="53" spans="4:8" x14ac:dyDescent="0.25">
      <c r="D53" s="2">
        <v>51</v>
      </c>
      <c r="E53" s="1">
        <f t="shared" si="0"/>
        <v>0.51</v>
      </c>
      <c r="F53" s="1">
        <f t="shared" si="1"/>
        <v>0.03</v>
      </c>
      <c r="G53" s="1">
        <f t="shared" si="2"/>
        <v>74607.774755199265</v>
      </c>
      <c r="H53" s="1">
        <f t="shared" si="3"/>
        <v>6.9427977291689119E-2</v>
      </c>
    </row>
    <row r="54" spans="4:8" x14ac:dyDescent="0.25">
      <c r="D54" s="2">
        <v>52</v>
      </c>
      <c r="E54" s="1">
        <f t="shared" si="0"/>
        <v>0.52</v>
      </c>
      <c r="F54" s="1">
        <f t="shared" si="1"/>
        <v>0.03</v>
      </c>
      <c r="G54" s="1">
        <f t="shared" si="2"/>
        <v>92967.012043358307</v>
      </c>
      <c r="H54" s="1">
        <f t="shared" si="3"/>
        <v>8.5059380638517298E-2</v>
      </c>
    </row>
    <row r="55" spans="4:8" x14ac:dyDescent="0.25">
      <c r="D55" s="2">
        <v>53</v>
      </c>
      <c r="E55" s="1">
        <f t="shared" si="0"/>
        <v>0.53</v>
      </c>
      <c r="F55" s="1">
        <f t="shared" si="1"/>
        <v>0.03</v>
      </c>
      <c r="G55" s="1">
        <f t="shared" si="2"/>
        <v>115844.03041946566</v>
      </c>
      <c r="H55" s="1">
        <f t="shared" si="3"/>
        <v>0.103817496960946</v>
      </c>
    </row>
    <row r="56" spans="4:8" x14ac:dyDescent="0.25">
      <c r="D56" s="2">
        <v>54</v>
      </c>
      <c r="E56" s="1">
        <f t="shared" si="0"/>
        <v>0.54</v>
      </c>
      <c r="F56" s="1">
        <f t="shared" si="1"/>
        <v>0.03</v>
      </c>
      <c r="G56" s="1">
        <f t="shared" si="2"/>
        <v>144350.55068315295</v>
      </c>
      <c r="H56" s="1">
        <f t="shared" si="3"/>
        <v>0.12614200844224446</v>
      </c>
    </row>
    <row r="57" spans="4:8" x14ac:dyDescent="0.25">
      <c r="D57" s="2">
        <v>55</v>
      </c>
      <c r="E57" s="1">
        <f t="shared" si="0"/>
        <v>0.55000000000000004</v>
      </c>
      <c r="F57" s="1">
        <f t="shared" si="1"/>
        <v>0.03</v>
      </c>
      <c r="G57" s="1">
        <f t="shared" si="2"/>
        <v>179871.86225375102</v>
      </c>
      <c r="H57" s="1">
        <f t="shared" si="3"/>
        <v>0.15245046556210873</v>
      </c>
    </row>
    <row r="58" spans="4:8" x14ac:dyDescent="0.25">
      <c r="D58" s="2">
        <v>56</v>
      </c>
      <c r="E58" s="1">
        <f t="shared" si="0"/>
        <v>0.56000000000000005</v>
      </c>
      <c r="F58" s="1">
        <f t="shared" si="1"/>
        <v>0.03</v>
      </c>
      <c r="G58" s="1">
        <f t="shared" si="2"/>
        <v>224134.14204181795</v>
      </c>
      <c r="H58" s="1">
        <f t="shared" si="3"/>
        <v>0.18309621261292608</v>
      </c>
    </row>
    <row r="59" spans="4:8" x14ac:dyDescent="0.25">
      <c r="D59" s="2">
        <v>57</v>
      </c>
      <c r="E59" s="1">
        <f t="shared" si="0"/>
        <v>0.56999999999999995</v>
      </c>
      <c r="F59" s="1">
        <f t="shared" si="1"/>
        <v>0.03</v>
      </c>
      <c r="G59" s="1">
        <f t="shared" si="2"/>
        <v>279288.33892847633</v>
      </c>
      <c r="H59" s="1">
        <f t="shared" si="3"/>
        <v>0.21831556557294363</v>
      </c>
    </row>
    <row r="60" spans="4:8" x14ac:dyDescent="0.25">
      <c r="D60" s="2">
        <v>58</v>
      </c>
      <c r="E60" s="1">
        <f t="shared" si="0"/>
        <v>0.57999999999999996</v>
      </c>
      <c r="F60" s="1">
        <f t="shared" si="1"/>
        <v>0.03</v>
      </c>
      <c r="G60" s="1">
        <f t="shared" si="2"/>
        <v>348014.70026317565</v>
      </c>
      <c r="H60" s="1">
        <f t="shared" si="3"/>
        <v>0.25816851875854974</v>
      </c>
    </row>
    <row r="61" spans="4:8" x14ac:dyDescent="0.25">
      <c r="D61" s="2">
        <v>59</v>
      </c>
      <c r="E61" s="1">
        <f t="shared" si="0"/>
        <v>0.59</v>
      </c>
      <c r="F61" s="1">
        <f t="shared" si="1"/>
        <v>0.03</v>
      </c>
      <c r="G61" s="1">
        <f t="shared" si="2"/>
        <v>433653.01990028552</v>
      </c>
      <c r="H61" s="1">
        <f t="shared" si="3"/>
        <v>0.30248136499012307</v>
      </c>
    </row>
    <row r="62" spans="4:8" x14ac:dyDescent="0.25">
      <c r="D62" s="2">
        <v>60</v>
      </c>
      <c r="E62" s="1">
        <f t="shared" si="0"/>
        <v>0.6</v>
      </c>
      <c r="F62" s="1">
        <f t="shared" si="1"/>
        <v>0.03</v>
      </c>
      <c r="G62" s="1">
        <f t="shared" si="2"/>
        <v>540364.93724669155</v>
      </c>
      <c r="H62" s="1">
        <f t="shared" si="3"/>
        <v>0.35080342001031367</v>
      </c>
    </row>
    <row r="63" spans="4:8" x14ac:dyDescent="0.25">
      <c r="D63" s="2">
        <v>61</v>
      </c>
      <c r="E63" s="1">
        <f t="shared" si="0"/>
        <v>0.61</v>
      </c>
      <c r="F63" s="1">
        <f t="shared" si="1"/>
        <v>0.03</v>
      </c>
      <c r="G63" s="1">
        <f t="shared" si="2"/>
        <v>673336.17432841309</v>
      </c>
      <c r="H63" s="1">
        <f t="shared" si="3"/>
        <v>0.40239169334299929</v>
      </c>
    </row>
    <row r="64" spans="4:8" x14ac:dyDescent="0.25">
      <c r="D64" s="2">
        <v>62</v>
      </c>
      <c r="E64" s="1">
        <f t="shared" si="0"/>
        <v>0.62</v>
      </c>
      <c r="F64" s="1">
        <f t="shared" si="1"/>
        <v>0.03</v>
      </c>
      <c r="G64" s="1">
        <f t="shared" si="2"/>
        <v>839028.53869336413</v>
      </c>
      <c r="H64" s="1">
        <f t="shared" si="3"/>
        <v>0.45623489645483883</v>
      </c>
    </row>
    <row r="65" spans="4:8" x14ac:dyDescent="0.25">
      <c r="D65" s="2">
        <v>63</v>
      </c>
      <c r="E65" s="1">
        <f t="shared" si="0"/>
        <v>0.63</v>
      </c>
      <c r="F65" s="1">
        <f t="shared" si="1"/>
        <v>0.03</v>
      </c>
      <c r="G65" s="1">
        <f t="shared" si="2"/>
        <v>1045493.9383645338</v>
      </c>
      <c r="H65" s="1">
        <f t="shared" si="3"/>
        <v>0.5111207761980614</v>
      </c>
    </row>
    <row r="66" spans="4:8" x14ac:dyDescent="0.25">
      <c r="D66" s="2">
        <v>64</v>
      </c>
      <c r="E66" s="1">
        <f t="shared" si="0"/>
        <v>0.64</v>
      </c>
      <c r="F66" s="1">
        <f t="shared" si="1"/>
        <v>0.03</v>
      </c>
      <c r="G66" s="1">
        <f t="shared" si="2"/>
        <v>1302765.6685662037</v>
      </c>
      <c r="H66" s="1">
        <f t="shared" si="3"/>
        <v>0.5657398197694945</v>
      </c>
    </row>
    <row r="67" spans="4:8" x14ac:dyDescent="0.25">
      <c r="D67" s="2">
        <v>65</v>
      </c>
      <c r="E67" s="1">
        <f t="shared" ref="E67:E85" si="6">D67/100</f>
        <v>0.65</v>
      </c>
      <c r="F67" s="1">
        <f t="shared" ref="F67:F85" si="7">$B$11*EXP(-1*(E67/($B$14*$B$16))^2) + $B$12</f>
        <v>0.03</v>
      </c>
      <c r="G67" s="1">
        <f t="shared" ref="G67:G85" si="8">EXP($B$15*D67)</f>
        <v>1623345.9850084595</v>
      </c>
      <c r="H67" s="1">
        <f t="shared" ref="H67:H85" si="9">((10^-6)*EXP($B$15*D67/$B$16))/(1+((10^-6)*(EXP($B$15*D67/$B$16)-1)))</f>
        <v>0.61880766513186025</v>
      </c>
    </row>
    <row r="68" spans="4:8" x14ac:dyDescent="0.25">
      <c r="D68" s="2">
        <v>66</v>
      </c>
      <c r="E68" s="1">
        <f t="shared" si="6"/>
        <v>0.66</v>
      </c>
      <c r="F68" s="1">
        <f t="shared" si="7"/>
        <v>0.03</v>
      </c>
      <c r="G68" s="1">
        <f t="shared" si="8"/>
        <v>2022813.6576114902</v>
      </c>
      <c r="H68" s="1">
        <f t="shared" si="9"/>
        <v>0.66918260796547002</v>
      </c>
    </row>
    <row r="69" spans="4:8" x14ac:dyDescent="0.25">
      <c r="D69" s="2">
        <v>67</v>
      </c>
      <c r="E69" s="1">
        <f t="shared" si="6"/>
        <v>0.67</v>
      </c>
      <c r="F69" s="1">
        <f t="shared" si="7"/>
        <v>0.03</v>
      </c>
      <c r="G69" s="1">
        <f t="shared" si="8"/>
        <v>2520581.029064029</v>
      </c>
      <c r="H69" s="1">
        <f t="shared" si="9"/>
        <v>0.71595618002018357</v>
      </c>
    </row>
    <row r="70" spans="4:8" x14ac:dyDescent="0.25">
      <c r="D70" s="2">
        <v>68</v>
      </c>
      <c r="E70" s="1">
        <f t="shared" si="6"/>
        <v>0.68</v>
      </c>
      <c r="F70" s="1">
        <f t="shared" si="7"/>
        <v>0.03</v>
      </c>
      <c r="G70" s="1">
        <f t="shared" si="8"/>
        <v>3140837.3678766829</v>
      </c>
      <c r="H70" s="1">
        <f t="shared" si="9"/>
        <v>0.75850313531882596</v>
      </c>
    </row>
    <row r="71" spans="4:8" x14ac:dyDescent="0.25">
      <c r="D71" s="2">
        <v>69</v>
      </c>
      <c r="E71" s="1">
        <f t="shared" si="6"/>
        <v>0.69</v>
      </c>
      <c r="F71" s="1">
        <f t="shared" si="7"/>
        <v>0.03</v>
      </c>
      <c r="G71" s="1">
        <f t="shared" si="8"/>
        <v>3913724.3586704475</v>
      </c>
      <c r="H71" s="1">
        <f t="shared" si="9"/>
        <v>0.79648854300365435</v>
      </c>
    </row>
    <row r="72" spans="4:8" x14ac:dyDescent="0.25">
      <c r="D72" s="2">
        <v>70</v>
      </c>
      <c r="E72" s="1">
        <f t="shared" si="6"/>
        <v>0.7</v>
      </c>
      <c r="F72" s="1">
        <f t="shared" si="7"/>
        <v>0.03</v>
      </c>
      <c r="G72" s="1">
        <f t="shared" si="8"/>
        <v>4876800.8532722685</v>
      </c>
      <c r="H72" s="1">
        <f t="shared" si="9"/>
        <v>0.82983953427592239</v>
      </c>
    </row>
    <row r="73" spans="4:8" x14ac:dyDescent="0.25">
      <c r="D73" s="2">
        <v>71</v>
      </c>
      <c r="E73" s="1">
        <f t="shared" si="6"/>
        <v>0.71</v>
      </c>
      <c r="F73" s="1">
        <f t="shared" si="7"/>
        <v>0.03</v>
      </c>
      <c r="G73" s="1">
        <f t="shared" si="8"/>
        <v>6076868.0629712502</v>
      </c>
      <c r="H73" s="1">
        <f t="shared" si="9"/>
        <v>0.85869467504450392</v>
      </c>
    </row>
    <row r="74" spans="4:8" x14ac:dyDescent="0.25">
      <c r="D74" s="2">
        <v>72</v>
      </c>
      <c r="E74" s="1">
        <f t="shared" si="6"/>
        <v>0.72</v>
      </c>
      <c r="F74" s="1">
        <f t="shared" si="7"/>
        <v>0.03</v>
      </c>
      <c r="G74" s="1">
        <f t="shared" si="8"/>
        <v>7572243.8881180901</v>
      </c>
      <c r="H74" s="1">
        <f t="shared" si="9"/>
        <v>0.88334453269096114</v>
      </c>
    </row>
    <row r="75" spans="4:8" x14ac:dyDescent="0.25">
      <c r="D75" s="2">
        <v>73</v>
      </c>
      <c r="E75" s="1">
        <f t="shared" si="6"/>
        <v>0.73</v>
      </c>
      <c r="F75" s="1">
        <f t="shared" si="7"/>
        <v>0.03</v>
      </c>
      <c r="G75" s="1">
        <f t="shared" si="8"/>
        <v>9435596.9073164556</v>
      </c>
      <c r="H75" s="1">
        <f t="shared" si="9"/>
        <v>0.9041742312675316</v>
      </c>
    </row>
    <row r="76" spans="4:8" x14ac:dyDescent="0.25">
      <c r="D76" s="2">
        <v>74</v>
      </c>
      <c r="E76" s="1">
        <f t="shared" si="6"/>
        <v>0.74</v>
      </c>
      <c r="F76" s="1">
        <f t="shared" si="7"/>
        <v>0.03</v>
      </c>
      <c r="G76" s="1">
        <f t="shared" si="8"/>
        <v>11757477.745409319</v>
      </c>
      <c r="H76" s="1">
        <f t="shared" si="9"/>
        <v>0.92161467193268898</v>
      </c>
    </row>
    <row r="77" spans="4:8" x14ac:dyDescent="0.25">
      <c r="D77" s="2">
        <v>75</v>
      </c>
      <c r="E77" s="1">
        <f t="shared" si="6"/>
        <v>0.75</v>
      </c>
      <c r="F77" s="1">
        <f t="shared" si="7"/>
        <v>0.03</v>
      </c>
      <c r="G77" s="1">
        <f t="shared" si="8"/>
        <v>14650719.428953517</v>
      </c>
      <c r="H77" s="1">
        <f t="shared" si="9"/>
        <v>0.93610523347285957</v>
      </c>
    </row>
    <row r="78" spans="4:8" x14ac:dyDescent="0.25">
      <c r="D78" s="2">
        <v>76</v>
      </c>
      <c r="E78" s="1">
        <f t="shared" si="6"/>
        <v>0.76</v>
      </c>
      <c r="F78" s="1">
        <f t="shared" si="7"/>
        <v>0.03</v>
      </c>
      <c r="G78" s="1">
        <f t="shared" si="8"/>
        <v>18255920.566783395</v>
      </c>
      <c r="H78" s="1">
        <f t="shared" si="9"/>
        <v>0.94806796961673001</v>
      </c>
    </row>
    <row r="79" spans="4:8" x14ac:dyDescent="0.25">
      <c r="D79" s="2">
        <v>77</v>
      </c>
      <c r="E79" s="1">
        <f t="shared" si="6"/>
        <v>0.77</v>
      </c>
      <c r="F79" s="1">
        <f t="shared" si="7"/>
        <v>0.03</v>
      </c>
      <c r="G79" s="1">
        <f t="shared" si="8"/>
        <v>22748277.813720435</v>
      </c>
      <c r="H79" s="1">
        <f t="shared" si="9"/>
        <v>0.95789172377246945</v>
      </c>
    </row>
    <row r="80" spans="4:8" x14ac:dyDescent="0.25">
      <c r="D80" s="2">
        <v>78</v>
      </c>
      <c r="E80" s="1">
        <f t="shared" si="6"/>
        <v>0.78</v>
      </c>
      <c r="F80" s="1">
        <f t="shared" si="7"/>
        <v>0.03</v>
      </c>
      <c r="G80" s="1">
        <f t="shared" si="8"/>
        <v>28346099.644614179</v>
      </c>
      <c r="H80" s="1">
        <f t="shared" si="9"/>
        <v>0.96592395424992794</v>
      </c>
    </row>
    <row r="81" spans="4:8" x14ac:dyDescent="0.25">
      <c r="D81" s="2">
        <v>79</v>
      </c>
      <c r="E81" s="1">
        <f t="shared" si="6"/>
        <v>0.79</v>
      </c>
      <c r="F81" s="1">
        <f t="shared" si="7"/>
        <v>0.03</v>
      </c>
      <c r="G81" s="1">
        <f t="shared" si="8"/>
        <v>35321415.170064911</v>
      </c>
      <c r="H81" s="1">
        <f t="shared" si="9"/>
        <v>0.97246805988010854</v>
      </c>
    </row>
    <row r="82" spans="4:8" x14ac:dyDescent="0.25">
      <c r="D82" s="2">
        <v>80</v>
      </c>
      <c r="E82" s="1">
        <f t="shared" si="6"/>
        <v>0.8</v>
      </c>
      <c r="F82" s="1">
        <f t="shared" si="7"/>
        <v>0.03</v>
      </c>
      <c r="G82" s="1">
        <f t="shared" si="8"/>
        <v>44013193.534834109</v>
      </c>
      <c r="H82" s="1">
        <f t="shared" si="9"/>
        <v>0.97778431291612711</v>
      </c>
    </row>
    <row r="83" spans="4:8" x14ac:dyDescent="0.25">
      <c r="D83" s="2">
        <v>81</v>
      </c>
      <c r="E83" s="1">
        <f t="shared" si="6"/>
        <v>0.81</v>
      </c>
      <c r="F83" s="1">
        <f t="shared" si="7"/>
        <v>0.03</v>
      </c>
      <c r="G83" s="1">
        <f t="shared" si="8"/>
        <v>54843816.302595668</v>
      </c>
      <c r="H83" s="1">
        <f t="shared" si="9"/>
        <v>0.98209293196423986</v>
      </c>
    </row>
    <row r="84" spans="4:8" x14ac:dyDescent="0.25">
      <c r="D84" s="2">
        <v>82</v>
      </c>
      <c r="E84" s="1">
        <f t="shared" si="6"/>
        <v>0.82</v>
      </c>
      <c r="F84" s="1">
        <f t="shared" si="7"/>
        <v>0.03</v>
      </c>
      <c r="G84" s="1">
        <f t="shared" si="8"/>
        <v>68339603.311273232</v>
      </c>
      <c r="H84" s="1">
        <f t="shared" si="9"/>
        <v>0.98557824148585549</v>
      </c>
    </row>
    <row r="85" spans="4:8" x14ac:dyDescent="0.25">
      <c r="D85" s="2">
        <v>83</v>
      </c>
      <c r="E85" s="1">
        <f t="shared" si="6"/>
        <v>0.83</v>
      </c>
      <c r="F85" s="1">
        <f t="shared" si="7"/>
        <v>0.03</v>
      </c>
      <c r="G85" s="1">
        <f t="shared" si="8"/>
        <v>85156389.463750094</v>
      </c>
      <c r="H85" s="1">
        <f t="shared" si="9"/>
        <v>0.98839321125419799</v>
      </c>
    </row>
    <row r="86" spans="4:8" x14ac:dyDescent="0.25">
      <c r="D86" s="2">
        <v>84</v>
      </c>
      <c r="E86" s="1">
        <f t="shared" ref="E86:E102" si="10">D86/100</f>
        <v>0.84</v>
      </c>
      <c r="F86" s="1">
        <f t="shared" ref="F86:F102" si="11">$B$11*EXP(-1*(E86/($B$14*$B$16))^2) + $B$12</f>
        <v>0.03</v>
      </c>
      <c r="G86" s="1">
        <f t="shared" ref="G86:G102" si="12">EXP($B$15*D86)</f>
        <v>106111395.37161528</v>
      </c>
      <c r="H86" s="1">
        <f t="shared" ref="H86:H102" si="13">((10^-6)*EXP($B$15*D86/$B$16))/(1+((10^-6)*(EXP($B$15*D86/$B$16)-1)))</f>
        <v>0.99066393444071343</v>
      </c>
    </row>
    <row r="87" spans="4:8" x14ac:dyDescent="0.25">
      <c r="D87" s="2">
        <v>85</v>
      </c>
      <c r="E87" s="1">
        <f t="shared" si="10"/>
        <v>0.85</v>
      </c>
      <c r="F87" s="1">
        <f t="shared" si="11"/>
        <v>0.03</v>
      </c>
      <c r="G87" s="1">
        <f t="shared" si="12"/>
        <v>132222940.62272716</v>
      </c>
      <c r="H87" s="1">
        <f t="shared" si="13"/>
        <v>0.99249379271443872</v>
      </c>
    </row>
    <row r="88" spans="4:8" x14ac:dyDescent="0.25">
      <c r="D88" s="2">
        <v>86</v>
      </c>
      <c r="E88" s="1">
        <f t="shared" si="10"/>
        <v>0.86</v>
      </c>
      <c r="F88" s="1">
        <f t="shared" si="11"/>
        <v>0.03</v>
      </c>
      <c r="G88" s="1">
        <f t="shared" si="12"/>
        <v>164759929.55981764</v>
      </c>
      <c r="H88" s="1">
        <f t="shared" si="13"/>
        <v>0.99396718489994318</v>
      </c>
    </row>
    <row r="89" spans="4:8" x14ac:dyDescent="0.25">
      <c r="D89" s="2">
        <v>87</v>
      </c>
      <c r="E89" s="1">
        <f t="shared" si="10"/>
        <v>0.87</v>
      </c>
      <c r="F89" s="1">
        <f t="shared" si="11"/>
        <v>0.03</v>
      </c>
      <c r="G89" s="1">
        <f t="shared" si="12"/>
        <v>205303514.35770449</v>
      </c>
      <c r="H89" s="1">
        <f t="shared" si="13"/>
        <v>0.99515277765402799</v>
      </c>
    </row>
    <row r="90" spans="4:8" x14ac:dyDescent="0.25">
      <c r="D90" s="2">
        <v>88</v>
      </c>
      <c r="E90" s="1">
        <f t="shared" si="10"/>
        <v>0.88</v>
      </c>
      <c r="F90" s="1">
        <f t="shared" si="11"/>
        <v>0.03</v>
      </c>
      <c r="G90" s="1">
        <f t="shared" si="12"/>
        <v>255823931.94894752</v>
      </c>
      <c r="H90" s="1">
        <f t="shared" si="13"/>
        <v>0.99610628574874205</v>
      </c>
    </row>
    <row r="91" spans="4:8" x14ac:dyDescent="0.25">
      <c r="D91" s="2">
        <v>89</v>
      </c>
      <c r="E91" s="1">
        <f t="shared" si="10"/>
        <v>0.89</v>
      </c>
      <c r="F91" s="1">
        <f t="shared" si="11"/>
        <v>0.03</v>
      </c>
      <c r="G91" s="1">
        <f t="shared" si="12"/>
        <v>318776248.7289539</v>
      </c>
      <c r="H91" s="1">
        <f t="shared" si="13"/>
        <v>0.99687281651748061</v>
      </c>
    </row>
    <row r="92" spans="4:8" x14ac:dyDescent="0.25">
      <c r="D92" s="2">
        <v>90</v>
      </c>
      <c r="E92" s="1">
        <f t="shared" si="10"/>
        <v>0.9</v>
      </c>
      <c r="F92" s="1">
        <f t="shared" si="11"/>
        <v>0.03</v>
      </c>
      <c r="G92" s="1">
        <f t="shared" si="12"/>
        <v>397219665.80508411</v>
      </c>
      <c r="H92" s="1">
        <f t="shared" si="13"/>
        <v>0.99748882566989883</v>
      </c>
    </row>
    <row r="93" spans="4:8" x14ac:dyDescent="0.25">
      <c r="D93" s="2">
        <v>91</v>
      </c>
      <c r="E93" s="1">
        <f t="shared" si="10"/>
        <v>0.91</v>
      </c>
      <c r="F93" s="1">
        <f t="shared" si="11"/>
        <v>0.03</v>
      </c>
      <c r="G93" s="1">
        <f t="shared" si="12"/>
        <v>494966182.49141067</v>
      </c>
      <c r="H93" s="1">
        <f t="shared" si="13"/>
        <v>0.99798373550996389</v>
      </c>
    </row>
    <row r="94" spans="4:8" x14ac:dyDescent="0.25">
      <c r="D94" s="2">
        <v>92</v>
      </c>
      <c r="E94" s="1">
        <f t="shared" si="10"/>
        <v>0.92</v>
      </c>
      <c r="F94" s="1">
        <f t="shared" si="11"/>
        <v>0.03</v>
      </c>
      <c r="G94" s="1">
        <f t="shared" si="12"/>
        <v>616765842.43021321</v>
      </c>
      <c r="H94" s="1">
        <f t="shared" si="13"/>
        <v>0.99838126530647131</v>
      </c>
    </row>
    <row r="95" spans="4:8" x14ac:dyDescent="0.25">
      <c r="D95" s="2">
        <v>93</v>
      </c>
      <c r="E95" s="1">
        <f t="shared" si="10"/>
        <v>0.93</v>
      </c>
      <c r="F95" s="1">
        <f t="shared" si="11"/>
        <v>0.03</v>
      </c>
      <c r="G95" s="1">
        <f t="shared" si="12"/>
        <v>768537564.47341359</v>
      </c>
      <c r="H95" s="1">
        <f t="shared" si="13"/>
        <v>0.99870051957504669</v>
      </c>
    </row>
    <row r="96" spans="4:8" x14ac:dyDescent="0.25">
      <c r="D96" s="2">
        <v>94</v>
      </c>
      <c r="E96" s="1">
        <f t="shared" si="10"/>
        <v>0.94</v>
      </c>
      <c r="F96" s="1">
        <f t="shared" si="11"/>
        <v>0.03</v>
      </c>
      <c r="G96" s="1">
        <f t="shared" si="12"/>
        <v>957656775.67261851</v>
      </c>
      <c r="H96" s="1">
        <f t="shared" si="13"/>
        <v>0.99895687484152862</v>
      </c>
    </row>
    <row r="97" spans="4:8" x14ac:dyDescent="0.25">
      <c r="D97" s="2">
        <v>95</v>
      </c>
      <c r="E97" s="1">
        <f t="shared" si="10"/>
        <v>0.95</v>
      </c>
      <c r="F97" s="1">
        <f t="shared" si="11"/>
        <v>0.03</v>
      </c>
      <c r="G97" s="1">
        <f t="shared" si="12"/>
        <v>1193313824.0549879</v>
      </c>
      <c r="H97" s="1">
        <f t="shared" si="13"/>
        <v>0.99916269996989404</v>
      </c>
    </row>
    <row r="98" spans="4:8" x14ac:dyDescent="0.25">
      <c r="D98" s="2">
        <v>96</v>
      </c>
      <c r="E98" s="1">
        <f t="shared" si="10"/>
        <v>0.96</v>
      </c>
      <c r="F98" s="1">
        <f t="shared" si="11"/>
        <v>0.03</v>
      </c>
      <c r="G98" s="1">
        <f t="shared" si="12"/>
        <v>1486960588.4431679</v>
      </c>
      <c r="H98" s="1">
        <f t="shared" si="13"/>
        <v>0.99932793986047808</v>
      </c>
    </row>
    <row r="99" spans="4:8" x14ac:dyDescent="0.25">
      <c r="D99" s="2">
        <v>97</v>
      </c>
      <c r="E99" s="1">
        <f t="shared" si="10"/>
        <v>0.97</v>
      </c>
      <c r="F99" s="1">
        <f t="shared" si="11"/>
        <v>0.03</v>
      </c>
      <c r="G99" s="1">
        <f t="shared" si="12"/>
        <v>1852866988.5595484</v>
      </c>
      <c r="H99" s="1">
        <f t="shared" si="13"/>
        <v>0.99946058751425504</v>
      </c>
    </row>
    <row r="100" spans="4:8" x14ac:dyDescent="0.25">
      <c r="D100" s="2">
        <v>98</v>
      </c>
      <c r="E100" s="1">
        <f t="shared" si="10"/>
        <v>0.98</v>
      </c>
      <c r="F100" s="1">
        <f t="shared" si="11"/>
        <v>0.03</v>
      </c>
      <c r="G100" s="1">
        <f t="shared" si="12"/>
        <v>2308814439.3175654</v>
      </c>
      <c r="H100" s="1">
        <f t="shared" si="13"/>
        <v>0.99956706522246497</v>
      </c>
    </row>
    <row r="101" spans="4:8" x14ac:dyDescent="0.25">
      <c r="D101" s="2">
        <v>99</v>
      </c>
      <c r="E101" s="1">
        <f t="shared" si="10"/>
        <v>0.99</v>
      </c>
      <c r="F101" s="1">
        <f t="shared" si="11"/>
        <v>0.03</v>
      </c>
      <c r="G101" s="1">
        <f t="shared" si="12"/>
        <v>2876959948.0777755</v>
      </c>
      <c r="H101" s="1">
        <f t="shared" si="13"/>
        <v>0.99965253199544513</v>
      </c>
    </row>
    <row r="102" spans="4:8" x14ac:dyDescent="0.25">
      <c r="D102" s="2">
        <v>100</v>
      </c>
      <c r="E102" s="1">
        <f t="shared" si="10"/>
        <v>1</v>
      </c>
      <c r="F102" s="1">
        <f t="shared" si="11"/>
        <v>0.03</v>
      </c>
      <c r="G102" s="1">
        <f t="shared" si="12"/>
        <v>3584912846.1315918</v>
      </c>
      <c r="H102" s="1">
        <f t="shared" si="13"/>
        <v>0.99972113125912765</v>
      </c>
    </row>
    <row r="103" spans="4:8" x14ac:dyDescent="0.25">
      <c r="D103" s="2">
        <v>101</v>
      </c>
      <c r="E103" s="1">
        <f t="shared" ref="E103:E166" si="14">D103/100</f>
        <v>1.01</v>
      </c>
      <c r="F103" s="1">
        <f t="shared" ref="F103:F166" si="15">$B$11*EXP(-1*(E103/($B$14*$B$16))^2) + $B$12</f>
        <v>0.03</v>
      </c>
      <c r="G103" s="1">
        <f t="shared" ref="G103:G166" si="16">EXP($B$15*D103)</f>
        <v>4467076478.7483511</v>
      </c>
      <c r="H103" s="1">
        <f t="shared" ref="H103:H166" si="17">((10^-6)*EXP($B$15*D103/$B$16))/(1+((10^-6)*(EXP($B$15*D103/$B$16)-1)))</f>
        <v>0.9997761902677853</v>
      </c>
    </row>
    <row r="104" spans="4:8" x14ac:dyDescent="0.25">
      <c r="D104" s="2">
        <v>102</v>
      </c>
      <c r="E104" s="1">
        <f t="shared" si="14"/>
        <v>1.02</v>
      </c>
      <c r="F104" s="1">
        <f t="shared" si="15"/>
        <v>0.03</v>
      </c>
      <c r="G104" s="1">
        <f t="shared" si="16"/>
        <v>5566320053.9225483</v>
      </c>
      <c r="H104" s="1">
        <f t="shared" si="17"/>
        <v>0.99982038054387146</v>
      </c>
    </row>
    <row r="105" spans="4:8" x14ac:dyDescent="0.25">
      <c r="D105" s="2">
        <v>103</v>
      </c>
      <c r="E105" s="1">
        <f t="shared" si="14"/>
        <v>1.03</v>
      </c>
      <c r="F105" s="1">
        <f t="shared" si="15"/>
        <v>0.03</v>
      </c>
      <c r="G105" s="1">
        <f t="shared" si="16"/>
        <v>6936061894.1947737</v>
      </c>
      <c r="H105" s="1">
        <f t="shared" si="17"/>
        <v>0.99985584689665497</v>
      </c>
    </row>
    <row r="106" spans="4:8" x14ac:dyDescent="0.25">
      <c r="D106" s="2">
        <v>104</v>
      </c>
      <c r="E106" s="1">
        <f t="shared" si="14"/>
        <v>1.04</v>
      </c>
      <c r="F106" s="1">
        <f t="shared" si="15"/>
        <v>0.03</v>
      </c>
      <c r="G106" s="1">
        <f t="shared" si="16"/>
        <v>8642865328.2699299</v>
      </c>
      <c r="H106" s="1">
        <f t="shared" si="17"/>
        <v>0.99988431113140475</v>
      </c>
    </row>
    <row r="107" spans="4:8" x14ac:dyDescent="0.25">
      <c r="D107" s="2">
        <v>105</v>
      </c>
      <c r="E107" s="1">
        <f t="shared" si="14"/>
        <v>1.05</v>
      </c>
      <c r="F107" s="1">
        <f t="shared" si="15"/>
        <v>0.03</v>
      </c>
      <c r="G107" s="1">
        <f t="shared" si="16"/>
        <v>10769673371.15765</v>
      </c>
      <c r="H107" s="1">
        <f t="shared" si="17"/>
        <v>0.99990715538707442</v>
      </c>
    </row>
    <row r="108" spans="4:8" x14ac:dyDescent="0.25">
      <c r="D108" s="2">
        <v>106</v>
      </c>
      <c r="E108" s="1">
        <f t="shared" si="14"/>
        <v>1.06</v>
      </c>
      <c r="F108" s="1">
        <f t="shared" si="15"/>
        <v>0.03</v>
      </c>
      <c r="G108" s="1">
        <f t="shared" si="16"/>
        <v>13419839383.826084</v>
      </c>
      <c r="H108" s="1">
        <f t="shared" si="17"/>
        <v>0.99992548908667522</v>
      </c>
    </row>
    <row r="109" spans="4:8" x14ac:dyDescent="0.25">
      <c r="D109" s="2">
        <v>107</v>
      </c>
      <c r="E109" s="1">
        <f t="shared" si="14"/>
        <v>1.07</v>
      </c>
      <c r="F109" s="1">
        <f t="shared" si="15"/>
        <v>0.03</v>
      </c>
      <c r="G109" s="1">
        <f t="shared" si="16"/>
        <v>16722149584.40576</v>
      </c>
      <c r="H109" s="1">
        <f t="shared" si="17"/>
        <v>0.99994020271151607</v>
      </c>
    </row>
    <row r="110" spans="4:8" x14ac:dyDescent="0.25">
      <c r="D110" s="2">
        <v>108</v>
      </c>
      <c r="E110" s="1">
        <f t="shared" si="14"/>
        <v>1.08</v>
      </c>
      <c r="F110" s="1">
        <f t="shared" si="15"/>
        <v>0.03</v>
      </c>
      <c r="G110" s="1">
        <f t="shared" si="16"/>
        <v>20837081482.52951</v>
      </c>
      <c r="H110" s="1">
        <f t="shared" si="17"/>
        <v>0.99995201098522979</v>
      </c>
    </row>
    <row r="111" spans="4:8" x14ac:dyDescent="0.25">
      <c r="D111" s="2">
        <v>109</v>
      </c>
      <c r="E111" s="1">
        <f t="shared" si="14"/>
        <v>1.0900000000000001</v>
      </c>
      <c r="F111" s="1">
        <f t="shared" si="15"/>
        <v>0.03</v>
      </c>
      <c r="G111" s="1">
        <f t="shared" si="16"/>
        <v>25964602368.733196</v>
      </c>
      <c r="H111" s="1">
        <f t="shared" si="17"/>
        <v>0.9999614875485715</v>
      </c>
    </row>
    <row r="112" spans="4:8" x14ac:dyDescent="0.25">
      <c r="D112" s="2">
        <v>110</v>
      </c>
      <c r="E112" s="1">
        <f t="shared" si="14"/>
        <v>1.1000000000000001</v>
      </c>
      <c r="F112" s="1">
        <f t="shared" si="15"/>
        <v>0.03</v>
      </c>
      <c r="G112" s="1">
        <f t="shared" si="16"/>
        <v>32353886830.632385</v>
      </c>
      <c r="H112" s="1">
        <f t="shared" si="17"/>
        <v>0.9999690927987086</v>
      </c>
    </row>
    <row r="113" spans="4:8" x14ac:dyDescent="0.25">
      <c r="D113" s="2">
        <v>111</v>
      </c>
      <c r="E113" s="1">
        <f t="shared" si="14"/>
        <v>1.1100000000000001</v>
      </c>
      <c r="F113" s="1">
        <f t="shared" si="15"/>
        <v>0.03</v>
      </c>
      <c r="G113" s="1">
        <f t="shared" si="16"/>
        <v>40315425523.708618</v>
      </c>
      <c r="H113" s="1">
        <f t="shared" si="17"/>
        <v>0.99997519623857933</v>
      </c>
    </row>
    <row r="114" spans="4:8" x14ac:dyDescent="0.25">
      <c r="D114" s="2">
        <v>112</v>
      </c>
      <c r="E114" s="1">
        <f t="shared" si="14"/>
        <v>1.1200000000000001</v>
      </c>
      <c r="F114" s="1">
        <f t="shared" si="15"/>
        <v>0.03</v>
      </c>
      <c r="G114" s="1">
        <f t="shared" si="16"/>
        <v>50236113628.821823</v>
      </c>
      <c r="H114" s="1">
        <f t="shared" si="17"/>
        <v>0.99998009441769664</v>
      </c>
    </row>
    <row r="115" spans="4:8" x14ac:dyDescent="0.25">
      <c r="D115" s="2">
        <v>113</v>
      </c>
      <c r="E115" s="1">
        <f t="shared" si="14"/>
        <v>1.1299999999999999</v>
      </c>
      <c r="F115" s="1">
        <f t="shared" si="15"/>
        <v>0.03</v>
      </c>
      <c r="G115" s="1">
        <f t="shared" si="16"/>
        <v>62598052228.018387</v>
      </c>
      <c r="H115" s="1">
        <f t="shared" si="17"/>
        <v>0.99998402533322117</v>
      </c>
    </row>
    <row r="116" spans="4:8" x14ac:dyDescent="0.25">
      <c r="D116" s="2">
        <v>114</v>
      </c>
      <c r="E116" s="1">
        <f t="shared" si="14"/>
        <v>1.1399999999999999</v>
      </c>
      <c r="F116" s="1">
        <f t="shared" si="15"/>
        <v>0.03</v>
      </c>
      <c r="G116" s="1">
        <f t="shared" si="16"/>
        <v>78001976261.42746</v>
      </c>
      <c r="H116" s="1">
        <f t="shared" si="17"/>
        <v>0.99998717998917541</v>
      </c>
    </row>
    <row r="117" spans="4:8" x14ac:dyDescent="0.25">
      <c r="D117" s="2">
        <v>115</v>
      </c>
      <c r="E117" s="1">
        <f t="shared" si="14"/>
        <v>1.1499999999999999</v>
      </c>
      <c r="F117" s="1">
        <f t="shared" si="15"/>
        <v>0.03</v>
      </c>
      <c r="G117" s="1">
        <f t="shared" si="16"/>
        <v>97196447559.193893</v>
      </c>
      <c r="H117" s="1">
        <f t="shared" si="17"/>
        <v>0.99998971167427608</v>
      </c>
    </row>
    <row r="118" spans="4:8" x14ac:dyDescent="0.25">
      <c r="D118" s="2">
        <v>116</v>
      </c>
      <c r="E118" s="1">
        <f t="shared" si="14"/>
        <v>1.1599999999999999</v>
      </c>
      <c r="F118" s="1">
        <f t="shared" si="15"/>
        <v>0.03</v>
      </c>
      <c r="G118" s="1">
        <f t="shared" si="16"/>
        <v>121114231599.26801</v>
      </c>
      <c r="H118" s="1">
        <f t="shared" si="17"/>
        <v>0.99999174340843167</v>
      </c>
    </row>
    <row r="119" spans="4:8" x14ac:dyDescent="0.25">
      <c r="D119" s="2">
        <v>117</v>
      </c>
      <c r="E119" s="1">
        <f t="shared" si="14"/>
        <v>1.17</v>
      </c>
      <c r="F119" s="1">
        <f t="shared" si="15"/>
        <v>0.03</v>
      </c>
      <c r="G119" s="1">
        <f t="shared" si="16"/>
        <v>150917625738.81854</v>
      </c>
      <c r="H119" s="1">
        <f t="shared" si="17"/>
        <v>0.99999337391925547</v>
      </c>
    </row>
    <row r="120" spans="4:8" x14ac:dyDescent="0.25">
      <c r="D120" s="2">
        <v>118</v>
      </c>
      <c r="E120" s="1">
        <f t="shared" si="14"/>
        <v>1.18</v>
      </c>
      <c r="F120" s="1">
        <f t="shared" si="15"/>
        <v>0.03</v>
      </c>
      <c r="G120" s="1">
        <f t="shared" si="16"/>
        <v>188054941668.63742</v>
      </c>
      <c r="H120" s="1">
        <f t="shared" si="17"/>
        <v>0.9999946824386875</v>
      </c>
    </row>
    <row r="121" spans="4:8" x14ac:dyDescent="0.25">
      <c r="D121" s="2">
        <v>119</v>
      </c>
      <c r="E121" s="1">
        <f t="shared" si="14"/>
        <v>1.19</v>
      </c>
      <c r="F121" s="1">
        <f t="shared" si="15"/>
        <v>0.03</v>
      </c>
      <c r="G121" s="1">
        <f t="shared" si="16"/>
        <v>234330886885.25607</v>
      </c>
      <c r="H121" s="1">
        <f t="shared" si="17"/>
        <v>0.9999957325526061</v>
      </c>
    </row>
    <row r="122" spans="4:8" x14ac:dyDescent="0.25">
      <c r="D122" s="2">
        <v>120</v>
      </c>
      <c r="E122" s="1">
        <f t="shared" si="14"/>
        <v>1.2</v>
      </c>
      <c r="F122" s="1">
        <f t="shared" si="15"/>
        <v>0.03</v>
      </c>
      <c r="G122" s="1">
        <f t="shared" si="16"/>
        <v>291994265405.62091</v>
      </c>
      <c r="H122" s="1">
        <f t="shared" si="17"/>
        <v>0.9999965752903609</v>
      </c>
    </row>
    <row r="123" spans="4:8" x14ac:dyDescent="0.25">
      <c r="D123" s="2">
        <v>121</v>
      </c>
      <c r="E123" s="1">
        <f t="shared" si="14"/>
        <v>1.21</v>
      </c>
      <c r="F123" s="1">
        <f t="shared" si="15"/>
        <v>0.03</v>
      </c>
      <c r="G123" s="1">
        <f t="shared" si="16"/>
        <v>363847259586.90094</v>
      </c>
      <c r="H123" s="1">
        <f t="shared" si="17"/>
        <v>0.99999725160427833</v>
      </c>
    </row>
    <row r="124" spans="4:8" x14ac:dyDescent="0.25">
      <c r="D124" s="2">
        <v>122</v>
      </c>
      <c r="E124" s="1">
        <f t="shared" si="14"/>
        <v>1.22</v>
      </c>
      <c r="F124" s="1">
        <f t="shared" si="15"/>
        <v>0.03</v>
      </c>
      <c r="G124" s="1">
        <f t="shared" si="16"/>
        <v>453381603659.22302</v>
      </c>
      <c r="H124" s="1">
        <f t="shared" si="17"/>
        <v>0.99999779435957192</v>
      </c>
    </row>
    <row r="125" spans="4:8" x14ac:dyDescent="0.25">
      <c r="D125" s="2">
        <v>123</v>
      </c>
      <c r="E125" s="1">
        <f t="shared" si="14"/>
        <v>1.23</v>
      </c>
      <c r="F125" s="1">
        <f t="shared" si="15"/>
        <v>0.03</v>
      </c>
      <c r="G125" s="1">
        <f t="shared" si="16"/>
        <v>564948266396.14771</v>
      </c>
      <c r="H125" s="1">
        <f t="shared" si="17"/>
        <v>0.99999822993132392</v>
      </c>
    </row>
    <row r="126" spans="4:8" x14ac:dyDescent="0.25">
      <c r="D126" s="2">
        <v>124</v>
      </c>
      <c r="E126" s="1">
        <f t="shared" si="14"/>
        <v>1.24</v>
      </c>
      <c r="F126" s="1">
        <f t="shared" si="15"/>
        <v>0.03</v>
      </c>
      <c r="G126" s="1">
        <f t="shared" si="16"/>
        <v>703968888741.92212</v>
      </c>
      <c r="H126" s="1">
        <f t="shared" si="17"/>
        <v>0.99999857948611726</v>
      </c>
    </row>
    <row r="127" spans="4:8" x14ac:dyDescent="0.25">
      <c r="D127" s="2">
        <v>125</v>
      </c>
      <c r="E127" s="1">
        <f t="shared" si="14"/>
        <v>1.25</v>
      </c>
      <c r="F127" s="1">
        <f t="shared" si="15"/>
        <v>0.03</v>
      </c>
      <c r="G127" s="1">
        <f t="shared" si="16"/>
        <v>877199251318.76489</v>
      </c>
      <c r="H127" s="1">
        <f t="shared" si="17"/>
        <v>0.99999886001058658</v>
      </c>
    </row>
    <row r="128" spans="4:8" x14ac:dyDescent="0.25">
      <c r="D128" s="2">
        <v>126</v>
      </c>
      <c r="E128" s="1">
        <f t="shared" si="14"/>
        <v>1.26</v>
      </c>
      <c r="F128" s="1">
        <f t="shared" si="15"/>
        <v>0.03</v>
      </c>
      <c r="G128" s="1">
        <f t="shared" si="16"/>
        <v>1093057575156.9835</v>
      </c>
      <c r="H128" s="1">
        <f t="shared" si="17"/>
        <v>0.9999990851368602</v>
      </c>
    </row>
    <row r="129" spans="4:8" x14ac:dyDescent="0.25">
      <c r="D129" s="2">
        <v>127</v>
      </c>
      <c r="E129" s="1">
        <f t="shared" si="14"/>
        <v>1.27</v>
      </c>
      <c r="F129" s="1">
        <f t="shared" si="15"/>
        <v>0.03</v>
      </c>
      <c r="G129" s="1">
        <f t="shared" si="16"/>
        <v>1362033609595.3877</v>
      </c>
      <c r="H129" s="1">
        <f t="shared" si="17"/>
        <v>0.99999926580500009</v>
      </c>
    </row>
    <row r="130" spans="4:8" x14ac:dyDescent="0.25">
      <c r="D130" s="2">
        <v>128</v>
      </c>
      <c r="E130" s="1">
        <f t="shared" si="14"/>
        <v>1.28</v>
      </c>
      <c r="F130" s="1">
        <f t="shared" si="15"/>
        <v>0.03</v>
      </c>
      <c r="G130" s="1">
        <f t="shared" si="16"/>
        <v>1697198387194.7478</v>
      </c>
      <c r="H130" s="1">
        <f t="shared" si="17"/>
        <v>0.99999941079462584</v>
      </c>
    </row>
    <row r="131" spans="4:8" x14ac:dyDescent="0.25">
      <c r="D131" s="2">
        <v>129</v>
      </c>
      <c r="E131" s="1">
        <f t="shared" si="14"/>
        <v>1.29</v>
      </c>
      <c r="F131" s="1">
        <f t="shared" si="15"/>
        <v>0.03</v>
      </c>
      <c r="G131" s="1">
        <f t="shared" si="16"/>
        <v>2114839417473.8044</v>
      </c>
      <c r="H131" s="1">
        <f t="shared" si="17"/>
        <v>0.99999952715155627</v>
      </c>
    </row>
    <row r="132" spans="4:8" x14ac:dyDescent="0.25">
      <c r="D132" s="2">
        <v>130</v>
      </c>
      <c r="E132" s="1">
        <f t="shared" si="14"/>
        <v>1.3</v>
      </c>
      <c r="F132" s="1">
        <f t="shared" si="15"/>
        <v>0.03</v>
      </c>
      <c r="G132" s="1">
        <f t="shared" si="16"/>
        <v>2635252187043.0859</v>
      </c>
      <c r="H132" s="1">
        <f t="shared" si="17"/>
        <v>0.99999962053019986</v>
      </c>
    </row>
    <row r="133" spans="4:8" x14ac:dyDescent="0.25">
      <c r="D133" s="2">
        <v>131</v>
      </c>
      <c r="E133" s="1">
        <f t="shared" si="14"/>
        <v>1.31</v>
      </c>
      <c r="F133" s="1">
        <f t="shared" si="15"/>
        <v>0.03</v>
      </c>
      <c r="G133" s="1">
        <f t="shared" si="16"/>
        <v>3283726429503.8896</v>
      </c>
      <c r="H133" s="1">
        <f t="shared" si="17"/>
        <v>0.99999969546832934</v>
      </c>
    </row>
    <row r="134" spans="4:8" x14ac:dyDescent="0.25">
      <c r="D134" s="2">
        <v>132</v>
      </c>
      <c r="E134" s="1">
        <f t="shared" si="14"/>
        <v>1.32</v>
      </c>
      <c r="F134" s="1">
        <f t="shared" si="15"/>
        <v>0.03</v>
      </c>
      <c r="G134" s="1">
        <f t="shared" si="16"/>
        <v>4091775093419.5752</v>
      </c>
      <c r="H134" s="1">
        <f t="shared" si="17"/>
        <v>0.99999975560759513</v>
      </c>
    </row>
    <row r="135" spans="4:8" x14ac:dyDescent="0.25">
      <c r="D135" s="2">
        <v>133</v>
      </c>
      <c r="E135" s="1">
        <f t="shared" si="14"/>
        <v>1.33</v>
      </c>
      <c r="F135" s="1">
        <f t="shared" si="15"/>
        <v>0.03</v>
      </c>
      <c r="G135" s="1">
        <f t="shared" si="16"/>
        <v>5098665730707.1514</v>
      </c>
      <c r="H135" s="1">
        <f t="shared" si="17"/>
        <v>0.99999980387049137</v>
      </c>
    </row>
    <row r="136" spans="4:8" x14ac:dyDescent="0.25">
      <c r="D136" s="2">
        <v>134</v>
      </c>
      <c r="E136" s="1">
        <f t="shared" si="14"/>
        <v>1.34</v>
      </c>
      <c r="F136" s="1">
        <f t="shared" si="15"/>
        <v>0.03</v>
      </c>
      <c r="G136" s="1">
        <f t="shared" si="16"/>
        <v>6353328724077.4795</v>
      </c>
      <c r="H136" s="1">
        <f t="shared" si="17"/>
        <v>0.99999984260237651</v>
      </c>
    </row>
    <row r="137" spans="4:8" x14ac:dyDescent="0.25">
      <c r="D137" s="2">
        <v>135</v>
      </c>
      <c r="E137" s="1">
        <f t="shared" si="14"/>
        <v>1.35</v>
      </c>
      <c r="F137" s="1">
        <f t="shared" si="15"/>
        <v>0.03</v>
      </c>
      <c r="G137" s="1">
        <f t="shared" si="16"/>
        <v>7916735084845.3516</v>
      </c>
      <c r="H137" s="1">
        <f t="shared" si="17"/>
        <v>0.99999987368544452</v>
      </c>
    </row>
    <row r="138" spans="4:8" x14ac:dyDescent="0.25">
      <c r="D138" s="2">
        <v>136</v>
      </c>
      <c r="E138" s="1">
        <f t="shared" si="14"/>
        <v>1.36</v>
      </c>
      <c r="F138" s="1">
        <f t="shared" si="15"/>
        <v>0.03</v>
      </c>
      <c r="G138" s="1">
        <f t="shared" si="16"/>
        <v>9864859371450.5313</v>
      </c>
      <c r="H138" s="1">
        <f t="shared" si="17"/>
        <v>0.99999989863019223</v>
      </c>
    </row>
    <row r="139" spans="4:8" x14ac:dyDescent="0.25">
      <c r="D139" s="2">
        <v>137</v>
      </c>
      <c r="E139" s="1">
        <f t="shared" si="14"/>
        <v>1.37</v>
      </c>
      <c r="F139" s="1">
        <f t="shared" si="15"/>
        <v>0.03</v>
      </c>
      <c r="G139" s="1">
        <f t="shared" si="16"/>
        <v>12292371713281.348</v>
      </c>
      <c r="H139" s="1">
        <f t="shared" si="17"/>
        <v>0.99999991864882209</v>
      </c>
    </row>
    <row r="140" spans="4:8" x14ac:dyDescent="0.25">
      <c r="D140" s="2">
        <v>138</v>
      </c>
      <c r="E140" s="1">
        <f t="shared" si="14"/>
        <v>1.38</v>
      </c>
      <c r="F140" s="1">
        <f t="shared" si="15"/>
        <v>0.03</v>
      </c>
      <c r="G140" s="1">
        <f t="shared" si="16"/>
        <v>15317238355650.406</v>
      </c>
      <c r="H140" s="1">
        <f t="shared" si="17"/>
        <v>0.99999993471414939</v>
      </c>
    </row>
    <row r="141" spans="4:8" x14ac:dyDescent="0.25">
      <c r="D141" s="2">
        <v>139</v>
      </c>
      <c r="E141" s="1">
        <f t="shared" si="14"/>
        <v>1.39</v>
      </c>
      <c r="F141" s="1">
        <f t="shared" si="15"/>
        <v>0.03</v>
      </c>
      <c r="G141" s="1">
        <f t="shared" si="16"/>
        <v>19086454291836.531</v>
      </c>
      <c r="H141" s="1">
        <f t="shared" si="17"/>
        <v>0.99999994760687694</v>
      </c>
    </row>
    <row r="142" spans="4:8" x14ac:dyDescent="0.25">
      <c r="D142" s="2">
        <v>140</v>
      </c>
      <c r="E142" s="1">
        <f t="shared" si="14"/>
        <v>1.4</v>
      </c>
      <c r="F142" s="1">
        <f t="shared" si="15"/>
        <v>0.03</v>
      </c>
      <c r="G142" s="1">
        <f t="shared" si="16"/>
        <v>23783186562477.121</v>
      </c>
      <c r="H142" s="1">
        <f t="shared" si="17"/>
        <v>0.99999995795353336</v>
      </c>
    </row>
    <row r="143" spans="4:8" x14ac:dyDescent="0.25">
      <c r="D143" s="2">
        <v>141</v>
      </c>
      <c r="E143" s="1">
        <f t="shared" si="14"/>
        <v>1.41</v>
      </c>
      <c r="F143" s="1">
        <f t="shared" si="15"/>
        <v>0.03</v>
      </c>
      <c r="G143" s="1">
        <f t="shared" si="16"/>
        <v>29635675354721.188</v>
      </c>
      <c r="H143" s="1">
        <f t="shared" si="17"/>
        <v>0.99999996625691989</v>
      </c>
    </row>
    <row r="144" spans="4:8" x14ac:dyDescent="0.25">
      <c r="D144" s="2">
        <v>142</v>
      </c>
      <c r="E144" s="1">
        <f t="shared" si="14"/>
        <v>1.42</v>
      </c>
      <c r="F144" s="1">
        <f t="shared" si="15"/>
        <v>0.03</v>
      </c>
      <c r="G144" s="1">
        <f t="shared" si="16"/>
        <v>36928325454759.953</v>
      </c>
      <c r="H144" s="1">
        <f t="shared" si="17"/>
        <v>0.99999997292054377</v>
      </c>
    </row>
    <row r="145" spans="4:8" x14ac:dyDescent="0.25">
      <c r="D145" s="2">
        <v>143</v>
      </c>
      <c r="E145" s="1">
        <f t="shared" si="14"/>
        <v>1.43</v>
      </c>
      <c r="F145" s="1">
        <f t="shared" si="15"/>
        <v>0.03</v>
      </c>
      <c r="G145" s="1">
        <f t="shared" si="16"/>
        <v>46015527048734.148</v>
      </c>
      <c r="H145" s="1">
        <f t="shared" si="17"/>
        <v>0.99999997826822717</v>
      </c>
    </row>
    <row r="146" spans="4:8" x14ac:dyDescent="0.25">
      <c r="D146" s="2">
        <v>144</v>
      </c>
      <c r="E146" s="1">
        <f t="shared" si="14"/>
        <v>1.44</v>
      </c>
      <c r="F146" s="1">
        <f t="shared" si="15"/>
        <v>0.03</v>
      </c>
      <c r="G146" s="1">
        <f t="shared" si="16"/>
        <v>57338877501141.766</v>
      </c>
      <c r="H146" s="1">
        <f t="shared" si="17"/>
        <v>0.99999998255984368</v>
      </c>
    </row>
    <row r="147" spans="4:8" x14ac:dyDescent="0.25">
      <c r="D147" s="2">
        <v>145</v>
      </c>
      <c r="E147" s="1">
        <f t="shared" si="14"/>
        <v>1.45</v>
      </c>
      <c r="F147" s="1">
        <f t="shared" si="15"/>
        <v>0.03</v>
      </c>
      <c r="G147" s="1">
        <f t="shared" si="16"/>
        <v>71448641012172.984</v>
      </c>
      <c r="H147" s="1">
        <f t="shared" si="17"/>
        <v>0.99999998600394668</v>
      </c>
    </row>
    <row r="148" spans="4:8" x14ac:dyDescent="0.25">
      <c r="D148" s="2">
        <v>146</v>
      </c>
      <c r="E148" s="1">
        <f t="shared" si="14"/>
        <v>1.46</v>
      </c>
      <c r="F148" s="1">
        <f t="shared" si="15"/>
        <v>0.03</v>
      </c>
      <c r="G148" s="1">
        <f t="shared" si="16"/>
        <v>89030488997359.859</v>
      </c>
      <c r="H148" s="1">
        <f t="shared" si="17"/>
        <v>0.99999998876790408</v>
      </c>
    </row>
    <row r="149" spans="4:8" x14ac:dyDescent="0.25">
      <c r="D149" s="2">
        <v>147</v>
      </c>
      <c r="E149" s="1">
        <f t="shared" si="14"/>
        <v>1.47</v>
      </c>
      <c r="F149" s="1">
        <f t="shared" si="15"/>
        <v>0.03</v>
      </c>
      <c r="G149" s="1">
        <f t="shared" si="16"/>
        <v>110938820652426.61</v>
      </c>
      <c r="H149" s="1">
        <f t="shared" si="17"/>
        <v>0.99999999098603187</v>
      </c>
    </row>
    <row r="150" spans="4:8" x14ac:dyDescent="0.25">
      <c r="D150" s="2">
        <v>148</v>
      </c>
      <c r="E150" s="1">
        <f t="shared" si="14"/>
        <v>1.48</v>
      </c>
      <c r="F150" s="1">
        <f t="shared" si="15"/>
        <v>0.03</v>
      </c>
      <c r="G150" s="1">
        <f t="shared" si="16"/>
        <v>138238282933795.41</v>
      </c>
      <c r="H150" s="1">
        <f t="shared" si="17"/>
        <v>0.99999999276612106</v>
      </c>
    </row>
    <row r="151" spans="4:8" x14ac:dyDescent="0.25">
      <c r="D151" s="2">
        <v>149</v>
      </c>
      <c r="E151" s="1">
        <f t="shared" si="14"/>
        <v>1.49</v>
      </c>
      <c r="F151" s="1">
        <f t="shared" si="15"/>
        <v>0.03</v>
      </c>
      <c r="G151" s="1">
        <f t="shared" si="16"/>
        <v>172255507640156.91</v>
      </c>
      <c r="H151" s="1">
        <f t="shared" si="17"/>
        <v>0.99999999419467611</v>
      </c>
    </row>
    <row r="152" spans="4:8" x14ac:dyDescent="0.25">
      <c r="D152" s="2">
        <v>150</v>
      </c>
      <c r="E152" s="1">
        <f t="shared" si="14"/>
        <v>1.5</v>
      </c>
      <c r="F152" s="1">
        <f t="shared" si="15"/>
        <v>0.03</v>
      </c>
      <c r="G152" s="1">
        <f t="shared" si="16"/>
        <v>214643579785916.06</v>
      </c>
      <c r="H152" s="1">
        <f t="shared" si="17"/>
        <v>0.99999999534111861</v>
      </c>
    </row>
    <row r="153" spans="4:8" x14ac:dyDescent="0.25">
      <c r="D153" s="2">
        <v>151</v>
      </c>
      <c r="E153" s="1">
        <f t="shared" si="14"/>
        <v>1.51</v>
      </c>
      <c r="F153" s="1">
        <f t="shared" si="15"/>
        <v>0.03</v>
      </c>
      <c r="G153" s="1">
        <f t="shared" si="16"/>
        <v>267462370141205.59</v>
      </c>
      <c r="H153" s="1">
        <f t="shared" si="17"/>
        <v>0.99999999626115998</v>
      </c>
    </row>
    <row r="154" spans="4:8" x14ac:dyDescent="0.25">
      <c r="D154" s="2">
        <v>152</v>
      </c>
      <c r="E154" s="1">
        <f t="shared" si="14"/>
        <v>1.52</v>
      </c>
      <c r="F154" s="1">
        <f t="shared" si="15"/>
        <v>0.03</v>
      </c>
      <c r="G154" s="1">
        <f t="shared" si="16"/>
        <v>333278635740705</v>
      </c>
      <c r="H154" s="1">
        <f t="shared" si="17"/>
        <v>0.9999999969995107</v>
      </c>
    </row>
    <row r="155" spans="4:8" x14ac:dyDescent="0.25">
      <c r="D155" s="2">
        <v>153</v>
      </c>
      <c r="E155" s="1">
        <f t="shared" si="14"/>
        <v>1.53</v>
      </c>
      <c r="F155" s="1">
        <f t="shared" si="15"/>
        <v>0.03</v>
      </c>
      <c r="G155" s="1">
        <f t="shared" si="16"/>
        <v>415290752798402.81</v>
      </c>
      <c r="H155" s="1">
        <f t="shared" si="17"/>
        <v>0.99999999759205094</v>
      </c>
    </row>
    <row r="156" spans="4:8" x14ac:dyDescent="0.25">
      <c r="D156" s="2">
        <v>154</v>
      </c>
      <c r="E156" s="1">
        <f t="shared" si="14"/>
        <v>1.54</v>
      </c>
      <c r="F156" s="1">
        <f t="shared" si="15"/>
        <v>0.03</v>
      </c>
      <c r="G156" s="1">
        <f t="shared" si="16"/>
        <v>517484143490205.31</v>
      </c>
      <c r="H156" s="1">
        <f t="shared" si="17"/>
        <v>0.99999999806757556</v>
      </c>
    </row>
    <row r="157" spans="4:8" x14ac:dyDescent="0.25">
      <c r="D157" s="2">
        <v>155</v>
      </c>
      <c r="E157" s="1">
        <f t="shared" si="14"/>
        <v>1.55</v>
      </c>
      <c r="F157" s="1">
        <f t="shared" si="15"/>
        <v>0.03</v>
      </c>
      <c r="G157" s="1">
        <f t="shared" si="16"/>
        <v>644824949651085.38</v>
      </c>
      <c r="H157" s="1">
        <f t="shared" si="17"/>
        <v>0.99999999844919318</v>
      </c>
    </row>
    <row r="158" spans="4:8" x14ac:dyDescent="0.25">
      <c r="D158" s="2">
        <v>156</v>
      </c>
      <c r="E158" s="1">
        <f t="shared" si="14"/>
        <v>1.56</v>
      </c>
      <c r="F158" s="1">
        <f t="shared" si="15"/>
        <v>0.03</v>
      </c>
      <c r="G158" s="1">
        <f t="shared" si="16"/>
        <v>803501365062396</v>
      </c>
      <c r="H158" s="1">
        <f t="shared" si="17"/>
        <v>0.99999999875544821</v>
      </c>
    </row>
    <row r="159" spans="4:8" x14ac:dyDescent="0.25">
      <c r="D159" s="2">
        <v>157</v>
      </c>
      <c r="E159" s="1">
        <f t="shared" si="14"/>
        <v>1.57</v>
      </c>
      <c r="F159" s="1">
        <f t="shared" si="15"/>
        <v>0.03</v>
      </c>
      <c r="G159" s="1">
        <f t="shared" si="16"/>
        <v>1001224353999446.8</v>
      </c>
      <c r="H159" s="1">
        <f t="shared" si="17"/>
        <v>0.99999999900122394</v>
      </c>
    </row>
    <row r="160" spans="4:8" x14ac:dyDescent="0.25">
      <c r="D160" s="2">
        <v>158</v>
      </c>
      <c r="E160" s="1">
        <f t="shared" si="14"/>
        <v>1.58</v>
      </c>
      <c r="F160" s="1">
        <f t="shared" si="15"/>
        <v>0.03</v>
      </c>
      <c r="G160" s="1">
        <f t="shared" si="16"/>
        <v>1247602369616091.8</v>
      </c>
      <c r="H160" s="1">
        <f t="shared" si="17"/>
        <v>0.99999999919846339</v>
      </c>
    </row>
    <row r="161" spans="4:8" x14ac:dyDescent="0.25">
      <c r="D161" s="2">
        <v>159</v>
      </c>
      <c r="E161" s="1">
        <f t="shared" si="14"/>
        <v>1.59</v>
      </c>
      <c r="F161" s="1">
        <f t="shared" si="15"/>
        <v>0.03</v>
      </c>
      <c r="G161" s="1">
        <f t="shared" si="16"/>
        <v>1554608281804286.8</v>
      </c>
      <c r="H161" s="1">
        <f t="shared" si="17"/>
        <v>0.99999999935675177</v>
      </c>
    </row>
    <row r="162" spans="4:8" x14ac:dyDescent="0.25">
      <c r="D162" s="2">
        <v>160</v>
      </c>
      <c r="E162" s="1">
        <f t="shared" si="14"/>
        <v>1.6</v>
      </c>
      <c r="F162" s="1">
        <f t="shared" si="15"/>
        <v>0.03</v>
      </c>
      <c r="G162" s="1">
        <f t="shared" si="16"/>
        <v>1937161205134762.8</v>
      </c>
      <c r="H162" s="1">
        <f t="shared" si="17"/>
        <v>0.99999999948378127</v>
      </c>
    </row>
    <row r="163" spans="4:8" x14ac:dyDescent="0.25">
      <c r="D163" s="2">
        <v>161</v>
      </c>
      <c r="E163" s="1">
        <f t="shared" si="14"/>
        <v>1.61</v>
      </c>
      <c r="F163" s="1">
        <f t="shared" si="15"/>
        <v>0.03</v>
      </c>
      <c r="G163" s="1">
        <f t="shared" si="16"/>
        <v>2413851501115033</v>
      </c>
      <c r="H163" s="1">
        <f t="shared" si="17"/>
        <v>0.99999999958572472</v>
      </c>
    </row>
    <row r="164" spans="4:8" x14ac:dyDescent="0.25">
      <c r="D164" s="2">
        <v>162</v>
      </c>
      <c r="E164" s="1">
        <f t="shared" si="14"/>
        <v>1.62</v>
      </c>
      <c r="F164" s="1">
        <f t="shared" si="15"/>
        <v>0.03</v>
      </c>
      <c r="G164" s="1">
        <f t="shared" si="16"/>
        <v>3007844186632858.5</v>
      </c>
      <c r="H164" s="1">
        <f t="shared" si="17"/>
        <v>0.99999999966753628</v>
      </c>
    </row>
    <row r="165" spans="4:8" x14ac:dyDescent="0.25">
      <c r="D165" s="2">
        <v>163</v>
      </c>
      <c r="E165" s="1">
        <f t="shared" si="14"/>
        <v>1.63</v>
      </c>
      <c r="F165" s="1">
        <f t="shared" si="15"/>
        <v>0.03</v>
      </c>
      <c r="G165" s="1">
        <f t="shared" si="16"/>
        <v>3748004650195727.5</v>
      </c>
      <c r="H165" s="1">
        <f t="shared" si="17"/>
        <v>0.99999999973319165</v>
      </c>
    </row>
    <row r="166" spans="4:8" x14ac:dyDescent="0.25">
      <c r="D166" s="2">
        <v>164</v>
      </c>
      <c r="E166" s="1">
        <f t="shared" si="14"/>
        <v>1.64</v>
      </c>
      <c r="F166" s="1">
        <f t="shared" si="15"/>
        <v>0.03</v>
      </c>
      <c r="G166" s="1">
        <f t="shared" si="16"/>
        <v>4670301380742187</v>
      </c>
      <c r="H166" s="1">
        <f t="shared" si="17"/>
        <v>0.99999999978588128</v>
      </c>
    </row>
    <row r="167" spans="4:8" x14ac:dyDescent="0.25">
      <c r="D167" s="2">
        <v>165</v>
      </c>
      <c r="E167" s="1">
        <f t="shared" ref="E167:E202" si="18">D167/100</f>
        <v>1.65</v>
      </c>
      <c r="F167" s="1">
        <f t="shared" ref="F167:F202" si="19">$B$11*EXP(-1*(E167/($B$14*$B$16))^2) + $B$12</f>
        <v>0.03</v>
      </c>
      <c r="G167" s="1">
        <f t="shared" ref="G167:G202" si="20">EXP($B$15*D167)</f>
        <v>5819553875372948</v>
      </c>
      <c r="H167" s="1">
        <f t="shared" ref="H167:H202" si="21">((10^-6)*EXP($B$15*D167/$B$16))/(1+((10^-6)*(EXP($B$15*D167/$B$16)-1)))</f>
        <v>0.99999999982816568</v>
      </c>
    </row>
    <row r="168" spans="4:8" x14ac:dyDescent="0.25">
      <c r="D168" s="2">
        <v>166</v>
      </c>
      <c r="E168" s="1">
        <f t="shared" si="18"/>
        <v>1.66</v>
      </c>
      <c r="F168" s="1">
        <f t="shared" si="19"/>
        <v>0.03</v>
      </c>
      <c r="G168" s="1">
        <f t="shared" si="20"/>
        <v>7251610666501888</v>
      </c>
      <c r="H168" s="1">
        <f t="shared" si="21"/>
        <v>0.99999999986209975</v>
      </c>
    </row>
    <row r="169" spans="4:8" x14ac:dyDescent="0.25">
      <c r="D169" s="2">
        <v>167</v>
      </c>
      <c r="E169" s="1">
        <f t="shared" si="18"/>
        <v>1.67</v>
      </c>
      <c r="F169" s="1">
        <f t="shared" si="19"/>
        <v>0.03</v>
      </c>
      <c r="G169" s="1">
        <f t="shared" si="20"/>
        <v>9036063310807240</v>
      </c>
      <c r="H169" s="1">
        <f t="shared" si="21"/>
        <v>0.9999999998893323</v>
      </c>
    </row>
    <row r="170" spans="4:8" x14ac:dyDescent="0.25">
      <c r="D170" s="2">
        <v>168</v>
      </c>
      <c r="E170" s="1">
        <f t="shared" si="18"/>
        <v>1.68</v>
      </c>
      <c r="F170" s="1">
        <f t="shared" si="19"/>
        <v>0.03</v>
      </c>
      <c r="G170" s="1">
        <f t="shared" si="20"/>
        <v>1.1259628227711256E+16</v>
      </c>
      <c r="H170" s="1">
        <f t="shared" si="21"/>
        <v>0.99999999991118715</v>
      </c>
    </row>
    <row r="171" spans="4:8" x14ac:dyDescent="0.25">
      <c r="D171" s="2">
        <v>169</v>
      </c>
      <c r="E171" s="1">
        <f t="shared" si="18"/>
        <v>1.69</v>
      </c>
      <c r="F171" s="1">
        <f t="shared" si="19"/>
        <v>0.03</v>
      </c>
      <c r="G171" s="1">
        <f t="shared" si="20"/>
        <v>1.4030360729615812E+16</v>
      </c>
      <c r="H171" s="1">
        <f t="shared" si="21"/>
        <v>0.99999999992872601</v>
      </c>
    </row>
    <row r="172" spans="4:8" x14ac:dyDescent="0.25">
      <c r="D172" s="2">
        <v>170</v>
      </c>
      <c r="E172" s="1">
        <f t="shared" si="18"/>
        <v>1.7</v>
      </c>
      <c r="F172" s="1">
        <f t="shared" si="19"/>
        <v>0.03</v>
      </c>
      <c r="G172" s="1">
        <f t="shared" si="20"/>
        <v>1.748290602692123E+16</v>
      </c>
      <c r="H172" s="1">
        <f t="shared" si="21"/>
        <v>0.99999999994280153</v>
      </c>
    </row>
    <row r="173" spans="4:8" x14ac:dyDescent="0.25">
      <c r="D173" s="2">
        <v>171</v>
      </c>
      <c r="E173" s="1">
        <f t="shared" si="18"/>
        <v>1.71</v>
      </c>
      <c r="F173" s="1">
        <f t="shared" si="19"/>
        <v>0.03</v>
      </c>
      <c r="G173" s="1">
        <f t="shared" si="20"/>
        <v>2.1785042383192396E+16</v>
      </c>
      <c r="H173" s="1">
        <f t="shared" si="21"/>
        <v>0.99999999995409694</v>
      </c>
    </row>
    <row r="174" spans="4:8" x14ac:dyDescent="0.25">
      <c r="D174" s="2">
        <v>172</v>
      </c>
      <c r="E174" s="1">
        <f t="shared" si="18"/>
        <v>1.72</v>
      </c>
      <c r="F174" s="1">
        <f t="shared" si="19"/>
        <v>0.03</v>
      </c>
      <c r="G174" s="1">
        <f t="shared" si="20"/>
        <v>2.7145834388556068E+16</v>
      </c>
      <c r="H174" s="1">
        <f t="shared" si="21"/>
        <v>0.99999999996316191</v>
      </c>
    </row>
    <row r="175" spans="4:8" x14ac:dyDescent="0.25">
      <c r="D175" s="2">
        <v>173</v>
      </c>
      <c r="E175" s="1">
        <f t="shared" si="18"/>
        <v>1.73</v>
      </c>
      <c r="F175" s="1">
        <f t="shared" si="19"/>
        <v>0.03</v>
      </c>
      <c r="G175" s="1">
        <f t="shared" si="20"/>
        <v>3.3825792563958396E+16</v>
      </c>
      <c r="H175" s="1">
        <f t="shared" si="21"/>
        <v>0.99999999997043676</v>
      </c>
    </row>
    <row r="176" spans="4:8" x14ac:dyDescent="0.25">
      <c r="D176" s="2">
        <v>174</v>
      </c>
      <c r="E176" s="1">
        <f t="shared" si="18"/>
        <v>1.74</v>
      </c>
      <c r="F176" s="1">
        <f t="shared" si="19"/>
        <v>0.03</v>
      </c>
      <c r="G176" s="1">
        <f t="shared" si="20"/>
        <v>4.2149533007624168E+16</v>
      </c>
      <c r="H176" s="1">
        <f t="shared" si="21"/>
        <v>0.99999999997627498</v>
      </c>
    </row>
    <row r="177" spans="4:8" x14ac:dyDescent="0.25">
      <c r="D177" s="2">
        <v>175</v>
      </c>
      <c r="E177" s="1">
        <f t="shared" si="18"/>
        <v>1.75</v>
      </c>
      <c r="F177" s="1">
        <f t="shared" si="19"/>
        <v>0.03</v>
      </c>
      <c r="G177" s="1">
        <f t="shared" si="20"/>
        <v>5.252155228592516E+16</v>
      </c>
      <c r="H177" s="1">
        <f t="shared" si="21"/>
        <v>0.99999999998096023</v>
      </c>
    </row>
    <row r="178" spans="4:8" x14ac:dyDescent="0.25">
      <c r="D178" s="2">
        <v>176</v>
      </c>
      <c r="E178" s="1">
        <f t="shared" si="18"/>
        <v>1.76</v>
      </c>
      <c r="F178" s="1">
        <f t="shared" si="19"/>
        <v>0.03</v>
      </c>
      <c r="G178" s="1">
        <f t="shared" si="20"/>
        <v>6.5445884157819728E+16</v>
      </c>
      <c r="H178" s="1">
        <f t="shared" si="21"/>
        <v>0.99999999998472022</v>
      </c>
    </row>
    <row r="179" spans="4:8" x14ac:dyDescent="0.25">
      <c r="D179" s="2">
        <v>177</v>
      </c>
      <c r="E179" s="1">
        <f t="shared" si="18"/>
        <v>1.77</v>
      </c>
      <c r="F179" s="1">
        <f t="shared" si="19"/>
        <v>0.03</v>
      </c>
      <c r="G179" s="1">
        <f t="shared" si="20"/>
        <v>8.1550593361776368E+16</v>
      </c>
      <c r="H179" s="1">
        <f t="shared" si="21"/>
        <v>0.9999999999877377</v>
      </c>
    </row>
    <row r="180" spans="4:8" x14ac:dyDescent="0.25">
      <c r="D180" s="2">
        <v>178</v>
      </c>
      <c r="E180" s="1">
        <f t="shared" si="18"/>
        <v>1.78</v>
      </c>
      <c r="F180" s="1">
        <f t="shared" si="19"/>
        <v>0.03</v>
      </c>
      <c r="G180" s="1">
        <f t="shared" si="20"/>
        <v>1.0161829675370387E+17</v>
      </c>
      <c r="H180" s="1">
        <f t="shared" si="21"/>
        <v>0.99999999999015921</v>
      </c>
    </row>
    <row r="181" spans="4:8" x14ac:dyDescent="0.25">
      <c r="D181" s="2">
        <v>179</v>
      </c>
      <c r="E181" s="1">
        <f t="shared" si="18"/>
        <v>1.79</v>
      </c>
      <c r="F181" s="1">
        <f t="shared" si="19"/>
        <v>0.03</v>
      </c>
      <c r="G181" s="1">
        <f t="shared" si="20"/>
        <v>1.2662419498671342E+17</v>
      </c>
      <c r="H181" s="1">
        <f t="shared" si="21"/>
        <v>0.99999999999210265</v>
      </c>
    </row>
    <row r="182" spans="4:8" x14ac:dyDescent="0.25">
      <c r="D182" s="2">
        <v>180</v>
      </c>
      <c r="E182" s="1">
        <f t="shared" si="18"/>
        <v>1.8</v>
      </c>
      <c r="F182" s="1">
        <f t="shared" si="19"/>
        <v>0.03</v>
      </c>
      <c r="G182" s="1">
        <f t="shared" si="20"/>
        <v>1.5778346290230269E+17</v>
      </c>
      <c r="H182" s="1">
        <f t="shared" si="21"/>
        <v>0.99999999999366218</v>
      </c>
    </row>
    <row r="183" spans="4:8" x14ac:dyDescent="0.25">
      <c r="D183" s="2">
        <v>181</v>
      </c>
      <c r="E183" s="1">
        <f t="shared" si="18"/>
        <v>1.81</v>
      </c>
      <c r="F183" s="1">
        <f t="shared" si="19"/>
        <v>0.03</v>
      </c>
      <c r="G183" s="1">
        <f t="shared" si="20"/>
        <v>1.9661030159405642E+17</v>
      </c>
      <c r="H183" s="1">
        <f t="shared" si="21"/>
        <v>0.99999999999491385</v>
      </c>
    </row>
    <row r="184" spans="4:8" x14ac:dyDescent="0.25">
      <c r="D184" s="2">
        <v>182</v>
      </c>
      <c r="E184" s="1">
        <f t="shared" si="18"/>
        <v>1.82</v>
      </c>
      <c r="F184" s="1">
        <f t="shared" si="19"/>
        <v>0.03</v>
      </c>
      <c r="G184" s="1">
        <f t="shared" si="20"/>
        <v>2.4499152181012045E+17</v>
      </c>
      <c r="H184" s="1">
        <f t="shared" si="21"/>
        <v>0.99999999999591827</v>
      </c>
    </row>
    <row r="185" spans="4:8" x14ac:dyDescent="0.25">
      <c r="D185" s="2">
        <v>183</v>
      </c>
      <c r="E185" s="1">
        <f t="shared" si="18"/>
        <v>1.83</v>
      </c>
      <c r="F185" s="1">
        <f t="shared" si="19"/>
        <v>0.03</v>
      </c>
      <c r="G185" s="1">
        <f t="shared" si="20"/>
        <v>3.0527823451878157E+17</v>
      </c>
      <c r="H185" s="1">
        <f t="shared" si="21"/>
        <v>0.99999999999672429</v>
      </c>
    </row>
    <row r="186" spans="4:8" x14ac:dyDescent="0.25">
      <c r="D186" s="2">
        <v>184</v>
      </c>
      <c r="E186" s="1">
        <f t="shared" si="18"/>
        <v>1.84</v>
      </c>
      <c r="F186" s="1">
        <f t="shared" si="19"/>
        <v>0.03</v>
      </c>
      <c r="G186" s="1">
        <f t="shared" si="20"/>
        <v>3.8040010438865056E+17</v>
      </c>
      <c r="H186" s="1">
        <f t="shared" si="21"/>
        <v>0.99999999999737121</v>
      </c>
    </row>
    <row r="187" spans="4:8" x14ac:dyDescent="0.25">
      <c r="D187" s="2">
        <v>185</v>
      </c>
      <c r="E187" s="1">
        <f t="shared" si="18"/>
        <v>1.85</v>
      </c>
      <c r="F187" s="1">
        <f t="shared" si="19"/>
        <v>0.03</v>
      </c>
      <c r="G187" s="1">
        <f t="shared" si="20"/>
        <v>4.7400771839171091E+17</v>
      </c>
      <c r="H187" s="1">
        <f t="shared" si="21"/>
        <v>0.99999999999789035</v>
      </c>
    </row>
    <row r="188" spans="4:8" x14ac:dyDescent="0.25">
      <c r="D188" s="2">
        <v>186</v>
      </c>
      <c r="E188" s="1">
        <f t="shared" si="18"/>
        <v>1.86</v>
      </c>
      <c r="F188" s="1">
        <f t="shared" si="19"/>
        <v>0.03</v>
      </c>
      <c r="G188" s="1">
        <f t="shared" si="20"/>
        <v>5.906499880067264E+17</v>
      </c>
      <c r="H188" s="1">
        <f t="shared" si="21"/>
        <v>0.99999999999830691</v>
      </c>
    </row>
    <row r="189" spans="4:8" x14ac:dyDescent="0.25">
      <c r="D189" s="2">
        <v>187</v>
      </c>
      <c r="E189" s="1">
        <f t="shared" si="18"/>
        <v>1.87</v>
      </c>
      <c r="F189" s="1">
        <f t="shared" si="19"/>
        <v>0.03</v>
      </c>
      <c r="G189" s="1">
        <f t="shared" si="20"/>
        <v>7.3599520597689638E+17</v>
      </c>
      <c r="H189" s="1">
        <f t="shared" si="21"/>
        <v>0.99999999999864131</v>
      </c>
    </row>
    <row r="190" spans="4:8" x14ac:dyDescent="0.25">
      <c r="D190" s="2">
        <v>188</v>
      </c>
      <c r="E190" s="1">
        <f t="shared" si="18"/>
        <v>1.88</v>
      </c>
      <c r="F190" s="1">
        <f t="shared" si="19"/>
        <v>0.03</v>
      </c>
      <c r="G190" s="1">
        <f t="shared" si="20"/>
        <v>9.1710649999167603E+17</v>
      </c>
      <c r="H190" s="1">
        <f t="shared" si="21"/>
        <v>0.99999999999890965</v>
      </c>
    </row>
    <row r="191" spans="4:8" x14ac:dyDescent="0.25">
      <c r="D191" s="2">
        <v>189</v>
      </c>
      <c r="E191" s="1">
        <f t="shared" si="18"/>
        <v>1.89</v>
      </c>
      <c r="F191" s="1">
        <f t="shared" si="19"/>
        <v>0.03</v>
      </c>
      <c r="G191" s="1">
        <f t="shared" si="20"/>
        <v>1.1427850691100621E+18</v>
      </c>
      <c r="H191" s="1">
        <f t="shared" si="21"/>
        <v>0.99999999999912492</v>
      </c>
    </row>
    <row r="192" spans="4:8" x14ac:dyDescent="0.25">
      <c r="D192" s="2">
        <v>190</v>
      </c>
      <c r="E192" s="1">
        <f t="shared" si="18"/>
        <v>1.9</v>
      </c>
      <c r="F192" s="1">
        <f t="shared" si="19"/>
        <v>0.03</v>
      </c>
      <c r="G192" s="1">
        <f t="shared" si="20"/>
        <v>1.4239978826807386E+18</v>
      </c>
      <c r="H192" s="1">
        <f t="shared" si="21"/>
        <v>0.99999999999929778</v>
      </c>
    </row>
    <row r="193" spans="4:8" x14ac:dyDescent="0.25">
      <c r="D193" s="2">
        <v>191</v>
      </c>
      <c r="E193" s="1">
        <f t="shared" si="18"/>
        <v>1.91</v>
      </c>
      <c r="F193" s="1">
        <f t="shared" si="19"/>
        <v>0.03</v>
      </c>
      <c r="G193" s="1">
        <f t="shared" si="20"/>
        <v>1.774410626014178E+18</v>
      </c>
      <c r="H193" s="1">
        <f t="shared" si="21"/>
        <v>0.99999999999943645</v>
      </c>
    </row>
    <row r="194" spans="4:8" x14ac:dyDescent="0.25">
      <c r="D194" s="2">
        <v>192</v>
      </c>
      <c r="E194" s="1">
        <f t="shared" si="18"/>
        <v>1.92</v>
      </c>
      <c r="F194" s="1">
        <f t="shared" si="19"/>
        <v>0.03</v>
      </c>
      <c r="G194" s="1">
        <f t="shared" si="20"/>
        <v>2.2110517915832522E+18</v>
      </c>
      <c r="H194" s="1">
        <f t="shared" si="21"/>
        <v>0.9999999999995477</v>
      </c>
    </row>
    <row r="195" spans="4:8" x14ac:dyDescent="0.25">
      <c r="D195" s="2">
        <v>193</v>
      </c>
      <c r="E195" s="1">
        <f t="shared" si="18"/>
        <v>1.93</v>
      </c>
      <c r="F195" s="1">
        <f t="shared" si="19"/>
        <v>0.03</v>
      </c>
      <c r="G195" s="1">
        <f t="shared" si="20"/>
        <v>2.7551401876154266E+18</v>
      </c>
      <c r="H195" s="1">
        <f t="shared" si="21"/>
        <v>0.99999999999963707</v>
      </c>
    </row>
    <row r="196" spans="4:8" x14ac:dyDescent="0.25">
      <c r="D196" s="2">
        <v>194</v>
      </c>
      <c r="E196" s="1">
        <f t="shared" si="18"/>
        <v>1.94</v>
      </c>
      <c r="F196" s="1">
        <f t="shared" si="19"/>
        <v>0.03</v>
      </c>
      <c r="G196" s="1">
        <f t="shared" si="20"/>
        <v>3.4331160772937298E+18</v>
      </c>
      <c r="H196" s="1">
        <f t="shared" si="21"/>
        <v>0.99999999999970868</v>
      </c>
    </row>
    <row r="197" spans="4:8" x14ac:dyDescent="0.25">
      <c r="D197" s="2">
        <v>195</v>
      </c>
      <c r="E197" s="1">
        <f t="shared" si="18"/>
        <v>1.95</v>
      </c>
      <c r="F197" s="1">
        <f t="shared" si="19"/>
        <v>0.03</v>
      </c>
      <c r="G197" s="1">
        <f t="shared" si="20"/>
        <v>4.2779260573211402E+18</v>
      </c>
      <c r="H197" s="1">
        <f t="shared" si="21"/>
        <v>0.99999999999976619</v>
      </c>
    </row>
    <row r="198" spans="4:8" x14ac:dyDescent="0.25">
      <c r="D198" s="2">
        <v>196</v>
      </c>
      <c r="E198" s="1">
        <f t="shared" si="18"/>
        <v>1.96</v>
      </c>
      <c r="F198" s="1">
        <f t="shared" si="19"/>
        <v>0.03</v>
      </c>
      <c r="G198" s="1">
        <f t="shared" si="20"/>
        <v>5.3306241152012841E+18</v>
      </c>
      <c r="H198" s="1">
        <f t="shared" si="21"/>
        <v>0.99999999999981237</v>
      </c>
    </row>
    <row r="199" spans="4:8" x14ac:dyDescent="0.25">
      <c r="D199" s="2">
        <v>197</v>
      </c>
      <c r="E199" s="1">
        <f t="shared" si="18"/>
        <v>1.97</v>
      </c>
      <c r="F199" s="1">
        <f t="shared" si="19"/>
        <v>0.03</v>
      </c>
      <c r="G199" s="1">
        <f t="shared" si="20"/>
        <v>6.6423666694603059E+18</v>
      </c>
      <c r="H199" s="1">
        <f t="shared" si="21"/>
        <v>0.99999999999984945</v>
      </c>
    </row>
    <row r="200" spans="4:8" x14ac:dyDescent="0.25">
      <c r="D200" s="2">
        <v>198</v>
      </c>
      <c r="E200" s="1">
        <f t="shared" si="18"/>
        <v>1.98</v>
      </c>
      <c r="F200" s="1">
        <f t="shared" si="19"/>
        <v>0.03</v>
      </c>
      <c r="G200" s="1">
        <f t="shared" si="20"/>
        <v>8.2768985428436777E+18</v>
      </c>
      <c r="H200" s="1">
        <f t="shared" si="21"/>
        <v>0.99999999999987921</v>
      </c>
    </row>
    <row r="201" spans="4:8" x14ac:dyDescent="0.25">
      <c r="D201" s="2">
        <v>199</v>
      </c>
      <c r="E201" s="1">
        <f t="shared" si="18"/>
        <v>1.99</v>
      </c>
      <c r="F201" s="1">
        <f t="shared" si="19"/>
        <v>0.03</v>
      </c>
      <c r="G201" s="1">
        <f t="shared" si="20"/>
        <v>1.0313650675670094E+19</v>
      </c>
      <c r="H201" s="1">
        <f t="shared" si="21"/>
        <v>0.99999999999990308</v>
      </c>
    </row>
    <row r="202" spans="4:8" x14ac:dyDescent="0.25">
      <c r="D202" s="2">
        <v>200</v>
      </c>
      <c r="E202" s="1">
        <f t="shared" si="18"/>
        <v>2</v>
      </c>
      <c r="F202" s="1">
        <f t="shared" si="19"/>
        <v>0.03</v>
      </c>
      <c r="G202" s="1">
        <f t="shared" si="20"/>
        <v>1.2851600114359308E+19</v>
      </c>
      <c r="H202" s="1">
        <f t="shared" si="21"/>
        <v>0.99999999999992217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workbookViewId="0">
      <selection activeCell="C29" sqref="C29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F6CA-5C27-4411-BDC0-8FB453BBBBEB}">
  <dimension ref="A1:F9"/>
  <sheetViews>
    <sheetView workbookViewId="0">
      <selection activeCell="G32" sqref="G32"/>
    </sheetView>
  </sheetViews>
  <sheetFormatPr defaultRowHeight="15" x14ac:dyDescent="0.25"/>
  <sheetData>
    <row r="1" spans="1:6" x14ac:dyDescent="0.25">
      <c r="D1" t="s">
        <v>43</v>
      </c>
    </row>
    <row r="2" spans="1:6" x14ac:dyDescent="0.25">
      <c r="A2" t="s">
        <v>41</v>
      </c>
      <c r="B2">
        <v>0.8</v>
      </c>
      <c r="D2">
        <v>1.1000000000000001</v>
      </c>
      <c r="E2">
        <f>-$B$4/($B$2*$B$3)*(EXP(-$B$2*D2)-EXP(-$B$2*(D2-$B$3)))</f>
        <v>79.802330225238904</v>
      </c>
      <c r="F2">
        <f>D2*-1</f>
        <v>-1.1000000000000001</v>
      </c>
    </row>
    <row r="3" spans="1:6" x14ac:dyDescent="0.25">
      <c r="A3" t="s">
        <v>42</v>
      </c>
      <c r="B3">
        <v>1.1000000000000001</v>
      </c>
      <c r="D3">
        <v>2.2000000000000002</v>
      </c>
      <c r="E3">
        <f t="shared" ref="E3:E9" si="0">-$B$4/($B$2*$B$3)*(EXP(-$B$2*D3)-EXP(-$B$2*(D3-$B$3)))</f>
        <v>33.100642889799659</v>
      </c>
      <c r="F3">
        <f>D3*-1</f>
        <v>-2.2000000000000002</v>
      </c>
    </row>
    <row r="4" spans="1:6" x14ac:dyDescent="0.25">
      <c r="A4" t="s">
        <v>44</v>
      </c>
      <c r="B4">
        <v>120</v>
      </c>
      <c r="D4">
        <v>3.3</v>
      </c>
      <c r="E4">
        <f t="shared" si="0"/>
        <v>13.72958103636334</v>
      </c>
      <c r="F4">
        <f>D4*-1</f>
        <v>-3.3</v>
      </c>
    </row>
    <row r="5" spans="1:6" x14ac:dyDescent="0.25">
      <c r="D5">
        <v>4.4000000000000004</v>
      </c>
      <c r="E5">
        <f t="shared" si="0"/>
        <v>5.6947955984310044</v>
      </c>
      <c r="F5">
        <f>D5*-1</f>
        <v>-4.4000000000000004</v>
      </c>
    </row>
    <row r="6" spans="1:6" x14ac:dyDescent="0.25">
      <c r="D6">
        <v>5.5</v>
      </c>
      <c r="E6">
        <f t="shared" si="0"/>
        <v>2.3621038997486652</v>
      </c>
      <c r="F6">
        <f>D6*-1</f>
        <v>-5.5</v>
      </c>
    </row>
    <row r="7" spans="1:6" x14ac:dyDescent="0.25">
      <c r="D7">
        <v>6.6</v>
      </c>
      <c r="E7">
        <f t="shared" si="0"/>
        <v>0.97976033323216971</v>
      </c>
      <c r="F7">
        <f>D7*-1</f>
        <v>-6.6</v>
      </c>
    </row>
    <row r="8" spans="1:6" x14ac:dyDescent="0.25">
      <c r="D8">
        <v>7.7</v>
      </c>
      <c r="E8">
        <f t="shared" si="0"/>
        <v>0.40638784376815579</v>
      </c>
      <c r="F8">
        <f>D8*-1</f>
        <v>-7.7</v>
      </c>
    </row>
    <row r="9" spans="1:6" x14ac:dyDescent="0.25">
      <c r="D9">
        <v>8.8000000000000007</v>
      </c>
      <c r="E9">
        <f t="shared" si="0"/>
        <v>0.16856273311015513</v>
      </c>
      <c r="F9">
        <f>D9*-1</f>
        <v>-8.8000000000000007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rate</vt:lpstr>
      <vt:lpstr>tidal condition</vt:lpstr>
      <vt:lpstr>Broch initials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2019-06-27T07:32:24Z</dcterms:modified>
</cp:coreProperties>
</file>