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MALG\documentation\"/>
    </mc:Choice>
  </mc:AlternateContent>
  <bookViews>
    <workbookView xWindow="0" yWindow="0" windowWidth="28770" windowHeight="12360"/>
  </bookViews>
  <sheets>
    <sheet name="growth rate" sheetId="1" r:id="rId1"/>
    <sheet name="Broch initial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" i="1"/>
  <c r="B8" i="1"/>
  <c r="C9" i="2"/>
  <c r="B18" i="2"/>
  <c r="B17" i="2"/>
  <c r="B15" i="2"/>
  <c r="B14" i="2"/>
  <c r="B13" i="2"/>
  <c r="B3" i="1"/>
  <c r="U10" i="1"/>
  <c r="U11" i="1"/>
  <c r="U12" i="1"/>
  <c r="U13" i="1"/>
  <c r="U9" i="1"/>
  <c r="B5" i="1" l="1"/>
  <c r="B6" i="1" s="1"/>
  <c r="B9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2" i="1"/>
  <c r="M31" i="1"/>
  <c r="M30" i="1"/>
  <c r="H2" i="1"/>
</calcChain>
</file>

<file path=xl/sharedStrings.xml><?xml version="1.0" encoding="utf-8"?>
<sst xmlns="http://schemas.openxmlformats.org/spreadsheetml/2006/main" count="29" uniqueCount="28">
  <si>
    <t>umax</t>
  </si>
  <si>
    <t>photo</t>
  </si>
  <si>
    <t>temp</t>
  </si>
  <si>
    <t>A</t>
  </si>
  <si>
    <t>nut</t>
  </si>
  <si>
    <t>area</t>
  </si>
  <si>
    <t>erosion</t>
  </si>
  <si>
    <t>density lim</t>
  </si>
  <si>
    <t>total</t>
  </si>
  <si>
    <t>carbon content</t>
  </si>
  <si>
    <t xml:space="preserve">C </t>
  </si>
  <si>
    <t>Cmin</t>
  </si>
  <si>
    <t>Nmin</t>
  </si>
  <si>
    <t xml:space="preserve">N </t>
  </si>
  <si>
    <t>Kn</t>
  </si>
  <si>
    <t>Kc</t>
  </si>
  <si>
    <t>Ka</t>
  </si>
  <si>
    <t>Wd</t>
  </si>
  <si>
    <t>Ctot</t>
  </si>
  <si>
    <t>Cstruct</t>
  </si>
  <si>
    <t>Nstruct</t>
  </si>
  <si>
    <t>Ntot</t>
  </si>
  <si>
    <t>gC/gDM</t>
  </si>
  <si>
    <t>gN/gDM</t>
  </si>
  <si>
    <t>broch</t>
  </si>
  <si>
    <t>diff</t>
  </si>
  <si>
    <t>m1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</si>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</sst>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'growth rate'!$E$2:$E$85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'growth rate'!$F$2:$F$85</c:f>
              <c:numCache>
                <c:formatCode>General</c:formatCode>
                <c:ptCount val="84"/>
                <c:pt idx="0">
                  <c:v>0.13552758576712379</c:v>
                </c:pt>
                <c:pt idx="1">
                  <c:v>0.12709006587435911</c:v>
                </c:pt>
                <c:pt idx="2">
                  <c:v>0.11449988496324742</c:v>
                </c:pt>
                <c:pt idx="3">
                  <c:v>9.9568072144650077E-2</c:v>
                </c:pt>
                <c:pt idx="4">
                  <c:v>8.4179669063021462E-2</c:v>
                </c:pt>
                <c:pt idx="5">
                  <c:v>6.9914919367101494E-2</c:v>
                </c:pt>
                <c:pt idx="6">
                  <c:v>5.7816769600475729E-2</c:v>
                </c:pt>
                <c:pt idx="7">
                  <c:v>4.8337944721558168E-2</c:v>
                </c:pt>
                <c:pt idx="8">
                  <c:v>4.1435815864962283E-2</c:v>
                </c:pt>
                <c:pt idx="9">
                  <c:v>3.6746152856399615E-2</c:v>
                </c:pt>
                <c:pt idx="10">
                  <c:v>3.3764590392607985E-2</c:v>
                </c:pt>
                <c:pt idx="11">
                  <c:v>3.1987246819427655E-2</c:v>
                </c:pt>
                <c:pt idx="12">
                  <c:v>3.0992335253669425E-2</c:v>
                </c:pt>
                <c:pt idx="13">
                  <c:v>3.0468745982939204E-2</c:v>
                </c:pt>
                <c:pt idx="14">
                  <c:v>3.0209454273780707E-2</c:v>
                </c:pt>
                <c:pt idx="15">
                  <c:v>3.0088534680105326E-2</c:v>
                </c:pt>
                <c:pt idx="16">
                  <c:v>3.0035400561237647E-2</c:v>
                </c:pt>
                <c:pt idx="17">
                  <c:v>3.0013389963743402E-2</c:v>
                </c:pt>
                <c:pt idx="18">
                  <c:v>3.0004790944981832E-2</c:v>
                </c:pt>
                <c:pt idx="19">
                  <c:v>3.0001621569229937E-2</c:v>
                </c:pt>
                <c:pt idx="20">
                  <c:v>3.0000519185237044E-2</c:v>
                </c:pt>
                <c:pt idx="21">
                  <c:v>3.0000157246759255E-2</c:v>
                </c:pt>
                <c:pt idx="22">
                  <c:v>3.0000045051950815E-2</c:v>
                </c:pt>
                <c:pt idx="23">
                  <c:v>3.0000012210066457E-2</c:v>
                </c:pt>
                <c:pt idx="24">
                  <c:v>3.0000003130365025E-2</c:v>
                </c:pt>
                <c:pt idx="25">
                  <c:v>3.0000000759179489E-2</c:v>
                </c:pt>
                <c:pt idx="26">
                  <c:v>3.0000000174167242E-2</c:v>
                </c:pt>
                <c:pt idx="27">
                  <c:v>3.000000003779732E-2</c:v>
                </c:pt>
                <c:pt idx="28">
                  <c:v>3.00000000077594E-2</c:v>
                </c:pt>
                <c:pt idx="29">
                  <c:v>3.0000000001506842E-2</c:v>
                </c:pt>
                <c:pt idx="30">
                  <c:v>3.0000000000276809E-2</c:v>
                </c:pt>
                <c:pt idx="31">
                  <c:v>3.0000000000048103E-2</c:v>
                </c:pt>
                <c:pt idx="32">
                  <c:v>3.0000000000007906E-2</c:v>
                </c:pt>
                <c:pt idx="33">
                  <c:v>3.0000000000001227E-2</c:v>
                </c:pt>
                <c:pt idx="34">
                  <c:v>3.0000000000000179E-2</c:v>
                </c:pt>
                <c:pt idx="35">
                  <c:v>3.0000000000000023E-2</c:v>
                </c:pt>
                <c:pt idx="36">
                  <c:v>3.0000000000000002E-2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87592"/>
        <c:axId val="440089160"/>
      </c:scatterChart>
      <c:valAx>
        <c:axId val="44008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9160"/>
        <c:crosses val="autoZero"/>
        <c:crossBetween val="midCat"/>
      </c:valAx>
      <c:valAx>
        <c:axId val="44008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8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28574</xdr:rowOff>
    </xdr:from>
    <xdr:to>
      <xdr:col>18</xdr:col>
      <xdr:colOff>257175</xdr:colOff>
      <xdr:row>21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workbookViewId="0">
      <selection activeCell="Q25" sqref="Q25"/>
    </sheetView>
  </sheetViews>
  <sheetFormatPr defaultRowHeight="15" x14ac:dyDescent="0.25"/>
  <cols>
    <col min="6" max="7" width="12" bestFit="1" customWidth="1"/>
    <col min="8" max="8" width="12.7109375" bestFit="1" customWidth="1"/>
  </cols>
  <sheetData>
    <row r="1" spans="1:21" x14ac:dyDescent="0.25">
      <c r="B1" t="s">
        <v>0</v>
      </c>
      <c r="E1" t="s">
        <v>3</v>
      </c>
      <c r="F1" t="s">
        <v>7</v>
      </c>
      <c r="G1" t="s">
        <v>6</v>
      </c>
    </row>
    <row r="2" spans="1:21" x14ac:dyDescent="0.25">
      <c r="A2" t="s">
        <v>1</v>
      </c>
      <c r="B2">
        <v>2</v>
      </c>
      <c r="E2">
        <v>1</v>
      </c>
      <c r="F2">
        <f>$B$11*EXP(-1*(E2/6)^2) + $B$12</f>
        <v>0.13552758576712379</v>
      </c>
      <c r="G2">
        <f>((10^-6)*EXP(0.22*E2))/(1+((10^-6)*(EXP(0.22*E2)-1)))</f>
        <v>1.2460764239569684E-6</v>
      </c>
      <c r="H2">
        <f>-1*(E2/6)^2</f>
        <v>-2.7777777777777776E-2</v>
      </c>
    </row>
    <row r="3" spans="1:21" x14ac:dyDescent="0.25">
      <c r="A3" t="s">
        <v>4</v>
      </c>
      <c r="B3">
        <f>1-(0.01/0.022)</f>
        <v>0.54545454545454541</v>
      </c>
      <c r="E3">
        <v>2</v>
      </c>
      <c r="F3">
        <f t="shared" ref="F3:F66" si="0">$B$11*EXP(-1*(E3/6)^2) + $B$12</f>
        <v>0.12709006587435911</v>
      </c>
      <c r="G3">
        <f t="shared" ref="G3:G66" si="1">((10^-6)*EXP(0.22*E3))/(1+((10^-6)*(EXP(0.22*E3)-1)))</f>
        <v>1.5527063603193225E-6</v>
      </c>
    </row>
    <row r="4" spans="1:21" x14ac:dyDescent="0.25">
      <c r="A4" t="s">
        <v>2</v>
      </c>
      <c r="B4">
        <v>1</v>
      </c>
      <c r="E4">
        <v>3</v>
      </c>
      <c r="F4">
        <f t="shared" si="0"/>
        <v>0.11449988496324742</v>
      </c>
      <c r="G4">
        <f t="shared" si="1"/>
        <v>1.9347905257746793E-6</v>
      </c>
      <c r="T4">
        <v>10</v>
      </c>
    </row>
    <row r="5" spans="1:21" x14ac:dyDescent="0.25">
      <c r="A5" t="s">
        <v>5</v>
      </c>
      <c r="B5">
        <f>MIN(F2:F85)</f>
        <v>0.03</v>
      </c>
      <c r="E5">
        <v>4</v>
      </c>
      <c r="F5">
        <f t="shared" si="0"/>
        <v>9.9568072144650077E-2</v>
      </c>
      <c r="G5">
        <f t="shared" si="1"/>
        <v>2.4108963048843208E-6</v>
      </c>
      <c r="T5">
        <v>11</v>
      </c>
    </row>
    <row r="6" spans="1:21" x14ac:dyDescent="0.25">
      <c r="A6" t="s">
        <v>8</v>
      </c>
      <c r="B6">
        <f>B5*B4*B3*B2</f>
        <v>3.2727272727272723E-2</v>
      </c>
      <c r="E6">
        <v>5</v>
      </c>
      <c r="F6">
        <f t="shared" si="0"/>
        <v>8.4179669063021462E-2</v>
      </c>
      <c r="G6">
        <f t="shared" si="1"/>
        <v>3.0041600031110242E-6</v>
      </c>
      <c r="T6">
        <v>12</v>
      </c>
    </row>
    <row r="7" spans="1:21" x14ac:dyDescent="0.25">
      <c r="E7">
        <v>6</v>
      </c>
      <c r="F7">
        <f t="shared" si="0"/>
        <v>6.9914919367101494E-2</v>
      </c>
      <c r="G7">
        <f t="shared" si="1"/>
        <v>3.7434111075068067E-6</v>
      </c>
      <c r="T7">
        <v>13</v>
      </c>
    </row>
    <row r="8" spans="1:21" x14ac:dyDescent="0.25">
      <c r="A8" t="s">
        <v>24</v>
      </c>
      <c r="B8">
        <f>0.039</f>
        <v>3.9E-2</v>
      </c>
      <c r="E8">
        <v>7</v>
      </c>
      <c r="F8">
        <f t="shared" si="0"/>
        <v>5.7816769600475729E-2</v>
      </c>
      <c r="G8">
        <f t="shared" si="1"/>
        <v>4.664573177238642E-6</v>
      </c>
      <c r="T8">
        <v>14</v>
      </c>
    </row>
    <row r="9" spans="1:21" x14ac:dyDescent="0.25">
      <c r="A9" t="s">
        <v>25</v>
      </c>
      <c r="B9">
        <f>B8-B6</f>
        <v>6.272727272727277E-3</v>
      </c>
      <c r="E9">
        <v>8</v>
      </c>
      <c r="F9">
        <f t="shared" si="0"/>
        <v>4.8337944721558168E-2</v>
      </c>
      <c r="G9">
        <f t="shared" si="1"/>
        <v>5.8124094225461322E-6</v>
      </c>
      <c r="T9">
        <v>15</v>
      </c>
      <c r="U9">
        <f>19/4 - T9/4</f>
        <v>1</v>
      </c>
    </row>
    <row r="10" spans="1:21" x14ac:dyDescent="0.25">
      <c r="E10">
        <v>9</v>
      </c>
      <c r="F10">
        <f t="shared" si="0"/>
        <v>4.1435815864962283E-2</v>
      </c>
      <c r="G10">
        <f t="shared" si="1"/>
        <v>7.2426977708603088E-6</v>
      </c>
      <c r="T10">
        <v>16</v>
      </c>
      <c r="U10">
        <f t="shared" ref="U10:U13" si="2">19/4 - T10/4</f>
        <v>0.75</v>
      </c>
    </row>
    <row r="11" spans="1:21" x14ac:dyDescent="0.25">
      <c r="A11" t="s">
        <v>26</v>
      </c>
      <c r="B11">
        <v>0.1085</v>
      </c>
      <c r="E11">
        <v>10</v>
      </c>
      <c r="F11">
        <f t="shared" si="0"/>
        <v>3.6746152856399615E-2</v>
      </c>
      <c r="G11">
        <f t="shared" si="1"/>
        <v>9.02494107416017E-6</v>
      </c>
      <c r="T11">
        <v>17</v>
      </c>
      <c r="U11">
        <f t="shared" si="2"/>
        <v>0.5</v>
      </c>
    </row>
    <row r="12" spans="1:21" x14ac:dyDescent="0.25">
      <c r="A12" t="s">
        <v>27</v>
      </c>
      <c r="B12">
        <v>0.03</v>
      </c>
      <c r="E12">
        <v>11</v>
      </c>
      <c r="F12">
        <f t="shared" si="0"/>
        <v>3.3764590392607985E-2</v>
      </c>
      <c r="G12">
        <f t="shared" si="1"/>
        <v>1.1245744092569978E-5</v>
      </c>
      <c r="T12">
        <v>18</v>
      </c>
      <c r="U12">
        <f t="shared" si="2"/>
        <v>0.25</v>
      </c>
    </row>
    <row r="13" spans="1:21" x14ac:dyDescent="0.25">
      <c r="B13">
        <v>3.5749999999999997E-2</v>
      </c>
      <c r="E13">
        <v>12</v>
      </c>
      <c r="F13">
        <f t="shared" si="0"/>
        <v>3.1987246819427655E-2</v>
      </c>
      <c r="G13">
        <f t="shared" si="1"/>
        <v>1.4013021253434884E-5</v>
      </c>
      <c r="T13">
        <v>19</v>
      </c>
      <c r="U13">
        <f t="shared" si="2"/>
        <v>0</v>
      </c>
    </row>
    <row r="14" spans="1:21" x14ac:dyDescent="0.25">
      <c r="E14">
        <v>13</v>
      </c>
      <c r="F14">
        <f t="shared" si="0"/>
        <v>3.0992335253669425E-2</v>
      </c>
      <c r="G14">
        <f t="shared" si="1"/>
        <v>1.7461239497915648E-5</v>
      </c>
      <c r="T14">
        <v>20</v>
      </c>
    </row>
    <row r="15" spans="1:21" x14ac:dyDescent="0.25">
      <c r="E15">
        <v>14</v>
      </c>
      <c r="F15">
        <f t="shared" si="0"/>
        <v>3.0468745982939204E-2</v>
      </c>
      <c r="G15">
        <f t="shared" si="1"/>
        <v>2.1757950735900389E-5</v>
      </c>
    </row>
    <row r="16" spans="1:21" x14ac:dyDescent="0.25">
      <c r="E16">
        <v>15</v>
      </c>
      <c r="F16">
        <f t="shared" si="0"/>
        <v>3.0209454273780707E-2</v>
      </c>
      <c r="G16">
        <f t="shared" si="1"/>
        <v>2.7111930956594368E-5</v>
      </c>
    </row>
    <row r="17" spans="5:13" x14ac:dyDescent="0.25">
      <c r="E17">
        <v>16</v>
      </c>
      <c r="F17">
        <f t="shared" si="0"/>
        <v>3.0088534680105326E-2</v>
      </c>
      <c r="G17">
        <f t="shared" si="1"/>
        <v>3.3783320896982345E-5</v>
      </c>
    </row>
    <row r="18" spans="5:13" x14ac:dyDescent="0.25">
      <c r="E18">
        <v>17</v>
      </c>
      <c r="F18">
        <f t="shared" si="0"/>
        <v>3.0035400561237647E-2</v>
      </c>
      <c r="G18">
        <f t="shared" si="1"/>
        <v>4.2096260093313604E-5</v>
      </c>
    </row>
    <row r="19" spans="5:13" x14ac:dyDescent="0.25">
      <c r="E19">
        <v>18</v>
      </c>
      <c r="F19">
        <f t="shared" si="0"/>
        <v>3.0013389963743402E-2</v>
      </c>
      <c r="G19">
        <f t="shared" si="1"/>
        <v>5.2454626774271586E-5</v>
      </c>
    </row>
    <row r="20" spans="5:13" x14ac:dyDescent="0.25">
      <c r="E20">
        <v>19</v>
      </c>
      <c r="F20">
        <f t="shared" si="0"/>
        <v>3.0004790944981832E-2</v>
      </c>
      <c r="G20">
        <f t="shared" si="1"/>
        <v>6.5361646155887598E-5</v>
      </c>
    </row>
    <row r="21" spans="5:13" x14ac:dyDescent="0.25">
      <c r="E21">
        <v>20</v>
      </c>
      <c r="F21">
        <f t="shared" si="0"/>
        <v>3.0001621569229937E-2</v>
      </c>
      <c r="G21">
        <f t="shared" si="1"/>
        <v>8.1444316398966016E-5</v>
      </c>
    </row>
    <row r="22" spans="5:13" x14ac:dyDescent="0.25">
      <c r="E22">
        <v>21</v>
      </c>
      <c r="F22">
        <f t="shared" si="0"/>
        <v>3.0000519185237044E-2</v>
      </c>
      <c r="G22">
        <f t="shared" si="1"/>
        <v>1.0148383360991019E-4</v>
      </c>
    </row>
    <row r="23" spans="5:13" x14ac:dyDescent="0.25">
      <c r="E23">
        <v>22</v>
      </c>
      <c r="F23">
        <f t="shared" si="0"/>
        <v>3.0000157246759255E-2</v>
      </c>
      <c r="G23">
        <f t="shared" si="1"/>
        <v>1.2645348569324084E-4</v>
      </c>
    </row>
    <row r="24" spans="5:13" x14ac:dyDescent="0.25">
      <c r="E24">
        <v>23</v>
      </c>
      <c r="F24">
        <f t="shared" si="0"/>
        <v>3.0000045051950815E-2</v>
      </c>
      <c r="G24">
        <f t="shared" si="1"/>
        <v>1.575658430066555E-4</v>
      </c>
    </row>
    <row r="25" spans="5:13" x14ac:dyDescent="0.25">
      <c r="E25">
        <v>24</v>
      </c>
      <c r="F25">
        <f t="shared" si="0"/>
        <v>3.0000012210066457E-2</v>
      </c>
      <c r="G25">
        <f t="shared" si="1"/>
        <v>1.9633151808758198E-4</v>
      </c>
    </row>
    <row r="26" spans="5:13" x14ac:dyDescent="0.25">
      <c r="E26">
        <v>25</v>
      </c>
      <c r="F26">
        <f t="shared" si="0"/>
        <v>3.0000003130365025E-2</v>
      </c>
      <c r="G26">
        <f t="shared" si="1"/>
        <v>2.4463231734211298E-4</v>
      </c>
    </row>
    <row r="27" spans="5:13" x14ac:dyDescent="0.25">
      <c r="E27">
        <v>26</v>
      </c>
      <c r="F27">
        <f t="shared" si="0"/>
        <v>3.0000000759179489E-2</v>
      </c>
      <c r="G27">
        <f t="shared" si="1"/>
        <v>3.0481228900170317E-4</v>
      </c>
    </row>
    <row r="28" spans="5:13" x14ac:dyDescent="0.25">
      <c r="E28">
        <v>27</v>
      </c>
      <c r="F28">
        <f t="shared" si="0"/>
        <v>3.0000000174167242E-2</v>
      </c>
      <c r="G28">
        <f t="shared" si="1"/>
        <v>3.797910134572184E-4</v>
      </c>
    </row>
    <row r="29" spans="5:13" x14ac:dyDescent="0.25">
      <c r="E29">
        <v>28</v>
      </c>
      <c r="F29">
        <f t="shared" si="0"/>
        <v>3.000000003779732E-2</v>
      </c>
      <c r="G29">
        <f t="shared" si="1"/>
        <v>4.7320451973457343E-4</v>
      </c>
    </row>
    <row r="30" spans="5:13" x14ac:dyDescent="0.25">
      <c r="E30">
        <v>29</v>
      </c>
      <c r="F30">
        <f t="shared" si="0"/>
        <v>3.00000000077594E-2</v>
      </c>
      <c r="G30">
        <f t="shared" si="1"/>
        <v>5.8958048737355951E-4</v>
      </c>
      <c r="M30">
        <f>EXP(-2)</f>
        <v>0.1353352832366127</v>
      </c>
    </row>
    <row r="31" spans="5:13" x14ac:dyDescent="0.25">
      <c r="E31">
        <v>30</v>
      </c>
      <c r="F31">
        <f t="shared" si="0"/>
        <v>3.0000000001506842E-2</v>
      </c>
      <c r="G31">
        <f t="shared" si="1"/>
        <v>7.3455595524899526E-4</v>
      </c>
      <c r="M31">
        <f>EXP(-3)</f>
        <v>4.9787068367863944E-2</v>
      </c>
    </row>
    <row r="32" spans="5:13" x14ac:dyDescent="0.25">
      <c r="E32">
        <v>31</v>
      </c>
      <c r="F32">
        <f t="shared" si="0"/>
        <v>3.0000000000276809E-2</v>
      </c>
      <c r="G32">
        <f t="shared" si="1"/>
        <v>9.151476636868655E-4</v>
      </c>
    </row>
    <row r="33" spans="5:7" x14ac:dyDescent="0.25">
      <c r="E33">
        <v>32</v>
      </c>
      <c r="F33">
        <f t="shared" si="0"/>
        <v>3.0000000000048103E-2</v>
      </c>
      <c r="G33">
        <f t="shared" si="1"/>
        <v>1.1400874650133936E-3</v>
      </c>
    </row>
    <row r="34" spans="5:7" x14ac:dyDescent="0.25">
      <c r="E34">
        <v>33</v>
      </c>
      <c r="F34">
        <f t="shared" si="0"/>
        <v>3.0000000000007906E-2</v>
      </c>
      <c r="G34">
        <f t="shared" si="1"/>
        <v>1.4202380146384928E-3</v>
      </c>
    </row>
    <row r="35" spans="5:7" x14ac:dyDescent="0.25">
      <c r="E35">
        <v>34</v>
      </c>
      <c r="F35">
        <f t="shared" si="0"/>
        <v>3.0000000000001227E-2</v>
      </c>
      <c r="G35">
        <f t="shared" si="1"/>
        <v>1.7691072610144698E-3</v>
      </c>
    </row>
    <row r="36" spans="5:7" x14ac:dyDescent="0.25">
      <c r="E36">
        <v>35</v>
      </c>
      <c r="F36">
        <f t="shared" si="0"/>
        <v>3.0000000000000179E-2</v>
      </c>
      <c r="G36">
        <f t="shared" si="1"/>
        <v>2.2034841356053255E-3</v>
      </c>
    </row>
    <row r="37" spans="5:7" x14ac:dyDescent="0.25">
      <c r="E37">
        <v>36</v>
      </c>
      <c r="F37">
        <f t="shared" si="0"/>
        <v>3.0000000000000023E-2</v>
      </c>
      <c r="G37">
        <f t="shared" si="1"/>
        <v>2.7442223184334274E-3</v>
      </c>
    </row>
    <row r="38" spans="5:7" x14ac:dyDescent="0.25">
      <c r="E38">
        <v>37</v>
      </c>
      <c r="F38">
        <f t="shared" si="0"/>
        <v>3.0000000000000002E-2</v>
      </c>
      <c r="G38">
        <f t="shared" si="1"/>
        <v>3.417203973429205E-3</v>
      </c>
    </row>
    <row r="39" spans="5:7" x14ac:dyDescent="0.25">
      <c r="E39">
        <v>38</v>
      </c>
      <c r="F39">
        <f t="shared" si="0"/>
        <v>0.03</v>
      </c>
      <c r="G39">
        <f t="shared" si="1"/>
        <v>4.2545207523640933E-3</v>
      </c>
    </row>
    <row r="40" spans="5:7" x14ac:dyDescent="0.25">
      <c r="E40">
        <v>39</v>
      </c>
      <c r="F40">
        <f t="shared" si="0"/>
        <v>0.03</v>
      </c>
      <c r="G40">
        <f t="shared" si="1"/>
        <v>5.2959148119110623E-3</v>
      </c>
    </row>
    <row r="41" spans="5:7" x14ac:dyDescent="0.25">
      <c r="E41">
        <v>40</v>
      </c>
      <c r="F41">
        <f t="shared" si="0"/>
        <v>0.03</v>
      </c>
      <c r="G41">
        <f t="shared" si="1"/>
        <v>6.5905274297065781E-3</v>
      </c>
    </row>
    <row r="42" spans="5:7" x14ac:dyDescent="0.25">
      <c r="E42">
        <v>41</v>
      </c>
      <c r="F42">
        <f t="shared" si="0"/>
        <v>0.03</v>
      </c>
      <c r="G42">
        <f t="shared" si="1"/>
        <v>8.1990059259894974E-3</v>
      </c>
    </row>
    <row r="43" spans="5:7" x14ac:dyDescent="0.25">
      <c r="E43">
        <v>42</v>
      </c>
      <c r="F43">
        <f t="shared" si="0"/>
        <v>0.03</v>
      </c>
      <c r="G43">
        <f t="shared" si="1"/>
        <v>1.0196019167352289E-2</v>
      </c>
    </row>
    <row r="44" spans="5:7" x14ac:dyDescent="0.25">
      <c r="E44">
        <v>43</v>
      </c>
      <c r="F44">
        <f t="shared" si="0"/>
        <v>0.03</v>
      </c>
      <c r="G44">
        <f t="shared" si="1"/>
        <v>1.2673225068561876E-2</v>
      </c>
    </row>
    <row r="45" spans="5:7" x14ac:dyDescent="0.25">
      <c r="E45">
        <v>44</v>
      </c>
      <c r="F45">
        <f t="shared" si="0"/>
        <v>0.03</v>
      </c>
      <c r="G45">
        <f t="shared" si="1"/>
        <v>1.5742715849473732E-2</v>
      </c>
    </row>
    <row r="46" spans="5:7" x14ac:dyDescent="0.25">
      <c r="E46">
        <v>45</v>
      </c>
      <c r="F46">
        <f t="shared" si="0"/>
        <v>0.03</v>
      </c>
      <c r="G46">
        <f t="shared" si="1"/>
        <v>1.9540931966364361E-2</v>
      </c>
    </row>
    <row r="47" spans="5:7" x14ac:dyDescent="0.25">
      <c r="E47">
        <v>46</v>
      </c>
      <c r="F47">
        <f t="shared" si="0"/>
        <v>0.03</v>
      </c>
      <c r="G47">
        <f t="shared" si="1"/>
        <v>2.4232974694841723E-2</v>
      </c>
    </row>
    <row r="48" spans="5:7" x14ac:dyDescent="0.25">
      <c r="E48">
        <v>47</v>
      </c>
      <c r="F48">
        <f t="shared" si="0"/>
        <v>0.03</v>
      </c>
      <c r="G48">
        <f t="shared" si="1"/>
        <v>3.0017148485242659E-2</v>
      </c>
    </row>
    <row r="49" spans="5:7" x14ac:dyDescent="0.25">
      <c r="E49">
        <v>48</v>
      </c>
      <c r="F49">
        <f t="shared" si="0"/>
        <v>0.03</v>
      </c>
      <c r="G49">
        <f t="shared" si="1"/>
        <v>3.7129413028744424E-2</v>
      </c>
    </row>
    <row r="50" spans="5:7" x14ac:dyDescent="0.25">
      <c r="E50">
        <v>49</v>
      </c>
      <c r="F50">
        <f t="shared" si="0"/>
        <v>0.03</v>
      </c>
      <c r="G50">
        <f t="shared" si="1"/>
        <v>4.5847206134766547E-2</v>
      </c>
    </row>
    <row r="51" spans="5:7" x14ac:dyDescent="0.25">
      <c r="E51">
        <v>50</v>
      </c>
      <c r="F51">
        <f t="shared" si="0"/>
        <v>0.03</v>
      </c>
      <c r="G51">
        <f t="shared" si="1"/>
        <v>5.6491800158557842E-2</v>
      </c>
    </row>
    <row r="52" spans="5:7" x14ac:dyDescent="0.25">
      <c r="E52">
        <v>51</v>
      </c>
      <c r="F52">
        <f t="shared" si="0"/>
        <v>0.03</v>
      </c>
      <c r="G52">
        <f t="shared" si="1"/>
        <v>6.9427977291689119E-2</v>
      </c>
    </row>
    <row r="53" spans="5:7" x14ac:dyDescent="0.25">
      <c r="E53">
        <v>52</v>
      </c>
      <c r="F53">
        <f t="shared" si="0"/>
        <v>0.03</v>
      </c>
      <c r="G53">
        <f t="shared" si="1"/>
        <v>8.5059380638517298E-2</v>
      </c>
    </row>
    <row r="54" spans="5:7" x14ac:dyDescent="0.25">
      <c r="E54">
        <v>53</v>
      </c>
      <c r="F54">
        <f t="shared" si="0"/>
        <v>0.03</v>
      </c>
      <c r="G54">
        <f t="shared" si="1"/>
        <v>0.103817496960946</v>
      </c>
    </row>
    <row r="55" spans="5:7" x14ac:dyDescent="0.25">
      <c r="E55">
        <v>54</v>
      </c>
      <c r="F55">
        <f t="shared" si="0"/>
        <v>0.03</v>
      </c>
      <c r="G55">
        <f t="shared" si="1"/>
        <v>0.12614200844224446</v>
      </c>
    </row>
    <row r="56" spans="5:7" x14ac:dyDescent="0.25">
      <c r="E56">
        <v>55</v>
      </c>
      <c r="F56">
        <f t="shared" si="0"/>
        <v>0.03</v>
      </c>
      <c r="G56">
        <f t="shared" si="1"/>
        <v>0.15245046556210873</v>
      </c>
    </row>
    <row r="57" spans="5:7" x14ac:dyDescent="0.25">
      <c r="E57">
        <v>56</v>
      </c>
      <c r="F57">
        <f t="shared" si="0"/>
        <v>0.03</v>
      </c>
      <c r="G57">
        <f t="shared" si="1"/>
        <v>0.18309621261292608</v>
      </c>
    </row>
    <row r="58" spans="5:7" x14ac:dyDescent="0.25">
      <c r="E58">
        <v>57</v>
      </c>
      <c r="F58">
        <f t="shared" si="0"/>
        <v>0.03</v>
      </c>
      <c r="G58">
        <f t="shared" si="1"/>
        <v>0.21831556557294363</v>
      </c>
    </row>
    <row r="59" spans="5:7" x14ac:dyDescent="0.25">
      <c r="E59">
        <v>58</v>
      </c>
      <c r="F59">
        <f t="shared" si="0"/>
        <v>0.03</v>
      </c>
      <c r="G59">
        <f t="shared" si="1"/>
        <v>0.25816851875854974</v>
      </c>
    </row>
    <row r="60" spans="5:7" x14ac:dyDescent="0.25">
      <c r="E60">
        <v>59</v>
      </c>
      <c r="F60">
        <f t="shared" si="0"/>
        <v>0.03</v>
      </c>
      <c r="G60">
        <f t="shared" si="1"/>
        <v>0.30248136499012307</v>
      </c>
    </row>
    <row r="61" spans="5:7" x14ac:dyDescent="0.25">
      <c r="E61">
        <v>60</v>
      </c>
      <c r="F61">
        <f t="shared" si="0"/>
        <v>0.03</v>
      </c>
      <c r="G61">
        <f t="shared" si="1"/>
        <v>0.35080342001031367</v>
      </c>
    </row>
    <row r="62" spans="5:7" x14ac:dyDescent="0.25">
      <c r="E62">
        <v>61</v>
      </c>
      <c r="F62">
        <f t="shared" si="0"/>
        <v>0.03</v>
      </c>
      <c r="G62">
        <f t="shared" si="1"/>
        <v>0.40239169334299929</v>
      </c>
    </row>
    <row r="63" spans="5:7" x14ac:dyDescent="0.25">
      <c r="E63">
        <v>62</v>
      </c>
      <c r="F63">
        <f t="shared" si="0"/>
        <v>0.03</v>
      </c>
      <c r="G63">
        <f t="shared" si="1"/>
        <v>0.45623489645483883</v>
      </c>
    </row>
    <row r="64" spans="5:7" x14ac:dyDescent="0.25">
      <c r="E64">
        <v>63</v>
      </c>
      <c r="F64">
        <f t="shared" si="0"/>
        <v>0.03</v>
      </c>
      <c r="G64">
        <f t="shared" si="1"/>
        <v>0.5111207761980614</v>
      </c>
    </row>
    <row r="65" spans="5:7" x14ac:dyDescent="0.25">
      <c r="E65">
        <v>64</v>
      </c>
      <c r="F65">
        <f t="shared" si="0"/>
        <v>0.03</v>
      </c>
      <c r="G65">
        <f t="shared" si="1"/>
        <v>0.5657398197694945</v>
      </c>
    </row>
    <row r="66" spans="5:7" x14ac:dyDescent="0.25">
      <c r="E66">
        <v>65</v>
      </c>
      <c r="F66">
        <f t="shared" si="0"/>
        <v>0.03</v>
      </c>
      <c r="G66">
        <f t="shared" si="1"/>
        <v>0.61880766513186025</v>
      </c>
    </row>
    <row r="67" spans="5:7" x14ac:dyDescent="0.25">
      <c r="E67">
        <v>66</v>
      </c>
      <c r="F67">
        <f t="shared" ref="F67:F85" si="3">$B$11*EXP(-1*(E67/6)^2) + $B$12</f>
        <v>0.03</v>
      </c>
      <c r="G67">
        <f t="shared" ref="G67:G85" si="4">((10^-6)*EXP(0.22*E67))/(1+((10^-6)*(EXP(0.22*E67)-1)))</f>
        <v>0.66918260796547002</v>
      </c>
    </row>
    <row r="68" spans="5:7" x14ac:dyDescent="0.25">
      <c r="E68">
        <v>67</v>
      </c>
      <c r="F68">
        <f t="shared" si="3"/>
        <v>0.03</v>
      </c>
      <c r="G68">
        <f t="shared" si="4"/>
        <v>0.71595618002018357</v>
      </c>
    </row>
    <row r="69" spans="5:7" x14ac:dyDescent="0.25">
      <c r="E69">
        <v>68</v>
      </c>
      <c r="F69">
        <f t="shared" si="3"/>
        <v>0.03</v>
      </c>
      <c r="G69">
        <f t="shared" si="4"/>
        <v>0.75850313531882596</v>
      </c>
    </row>
    <row r="70" spans="5:7" x14ac:dyDescent="0.25">
      <c r="E70">
        <v>69</v>
      </c>
      <c r="F70">
        <f t="shared" si="3"/>
        <v>0.03</v>
      </c>
      <c r="G70">
        <f t="shared" si="4"/>
        <v>0.79648854300365435</v>
      </c>
    </row>
    <row r="71" spans="5:7" x14ac:dyDescent="0.25">
      <c r="E71">
        <v>70</v>
      </c>
      <c r="F71">
        <f t="shared" si="3"/>
        <v>0.03</v>
      </c>
      <c r="G71">
        <f t="shared" si="4"/>
        <v>0.82983953427592239</v>
      </c>
    </row>
    <row r="72" spans="5:7" x14ac:dyDescent="0.25">
      <c r="E72">
        <v>71</v>
      </c>
      <c r="F72">
        <f t="shared" si="3"/>
        <v>0.03</v>
      </c>
      <c r="G72">
        <f t="shared" si="4"/>
        <v>0.85869467504450392</v>
      </c>
    </row>
    <row r="73" spans="5:7" x14ac:dyDescent="0.25">
      <c r="E73">
        <v>72</v>
      </c>
      <c r="F73">
        <f t="shared" si="3"/>
        <v>0.03</v>
      </c>
      <c r="G73">
        <f t="shared" si="4"/>
        <v>0.88334453269096114</v>
      </c>
    </row>
    <row r="74" spans="5:7" x14ac:dyDescent="0.25">
      <c r="E74">
        <v>73</v>
      </c>
      <c r="F74">
        <f t="shared" si="3"/>
        <v>0.03</v>
      </c>
      <c r="G74">
        <f t="shared" si="4"/>
        <v>0.9041742312675316</v>
      </c>
    </row>
    <row r="75" spans="5:7" x14ac:dyDescent="0.25">
      <c r="E75">
        <v>74</v>
      </c>
      <c r="F75">
        <f t="shared" si="3"/>
        <v>0.03</v>
      </c>
      <c r="G75">
        <f t="shared" si="4"/>
        <v>0.92161467193268898</v>
      </c>
    </row>
    <row r="76" spans="5:7" x14ac:dyDescent="0.25">
      <c r="E76">
        <v>75</v>
      </c>
      <c r="F76">
        <f t="shared" si="3"/>
        <v>0.03</v>
      </c>
      <c r="G76">
        <f t="shared" si="4"/>
        <v>0.93610523347285957</v>
      </c>
    </row>
    <row r="77" spans="5:7" x14ac:dyDescent="0.25">
      <c r="E77">
        <v>76</v>
      </c>
      <c r="F77">
        <f t="shared" si="3"/>
        <v>0.03</v>
      </c>
      <c r="G77">
        <f t="shared" si="4"/>
        <v>0.94806796961673001</v>
      </c>
    </row>
    <row r="78" spans="5:7" x14ac:dyDescent="0.25">
      <c r="E78">
        <v>77</v>
      </c>
      <c r="F78">
        <f t="shared" si="3"/>
        <v>0.03</v>
      </c>
      <c r="G78">
        <f t="shared" si="4"/>
        <v>0.95789172377246945</v>
      </c>
    </row>
    <row r="79" spans="5:7" x14ac:dyDescent="0.25">
      <c r="E79">
        <v>78</v>
      </c>
      <c r="F79">
        <f t="shared" si="3"/>
        <v>0.03</v>
      </c>
      <c r="G79">
        <f t="shared" si="4"/>
        <v>0.96592395424992794</v>
      </c>
    </row>
    <row r="80" spans="5:7" x14ac:dyDescent="0.25">
      <c r="E80">
        <v>79</v>
      </c>
      <c r="F80">
        <f t="shared" si="3"/>
        <v>0.03</v>
      </c>
      <c r="G80">
        <f t="shared" si="4"/>
        <v>0.97246805988010854</v>
      </c>
    </row>
    <row r="81" spans="5:7" x14ac:dyDescent="0.25">
      <c r="E81">
        <v>80</v>
      </c>
      <c r="F81">
        <f t="shared" si="3"/>
        <v>0.03</v>
      </c>
      <c r="G81">
        <f t="shared" si="4"/>
        <v>0.97778431291612711</v>
      </c>
    </row>
    <row r="82" spans="5:7" x14ac:dyDescent="0.25">
      <c r="E82">
        <v>81</v>
      </c>
      <c r="F82">
        <f t="shared" si="3"/>
        <v>0.03</v>
      </c>
      <c r="G82">
        <f t="shared" si="4"/>
        <v>0.98209293196423986</v>
      </c>
    </row>
    <row r="83" spans="5:7" x14ac:dyDescent="0.25">
      <c r="E83">
        <v>82</v>
      </c>
      <c r="F83">
        <f t="shared" si="3"/>
        <v>0.03</v>
      </c>
      <c r="G83">
        <f t="shared" si="4"/>
        <v>0.98557824148585549</v>
      </c>
    </row>
    <row r="84" spans="5:7" x14ac:dyDescent="0.25">
      <c r="E84">
        <v>83</v>
      </c>
      <c r="F84">
        <f t="shared" si="3"/>
        <v>0.03</v>
      </c>
      <c r="G84">
        <f t="shared" si="4"/>
        <v>0.98839321125419799</v>
      </c>
    </row>
    <row r="85" spans="5:7" x14ac:dyDescent="0.25">
      <c r="E85">
        <v>84</v>
      </c>
      <c r="F85">
        <f t="shared" si="3"/>
        <v>0.03</v>
      </c>
      <c r="G85">
        <f t="shared" si="4"/>
        <v>0.99066393444071343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10" sqref="C10"/>
    </sheetView>
  </sheetViews>
  <sheetFormatPr defaultRowHeight="15" x14ac:dyDescent="0.25"/>
  <sheetData>
    <row r="1" spans="1:3" x14ac:dyDescent="0.25">
      <c r="A1" t="s">
        <v>9</v>
      </c>
    </row>
    <row r="2" spans="1:3" x14ac:dyDescent="0.25">
      <c r="A2" t="s">
        <v>10</v>
      </c>
      <c r="B2">
        <v>0.6</v>
      </c>
    </row>
    <row r="3" spans="1:3" x14ac:dyDescent="0.25">
      <c r="A3" t="s">
        <v>11</v>
      </c>
      <c r="B3">
        <v>0.01</v>
      </c>
    </row>
    <row r="4" spans="1:3" x14ac:dyDescent="0.25">
      <c r="A4" t="s">
        <v>12</v>
      </c>
      <c r="B4">
        <v>0.01</v>
      </c>
    </row>
    <row r="5" spans="1:3" x14ac:dyDescent="0.25">
      <c r="A5" t="s">
        <v>13</v>
      </c>
      <c r="B5">
        <v>0.01</v>
      </c>
    </row>
    <row r="6" spans="1:3" x14ac:dyDescent="0.25">
      <c r="A6" t="s">
        <v>14</v>
      </c>
      <c r="B6">
        <v>2.72</v>
      </c>
    </row>
    <row r="7" spans="1:3" x14ac:dyDescent="0.25">
      <c r="A7" t="s">
        <v>15</v>
      </c>
      <c r="B7">
        <v>2.12</v>
      </c>
    </row>
    <row r="8" spans="1:3" x14ac:dyDescent="0.25">
      <c r="A8" t="s">
        <v>16</v>
      </c>
      <c r="B8">
        <v>0.6</v>
      </c>
    </row>
    <row r="9" spans="1:3" x14ac:dyDescent="0.25">
      <c r="A9" t="s">
        <v>3</v>
      </c>
      <c r="B9">
        <v>30</v>
      </c>
      <c r="C9">
        <f>B9*B8</f>
        <v>18</v>
      </c>
    </row>
    <row r="10" spans="1:3" x14ac:dyDescent="0.25">
      <c r="A10" t="s">
        <v>19</v>
      </c>
      <c r="B10">
        <v>0.2</v>
      </c>
    </row>
    <row r="11" spans="1:3" x14ac:dyDescent="0.25">
      <c r="A11" t="s">
        <v>20</v>
      </c>
      <c r="B11">
        <v>0.01</v>
      </c>
    </row>
    <row r="13" spans="1:3" x14ac:dyDescent="0.25">
      <c r="A13" t="s">
        <v>17</v>
      </c>
      <c r="B13">
        <f>B8*B9*(1+B6*(B5-B4)+B4+B7*(B2-B3)+B3)</f>
        <v>40.874399999999994</v>
      </c>
    </row>
    <row r="14" spans="1:3" x14ac:dyDescent="0.25">
      <c r="A14" t="s">
        <v>18</v>
      </c>
      <c r="B14">
        <f>B10+B2</f>
        <v>0.8</v>
      </c>
    </row>
    <row r="15" spans="1:3" x14ac:dyDescent="0.25">
      <c r="A15" t="s">
        <v>21</v>
      </c>
      <c r="B15">
        <f>B11+B5</f>
        <v>0.02</v>
      </c>
    </row>
    <row r="17" spans="1:2" x14ac:dyDescent="0.25">
      <c r="A17" t="s">
        <v>22</v>
      </c>
      <c r="B17">
        <f>B14*B9*B8/B13</f>
        <v>0.35229874933943983</v>
      </c>
    </row>
    <row r="18" spans="1:2" x14ac:dyDescent="0.25">
      <c r="A18" t="s">
        <v>23</v>
      </c>
      <c r="B18">
        <f>B15*B9*B8/B13</f>
        <v>8.8074687334859965E-3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growth rate</vt:lpstr>
      <vt:lpstr>Broch initials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Schueder</dc:creator>
  <cp:lastModifiedBy>Rudy Schueder</cp:lastModifiedBy>
  <dcterms:created xsi:type="dcterms:W3CDTF">2019-03-27T17:55:41Z</dcterms:created>
  <dcterms:modified xsi:type="dcterms:W3CDTF">2019-03-29T17:02:35Z</dcterms:modified>
</cp:coreProperties>
</file>