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ilza\Desktop\Excel-Challenge\"/>
    </mc:Choice>
  </mc:AlternateContent>
  <xr:revisionPtr revIDLastSave="0" documentId="8_{D8719865-D623-48F9-8054-5A57024DE4EB}" xr6:coauthVersionLast="47" xr6:coauthVersionMax="47" xr10:uidLastSave="{00000000-0000-0000-0000-000000000000}"/>
  <bookViews>
    <workbookView xWindow="-28920" yWindow="135" windowWidth="29040" windowHeight="15840" activeTab="3" xr2:uid="{00000000-000D-0000-FFFF-FFFF00000000}"/>
  </bookViews>
  <sheets>
    <sheet name="Data Provided" sheetId="1" r:id="rId1"/>
    <sheet name="1. By Category" sheetId="4" r:id="rId2"/>
    <sheet name="2. By Sub-Category" sheetId="5" r:id="rId3"/>
    <sheet name="3. Timespan trend" sheetId="9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<sst xmlns="http://schemas.openxmlformats.org/spreadsheetml/2006/main" count="24798" uniqueCount="8380">
  <si>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</si>
  <si>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</si>
  <si>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</si>
  <si>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</si>
  <si>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</si>
  <si>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</si>
  <si>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</si>
  <si>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</si>
  <si>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</si>
  <si>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</si>
  <si>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</si>
  <si>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</si>
  <si>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</si>
  <si>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</si>
  <si>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</si>
  <si>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</si>
  <si>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</si>
  <si>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</si>
  <si>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</si>
  <si>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</si>
  <si>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</si>
  <si>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</si>
  <si>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</si>
  <si>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</si>
  <si>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</si>
  <si>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</si>
  <si>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</si>
  <si>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</si>
  <si>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</si>
  <si>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</si>
  <si>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</si>
  <si>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</si>
  <si>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</si>
  <si>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</si>
  <si>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</si>
  <si>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</si>
  <si>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</si>
  <si>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</si>
  <si>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</si>
  <si>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</si>
  <si>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</si>
  <si>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</si>
  <si>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</si>
  <si>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</si>
  <si>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</si>
  <si>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</si>
  <si>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</si>
  <si>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</si>
  <si>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</si>
  <si>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</si>
  <si>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</si>
  <si>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</si>
  <si>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</si>
  <si>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</si>
  <si>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</si>
  <si>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</si>
  <si>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</si>
  <si>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</si>
  <si>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</si>
  <si>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</si>
  <si>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</si>
  <si>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</si>
  <si>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</si>
  <si>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</si>
  <si>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</si>
  <si>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</si>
  <si>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</si>
  <si>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</si>
  <si>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</si>
  <si>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</si>
  <si>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</si>
  <si>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</si>
  <si>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</si>
  <si>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</si>
  <si>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</si>
  <si>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</si>
  <si>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</si>
  <si>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</si>
  <si>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</si>
  <si>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</si>
  <si>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</si>
  <si>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</si>
  <si>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</si>
  <si>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</si>
  <si>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</si>
  <si>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</si>
  <si>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</si>
  <si>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</si>
  <si>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</si>
  <si>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</si>
  <si>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</si>
  <si>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</si>
  <si>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</si>
  <si>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</si>
  <si>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</si>
  <si>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</si>
  <si>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</si>
  <si>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</si>
  <si>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</si>
  <si>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</si>
  <si>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</si>
  <si>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</si>
  <si>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</si>
  <si>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</si>
  <si>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</si>
  <si>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</si>
  <si>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</si>
  <si>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</si>
  <si>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</si>
  <si>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</si>
  <si>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</si>
  <si>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</si>
  <si>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</si>
  <si>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</si>
  <si>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</si>
  <si>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</si>
  <si>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</si>
  <si>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</si>
  <si>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</si>
  <si>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</si>
  <si>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</si>
  <si>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</si>
  <si>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</si>
  <si>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</si>
  <si>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</si>
  <si>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</si>
  <si>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</si>
  <si>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</si>
  <si>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</si>
  <si>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</si>
  <si>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</si>
  <si>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</si>
  <si>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</si>
  <si>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</si>
  <si>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</si>
  <si>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</si>
  <si>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</si>
  <si>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</si>
  <si>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</si>
  <si>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</si>
  <si>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</si>
  <si>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</si>
  <si>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</si>
  <si>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</si>
  <si>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</si>
  <si>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</si>
  <si>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</si>
  <si>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</si>
  <si>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</si>
  <si>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</si>
  <si>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</si>
  <si>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</si>
  <si>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</si>
  <si>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</si>
  <si>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</si>
  <si>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</si>
  <si>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</si>
  <si>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</si>
  <si>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</si>
  <si>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</si>
  <si>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</si>
  <si>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</si>
  <si>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</si>
  <si>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</si>
  <si>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</si>
  <si>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</si>
  <si>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</si>
  <si>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</si>
  <si>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</si>
  <si>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</si>
  <si>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</si>
  <si>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</si>
  <si>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</si>
  <si>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</si>
  <si>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</si>
  <si>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</si>
  <si>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</si>
  <si>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</si>
  <si>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</si>
  <si>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</si>
  <si>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</si>
  <si>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</si>
  <si>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</si>
  <si>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</si>
  <si>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</si>
  <si>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</si>
  <si>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</si>
  <si>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</si>
  <si>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</si>
  <si>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</si>
  <si>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</si>
  <si>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</si>
  <si>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</si>
  <si>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</si>
  <si>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</si>
  <si>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</si>
  <si>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</si>
  <si>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</si>
  <si>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</si>
  <si>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</si>
  <si>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</si>
  <si>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</si>
  <si>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</si>
  <si>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</si>
  <si>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</si>
  <si>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</si>
  <si>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</si>
  <si>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</si>
  <si>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</si>
  <si>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</si>
  <si>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</si>
  <si>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</si>
  <si>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</si>
  <si>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</si>
  <si>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</si>
  <si>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</si>
  <si>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</si>
  <si>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</si>
  <si>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</si>
  <si>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</si>
  <si>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</si>
  <si>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</si>
  <si>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</si>
  <si>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</si>
  <si>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</si>
  <si>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</si>
  <si>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</si>
  <si>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</si>
  <si>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</si>
  <si>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</si>
  <si>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</si>
  <si>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</si>
  <si>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</si>
  <si>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</si>
  <si>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</si>
  <si>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</si>
  <si>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</si>
  <si>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</si>
  <si>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</si>
  <si>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</si>
  <si>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</si>
  <si>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</si>
  <si>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</si>
  <si>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</si>
  <si>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</si>
  <si>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</si>
  <si>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</si>
  <si>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</si>
  <si>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</si>
  <si>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</si>
  <si>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</si>
  <si>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</si>
  <si>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</si>
  <si>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</si>
  <si>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</si>
  <si>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</si>
  <si>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</si>
  <si>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</si>
  <si>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</si>
  <si>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</si>
  <si>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</si>
  <si>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</si>
  <si>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</si>
  <si>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</si>
  <si>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</si>
  <si>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</si>
  <si>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</si>
  <si>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</si>
  <si>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</si>
  <si>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</si>
  <si>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</si>
  <si>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</si>
  <si>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</si>
  <si>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</si>
  <si>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</si>
  <si>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</si>
  <si>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</si>
  <si>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</si>
  <si>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</si>
  <si>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</si>
  <si>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</si>
  <si>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</si>
  <si>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</si>
  <si>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</si>
  <si>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</si>
  <si>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</si>
  <si>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</si>
  <si>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</si>
  <si>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</si>
  <si>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</si>
  <si>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</si>
  <si>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</si>
  <si>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</si>
  <si>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</si>
  <si>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</si>
  <si>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</si>
  <si>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</si>
  <si>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</si>
  <si>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</si>
  <si>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</si>
  <si>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</si>
  <si>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</si>
  <si>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</si>
  <si>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</si>
  <si>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</si>
  <si>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</si>
  <si>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</si>
  <si>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</si>
  <si>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</si>
  <si>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</si>
  <si>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</si>
  <si>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</si>
  <si>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</si>
  <si>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</si>
  <si>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</si>
  <si>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</si>
  <si>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</si>
  <si>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</si>
  <si>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</si>
  <si>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</si>
  <si>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</si>
  <si>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</si>
  <si>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</si>
  <si>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</si>
  <si>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</si>
  <si>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</si>
  <si>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</si>
  <si>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</si>
  <si>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</si>
  <si>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</si>
  <si>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</si>
  <si>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</si>
  <si>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</si>
  <si>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</si>
  <si>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</si>
  <si>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</si>
  <si>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</si>
  <si>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</si>
  <si>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</si>
  <si>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</si>
  <si>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</si>
  <si>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</si>
  <si>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</si>
  <si>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</si>
  <si>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</si>
  <si>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</si>
  <si>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</si>
  <si>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</si>
  <si>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</si>
  <si>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</si>
  <si>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</si>
  <si>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</si>
  <si>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</si>
  <si>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</si>
  <si>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</si>
  <si>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</si>
  <si>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</si>
  <si>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</si>
  <si>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</si>
  <si>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</si>
  <si>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</si>
  <si>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</si>
  <si>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</si>
  <si>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</si>
  <si>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</si>
  <si>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</si>
  <si>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</si>
  <si>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</si>
  <si>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</si>
  <si>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</si>
  <si>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</si>
  <si>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</si>
  <si>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</si>
  <si>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</si>
  <si>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</si>
  <si>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</si>
  <si>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</si>
  <si>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</si>
  <si>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</si>
  <si>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</si>
  <si>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</si>
  <si>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</si>
  <si>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</si>
  <si>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</si>
  <si>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</si>
  <si>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</si>
  <si>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</si>
  <si>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</si>
  <si>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</si>
  <si>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</si>
  <si>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</si>
  <si>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</si>
  <si>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</si>
  <si>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</si>
  <si>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</si>
  <si>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</si>
  <si>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</si>
  <si>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</si>
  <si>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</si>
  <si>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</si>
  <si>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</si>
  <si>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</si>
  <si>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</si>
  <si>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</si>
  <si>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</si>
  <si>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</si>
  <si>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</si>
  <si>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</si>
  <si>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</si>
  <si>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</si>
  <si>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</si>
  <si>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</si>
  <si>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</si>
  <si>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</si>
  <si>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</si>
  <si>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</si>
  <si>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</si>
  <si>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</si>
  <si>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</si>
  <si>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</si>
  <si>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</si>
  <si>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</si>
  <si>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</si>
  <si>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</si>
  <si>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</si>
  <si>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</si>
  <si>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</si>
  <si>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</si>
  <si>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</si>
  <si>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</si>
  <si>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</si>
  <si>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</si>
  <si>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</si>
  <si>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</si>
  <si>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</si>
  <si>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</si>
  <si>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</si>
  <si>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</si>
  <si>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</si>
  <si>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</si>
  <si>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</si>
  <si>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</si>
  <si>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</si>
  <si>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</si>
  <si>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</si>
  <si>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</si>
  <si>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</si>
  <si>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</si>
  <si>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</si>
  <si>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</si>
  <si>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</si>
  <si>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</si>
  <si>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</si>
  <si>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</si>
  <si>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</si>
  <si>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</si>
  <si>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</si>
  <si>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</si>
  <si>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</si>
  <si>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</si>
  <si>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</si>
  <si>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</si>
  <si>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</si>
  <si>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</si>
  <si>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</si>
  <si>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</si>
  <si>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</si>
  <si>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</si>
  <si>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</si>
  <si>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</si>
  <si>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</si>
  <si>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</si>
  <si>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</si>
  <si>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</si>
  <si>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</si>
  <si>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</si>
  <si>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</si>
  <si>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</si>
  <si>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</si>
  <si>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</si>
  <si>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</si>
  <si>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</si>
  <si>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</si>
  <si>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</si>
  <si>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</si>
  <si>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</si>
  <si>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</si>
  <si>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</si>
  <si>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</si>
  <si>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</si>
  <si>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</si>
  <si>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</si>
  <si>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</si>
  <si>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</si>
  <si>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</si>
  <si>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</si>
  <si>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</si>
  <si>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</si>
  <si>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</si>
  <si>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</si>
  <si>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</si>
  <si>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</si>
  <si>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</si>
  <si>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</si>
  <si>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</si>
  <si>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</si>
  <si>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</si>
  <si>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</si>
  <si>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</si>
  <si>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</si>
  <si>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</si>
  <si>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</si>
  <si>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</si>
  <si>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</si>
  <si>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</si>
  <si>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</si>
  <si>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</si>
  <si>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</si>
  <si>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</si>
  <si>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</si>
  <si>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</si>
  <si>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</si>
  <si>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</si>
  <si>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</si>
  <si>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</si>
  <si>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</si>
  <si>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</si>
  <si>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</si>
  <si>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</si>
  <si>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</si>
  <si>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</si>
  <si>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</si>
  <si>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</si>
  <si>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</si>
  <si>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</si>
  <si>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</si>
  <si>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</si>
  <si>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</si>
  <si>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</si>
  <si>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</si>
  <si>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</si>
  <si>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</si>
  <si>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</si>
  <si>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</si>
  <si>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</si>
  <si>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</si>
  <si>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</si>
  <si>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</si>
  <si>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</si>
  <si>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</si>
  <si>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</si>
  <si>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</si>
  <si>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</si>
  <si>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</si>
  <si>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</si>
  <si>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</si>
  <si>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</si>
  <si>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</si>
  <si>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</si>
  <si>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</si>
  <si>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</si>
  <si>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</si>
  <si>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</si>
  <si>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</si>
  <si>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</si>
  <si>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</si>
  <si>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</si>
  <si>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</si>
  <si>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</si>
  <si>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</si>
  <si>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</si>
  <si>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</si>
  <si>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</si>
  <si>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</si>
  <si>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</si>
  <si>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</si>
  <si>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</si>
  <si>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</si>
  <si>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</si>
  <si>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</si>
  <si>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</si>
  <si>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</si>
  <si>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</si>
  <si>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</si>
  <si>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</si>
  <si>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</si>
  <si>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</si>
  <si>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</si>
  <si>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</si>
  <si>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</si>
  <si>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</si>
  <si>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</si>
  <si>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</si>
  <si>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</si>
  <si>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</si>
  <si>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</si>
  <si>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</si>
  <si>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</si>
  <si>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</si>
  <si>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</si>
  <si>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</si>
  <si>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</si>
  <si>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</si>
  <si>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</si>
  <si>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</si>
  <si>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</si>
  <si>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</si>
  <si>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</si>
  <si>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</si>
  <si>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</si>
  <si>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</si>
  <si>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</si>
  <si>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</si>
  <si>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</si>
  <si>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</si>
  <si>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</si>
  <si>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</si>
  <si>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</si>
  <si>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</si>
  <si>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</si>
  <si>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</si>
  <si>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</si>
  <si>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</si>
  <si>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</si>
  <si>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</si>
  <si>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</si>
  <si>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</si>
  <si>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</si>
  <si>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</si>
  <si>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</si>
  <si>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</si>
  <si>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</si>
  <si>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</si>
  <si>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</si>
  <si>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</si>
  <si>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</si>
  <si>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</si>
  <si>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</si>
  <si>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</si>
  <si>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</si>
  <si>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</si>
  <si>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</si>
  <si>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</si>
  <si>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</si>
  <si>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</si>
  <si>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</si>
  <si>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</si>
  <si>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</si>
  <si>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</si>
  <si>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</si>
  <si>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</si>
  <si>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</si>
  <si>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</si>
  <si>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</si>
  <si>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</si>
  <si>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</si>
  <si>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</si>
  <si>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</si>
  <si>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</si>
  <si>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</si>
  <si>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</si>
  <si>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</si>
  <si>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</si>
  <si>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</si>
  <si>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</si>
  <si>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</si>
  <si>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</si>
  <si>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</si>
  <si>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</si>
  <si>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</si>
  <si>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</si>
  <si>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</si>
  <si>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</si>
  <si>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</si>
  <si>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</si>
  <si>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</si>
  <si>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</si>
  <si>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</si>
  <si>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</si>
  <si>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</si>
  <si>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</si>
  <si>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</si>
  <si>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</si>
  <si>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</si>
  <si>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</si>
  <si>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</si>
  <si>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</si>
  <si>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</si>
  <si>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</si>
  <si>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</si>
  <si>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</si>
  <si>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</si>
  <si>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</si>
  <si>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</si>
  <si>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</si>
  <si>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</si>
  <si>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</si>
  <si>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</si>
  <si>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</si>
  <si>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</si>
  <si>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</si>
  <si>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</si>
  <si>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</si>
  <si>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</si>
  <si>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</si>
  <si>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</si>
  <si>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</si>
  <si>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</si>
  <si>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</si>
  <si>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</si>
  <si>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</si>
  <si>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</si>
  <si>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</si>
  <si>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</si>
  <si>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</si>
  <si>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</si>
  <si>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</si>
  <si>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</si>
  <si>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</si>
  <si>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</si>
  <si>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</si>
  <si>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</si>
  <si>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</si>
  <si>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</si>
  <si>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</si>
  <si>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</si>
  <si>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</si>
  <si>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</si>
  <si>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</si>
  <si>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</si>
  <si>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</si>
  <si>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</si>
  <si>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</si>
  <si>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</si>
  <si>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</si>
  <si>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</si>
  <si>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</si>
  <si>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</si>
  <si>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</si>
  <si>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</si>
  <si>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</si>
  <si>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</si>
  <si>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</si>
  <si>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</si>
  <si>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</si>
  <si>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</si>
  <si>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</si>
  <si>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</si>
  <si>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</si>
  <si>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</si>
  <si>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</si>
  <si>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</si>
  <si>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</si>
  <si>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</si>
  <si>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</si>
  <si>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</si>
  <si>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</si>
  <si>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</si>
  <si>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</si>
  <si>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</si>
  <si>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</si>
  <si>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</si>
  <si>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</si>
  <si>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</si>
  <si>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</si>
  <si>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</si>
  <si>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</si>
  <si>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</si>
  <si>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</si>
  <si>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</si>
  <si>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</si>
  <si>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</si>
  <si>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</si>
  <si>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</si>
  <si>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</si>
  <si>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</si>
  <si>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</si>
  <si>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</si>
  <si>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</si>
  <si>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</si>
  <si>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</si>
  <si>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</si>
  <si>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</si>
  <si>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</si>
  <si>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</si>
  <si>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</si>
  <si>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</si>
  <si>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</si>
  <si>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</si>
  <si>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</si>
  <si>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</si>
  <si>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</si>
  <si>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</si>
  <si>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</si>
  <si>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</si>
  <si>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</si>
  <si>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</si>
  <si>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</si>
  <si>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</si>
  <si>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</si>
  <si>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</si>
  <si>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</si>
  <si>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</si>
  <si>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</si>
  <si>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</si>
  <si>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</si>
  <si>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</si>
  <si>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</si>
  <si>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</si>
  <si>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</si>
  <si>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</si>
  <si>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</si>
  <si>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</si>
  <si>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</si>
  <si>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</si>
  <si>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</si>
  <si>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</si>
  <si>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</si>
  <si>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</si>
  <si>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</si>
  <si>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</si>
  <si>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</si>
  <si>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</si>
  <si>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</si>
  <si>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</si>
  <si>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</si>
  <si>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</si>
  <si>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</si>
  <si>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</si>
  <si>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</si>
  <si>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</si>
  <si>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</si>
  <si>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</si>
  <si>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</si>
  <si>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</si>
  <si>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</si>
  <si>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</si>
  <si>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</si>
  <si>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</si>
  <si>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</si>
  <si>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</si>
  <si>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</si>
  <si>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</si>
  <si>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</si>
  <si>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</si>
  <si>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</si>
  <si>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</si>
  <si>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</si>
  <si>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</si>
  <si>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</si>
  <si>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</si>
  <si>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</si>
  <si>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</si>
  <si>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</si>
  <si>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</si>
  <si>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</si>
  <si>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</si>
  <si>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</si>
  <si>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</si>
  <si>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</si>
  <si>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</si>
  <si>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</si>
  <si>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</si>
  <si>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</si>
  <si>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</si>
  <si>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</si>
  <si>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</si>
  <si>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</si>
  <si>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</si>
  <si>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</si>
  <si>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</si>
  <si>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</si>
  <si>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</si>
  <si>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</si>
  <si>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</si>
  <si>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</si>
  <si>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</si>
  <si>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</si>
  <si>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</si>
  <si>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</si>
  <si>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</si>
  <si>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</si>
  <si>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</si>
  <si>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</si>
  <si>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</si>
  <si>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</si>
  <si>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</si>
  <si>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</si>
  <si>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</si>
  <si>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</si>
  <si>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</si>
  <si>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</si>
  <si>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</si>
  <si>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</si>
  <si>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</si>
  <si>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</si>
  <si>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</si>
  <si>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</si>
  <si>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</si>
  <si>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</si>
  <si>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</si>
  <si>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</si>
  <si>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</si>
  <si>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</si>
  <si>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</si>
  <si>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</si>
  <si>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</si>
  <si>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</si>
  <si>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</si>
  <si>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</si>
  <si>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</si>
  <si>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</si>
  <si>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</si>
  <si>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</si>
  <si>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</si>
  <si>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</si>
  <si>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</si>
  <si>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</si>
  <si>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</si>
  <si>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</si>
  <si>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</si>
  <si>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</si>
  <si>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</si>
  <si>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</si>
  <si>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</si>
  <si>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</si>
  <si>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</si>
  <si>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</si>
  <si>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</si>
  <si>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</si>
  <si>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</si>
  <si>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</si>
  <si>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</si>
  <si>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</si>
  <si>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</si>
  <si>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</si>
  <si>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</si>
  <si>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</si>
  <si>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</si>
  <si>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</si>
  <si>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</si>
  <si>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</si>
  <si>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</si>
  <si>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</si>
  <si>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</si>
  <si>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</si>
  <si>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</si>
  <si>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</si>
  <si>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</si>
  <si>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</si>
  <si>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</si>
  <si>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</si>
  <si>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</si>
  <si>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</si>
  <si>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</si>
  <si>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</si>
  <si>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</si>
  <si>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</si>
  <si>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</si>
  <si>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</si>
  <si>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</si>
  <si>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</si>
  <si>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</si>
  <si>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</si>
  <si>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</si>
  <si>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</si>
  <si>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</si>
  <si>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</si>
  <si>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</si>
  <si>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</si>
  <si>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</si>
  <si>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</si>
  <si>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</si>
  <si>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</si>
  <si>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</si>
  <si>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</si>
  <si>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</si>
  <si>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</si>
  <si>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</si>
  <si>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</si>
  <si>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</si>
  <si>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</si>
  <si>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</si>
  <si>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</si>
  <si>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</si>
  <si>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</si>
  <si>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</si>
  <si>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</si>
  <si>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</si>
  <si>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</si>
  <si>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</si>
  <si>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</si>
  <si>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</si>
  <si>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</si>
  <si>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</si>
  <si>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</si>
  <si>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</si>
  <si>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</si>
  <si>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</si>
  <si>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</si>
  <si>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</si>
  <si>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</si>
  <si>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</si>
  <si>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</si>
  <si>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</si>
  <si>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</si>
  <si>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</si>
  <si>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</si>
  <si>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</si>
  <si>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</si>
  <si>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</si>
  <si>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</si>
  <si>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</si>
  <si>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</si>
  <si>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</si>
  <si>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</si>
  <si>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</si>
  <si>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</si>
  <si>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</si>
  <si>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</si>
  <si>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</si>
  <si>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</si>
  <si>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</si>
  <si>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</si>
  <si>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</si>
  <si>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</si>
  <si>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</si>
  <si>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</si>
  <si>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</si>
  <si>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</si>
  <si>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</si>
  <si>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</si>
  <si>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</si>
  <si>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</si>
  <si>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</si>
  <si>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</si>
  <si>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</si>
  <si>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</si>
  <si>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</si>
  <si>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</si>
  <si>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</si>
  <si>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</si>
  <si>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</si>
  <si>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</si>
  <si>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</si>
  <si>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</si>
  <si>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</si>
  <si>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</si>
  <si>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</si>
  <si>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</si>
  <si>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</si>
  <si>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</si>
  <si>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</si>
  <si>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</si>
  <si>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</si>
  <si>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</si>
  <si>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</si>
  <si>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</si>
  <si>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</si>
  <si>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</si>
  <si>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</si>
  <si>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</si>
  <si>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</si>
  <si>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</si>
  <si>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</si>
  <si>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</si>
  <si>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</si>
  <si>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</si>
  <si>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</si>
  <si>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</si>
  <si>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</si>
  <si>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</si>
  <si>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</si>
  <si>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</si>
  <si>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</si>
  <si>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</si>
  <si>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</si>
  <si>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</si>
  <si>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</si>
  <si>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</si>
  <si>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</si>
  <si>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</si>
  <si>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</si>
  <si>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</si>
  <si>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</si>
  <si>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</si>
  <si>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</si>
  <si>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</si>
  <si>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</si>
  <si>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</si>
  <si>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</si>
  <si>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</si>
  <si>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</si>
  <si>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</si>
  <si>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</si>
  <si>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</si>
  <si>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</si>
  <si>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</si>
  <si>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</si>
  <si>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</si>
  <si>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</si>
  <si>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</si>
  <si>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</si>
  <si>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</si>
  <si>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</si>
  <si>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</si>
  <si>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</si>
  <si>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</si>
  <si>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</si>
  <si>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</si>
  <si>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</si>
  <si>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</si>
  <si>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</si>
  <si>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</si>
  <si>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</si>
  <si>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</si>
  <si>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</si>
  <si>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</si>
  <si>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</si>
  <si>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</si>
  <si>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</si>
  <si>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</si>
  <si>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</si>
  <si>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</si>
  <si>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</si>
  <si>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</si>
  <si>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</si>
  <si>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</si>
  <si>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</si>
  <si>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</si>
  <si>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</si>
  <si>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</si>
  <si>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</si>
  <si>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</si>
  <si>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</si>
  <si>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</si>
  <si>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</si>
  <si>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</si>
  <si>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</si>
  <si>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</si>
  <si>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</si>
  <si>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</si>
  <si>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</si>
  <si>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</si>
  <si>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</si>
  <si>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</si>
  <si>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</si>
  <si>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</si>
  <si>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</si>
  <si>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</si>
  <si>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</si>
  <si>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</si>
  <si>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</si>
  <si>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</si>
  <si>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</si>
  <si>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</si>
  <si>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</si>
  <si>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</si>
  <si>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</si>
  <si>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</si>
  <si>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</si>
  <si>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</si>
  <si>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</si>
  <si>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</si>
  <si>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</si>
  <si>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</si>
  <si>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</si>
  <si>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</si>
  <si>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</si>
  <si>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</si>
  <si>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</si>
  <si>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</si>
  <si>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</si>
  <si>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</si>
  <si>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</si>
  <si>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</si>
  <si>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</si>
  <si>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</si>
  <si>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</si>
  <si>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</si>
  <si>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</si>
  <si>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</si>
  <si>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</si>
  <si>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</si>
  <si>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</si>
  <si>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</si>
  <si>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</si>
  <si>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</si>
  <si>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</si>
  <si>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</si>
  <si>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</si>
  <si>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</si>
  <si>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</si>
  <si>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</si>
  <si>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</si>
  <si>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</si>
  <si>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</si>
  <si>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</si>
  <si>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</si>
  <si>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</si>
  <si>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</si>
  <si>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</si>
  <si>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</si>
  <si>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</si>
  <si>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</si>
  <si>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</si>
  <si>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</si>
  <si>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</si>
  <si>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</si>
  <si>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</si>
  <si>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</si>
  <si>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</si>
  <si>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</si>
  <si>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</si>
  <si>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</si>
  <si>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</si>
  <si>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</si>
  <si>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</si>
  <si>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</si>
  <si>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</si>
  <si>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</si>
  <si>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</si>
  <si>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</si>
  <si>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</si>
  <si>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</si>
  <si>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</si>
  <si>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</si>
  <si>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</si>
  <si>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</si>
  <si>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</si>
  <si>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</si>
  <si>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</si>
  <si>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</si>
  <si>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</si>
  <si>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</si>
  <si>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</si>
  <si>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</si>
  <si>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</si>
  <si>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</si>
  <si>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</si>
  <si>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</si>
  <si>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</si>
  <si>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</si>
  <si>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</si>
  <si>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</si>
  <si>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</si>
  <si>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</si>
  <si>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</si>
  <si>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</si>
  <si>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</si>
  <si>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</si>
  <si>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</si>
  <si>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</si>
  <si>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</si>
  <si>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</si>
  <si>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</si>
  <si>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</si>
  <si>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</si>
  <si>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</si>
  <si>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</si>
  <si>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</si>
  <si>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</si>
  <si>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</si>
  <si>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</si>
  <si>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</si>
  <si>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</si>
  <si>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</si>
  <si>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</si>
  <si>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</si>
  <si>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</si>
  <si>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</si>
  <si>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</si>
  <si>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</si>
  <si>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</si>
  <si>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</si>
  <si>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</si>
  <si>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</si>
  <si>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</si>
  <si>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</si>
  <si>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</si>
  <si>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</si>
  <si>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</si>
  <si>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</si>
  <si>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</si>
  <si>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</si>
  <si>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</si>
  <si>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</si>
  <si>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</si>
  <si>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</si>
  <si>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</si>
  <si>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</si>
  <si>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</si>
  <si>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</si>
  <si>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</si>
  <si>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</si>
  <si>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</si>
  <si>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</si>
  <si>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</si>
  <si>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</si>
  <si>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</si>
  <si>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</si>
  <si>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</si>
  <si>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</si>
  <si>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</si>
  <si>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</si>
  <si>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</si>
  <si>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</si>
  <si>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</si>
  <si>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</si>
  <si>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</si>
  <si>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</si>
  <si>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</si>
  <si>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</si>
  <si>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</si>
  <si>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</si>
  <si>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</si>
  <si>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</si>
  <si>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</si>
  <si>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</si>
  <si>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</si>
  <si>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</si>
  <si>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</si>
  <si>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</si>
  <si>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</si>
  <si>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</si>
  <si>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</si>
  <si>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</si>
  <si>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</si>
  <si>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</si>
  <si>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</si>
  <si>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</si>
  <si>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</si>
  <si>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</si>
  <si>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</si>
  <si>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</si>
  <si>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</si>
  <si>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</si>
  <si>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</si>
  <si>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</si>
  <si>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</si>
  <si>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</si>
  <si>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</si>
  <si>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</si>
  <si>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</si>
  <si>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</si>
  <si>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</si>
  <si>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</si>
  <si>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</si>
  <si>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</si>
  <si>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</si>
  <si>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</si>
  <si>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</si>
  <si>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</si>
  <si>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</si>
  <si>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</si>
  <si>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</si>
  <si>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</si>
  <si>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</si>
  <si>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</si>
  <si>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</si>
  <si>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</si>
  <si>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</si>
  <si>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</si>
  <si>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</si>
  <si>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</si>
  <si>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</si>
  <si>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</si>
  <si>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</si>
  <si>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</si>
  <si>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</si>
  <si>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</si>
  <si>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</si>
  <si>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</si>
  <si>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</si>
  <si>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</si>
  <si>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</si>
  <si>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</si>
  <si>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</si>
  <si>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</si>
  <si>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</si>
  <si>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</si>
  <si>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</si>
  <si>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</si>
  <si>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</si>
  <si>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</si>
  <si>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</si>
  <si>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</si>
  <si>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</si>
  <si>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</si>
  <si>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</si>
  <si>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</si>
  <si>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</si>
  <si>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</si>
  <si>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</si>
  <si>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</si>
  <si>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</si>
  <si>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</si>
  <si>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</si>
  <si>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</si>
  <si>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</si>
  <si>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</si>
  <si>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</si>
  <si>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</si>
  <si>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</si>
  <si>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</si>
  <si>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</si>
  <si>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</si>
  <si>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</si>
  <si>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</si>
  <si>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</si>
  <si>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</si>
  <si>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</si>
  <si>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</si>
  <si>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</si>
  <si>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</si>
  <si>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</si>
  <si>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</si>
  <si>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</si>
  <si>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</si>
  <si>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</si>
  <si>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</si>
  <si>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</si>
  <si>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</si>
  <si>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</si>
  <si>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</si>
  <si>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</si>
  <si>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</si>
  <si>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</si>
  <si>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</si>
  <si>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</si>
  <si>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</si>
  <si>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</si>
  <si>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</si>
  <si>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</si>
  <si>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</si>
  <si>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</si>
  <si>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</si>
  <si>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</si>
  <si>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</si>
  <si>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</si>
  <si>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</si>
  <si>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</si>
  <si>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</si>
  <si>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</si>
  <si>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</si>
  <si>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</si>
  <si>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</si>
  <si>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</si>
  <si>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</si>
  <si>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</si>
  <si>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</si>
  <si>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</si>
  <si>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</si>
  <si>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</si>
  <si>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</si>
  <si>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</si>
  <si>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</si>
  <si>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</si>
  <si>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</si>
  <si>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</si>
  <si>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</si>
  <si>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</si>
  <si>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</si>
  <si>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</si>
  <si>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</si>
  <si>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</si>
  <si>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</si>
  <si>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</si>
  <si>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</si>
  <si>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</si>
  <si>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</si>
  <si>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</si>
  <si>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</si>
  <si>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</si>
  <si>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</si>
  <si>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</si>
  <si>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</si>
  <si>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</si>
  <si>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</si>
  <si>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</si>
  <si>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</si>
  <si>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</si>
  <si>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</si>
  <si>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</si>
  <si>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</si>
  <si>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</si>
  <si>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</si>
  <si>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</si>
  <si>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</si>
  <si>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</si>
  <si>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</si>
  <si>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</si>
  <si>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</si>
  <si>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</si>
  <si>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</si>
  <si>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</si>
  <si>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</si>
  <si>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</si>
  <si>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</si>
  <si>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</si>
  <si>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</si>
  <si>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</si>
  <si>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</si>
  <si>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</si>
  <si>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</si>
  <si>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</si>
  <si>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</si>
  <si>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</si>
  <si>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</si>
  <si>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</si>
  <si>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</si>
  <si>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</si>
  <si>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</si>
  <si>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</si>
  <si>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</si>
  <si>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</si>
  <si>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</si>
  <si>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</si>
  <si>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</si>
  <si>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</si>
  <si>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</si>
  <si>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</si>
  <si>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</si>
  <si>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</si>
  <si>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</si>
  <si>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</si>
  <si>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</si>
  <si>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</si>
  <si>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</si>
  <si>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</si>
  <si>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</si>
  <si>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</si>
  <si>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</si>
  <si>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</si>
  <si>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</si>
  <si>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</si>
  <si>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</si>
  <si>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</si>
  <si>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</si>
  <si>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</si>
  <si>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</si>
  <si>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</si>
  <si>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</si>
  <si>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</si>
  <si>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</si>
  <si>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</si>
  <si>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</si>
  <si>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</si>
  <si>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</si>
  <si>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</si>
  <si>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</si>
  <si>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</si>
  <si>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</si>
  <si>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</si>
  <si>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</si>
  <si>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</si>
  <si>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</si>
  <si>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</si>
  <si>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</si>
  <si>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</si>
  <si>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</si>
  <si>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</si>
  <si>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</si>
  <si>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</si>
  <si>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</si>
  <si>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</si>
  <si>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</si>
  <si>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</si>
  <si>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</si>
  <si>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</si>
  <si>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</si>
  <si>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</si>
  <si>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</si>
  <si>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</si>
  <si>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</si>
  <si>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</si>
  <si>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</si>
  <si>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</si>
  <si>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</si>
  <si>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</si>
  <si>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</si>
  <si>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</si>
  <si>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</si>
  <si>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</si>
  <si>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</si>
  <si>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</si>
  <si>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</si>
  <si>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</si>
  <si>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</si>
  <si>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</si>
  <si>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</si>
  <si>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</si>
  <si>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</si>
  <si>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</si>
  <si>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</si>
  <si>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</si>
  <si>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</si>
  <si>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</si>
  <si>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</si>
  <si>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</si>
  <si>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</si>
  <si>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</si>
  <si>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</si>
  <si>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</si>
  <si>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</si>
  <si>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</si>
  <si>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</si>
  <si>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</si>
  <si>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</si>
  <si>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</si>
  <si>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</si>
  <si>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</si>
  <si>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</si>
  <si>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</si>
  <si>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</si>
  <si>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</si>
  <si>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</si>
  <si>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</si>
  <si>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</si>
  <si>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</si>
  <si>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</si>
  <si>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</si>
  <si>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</si>
  <si>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</si>
  <si>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</si>
  <si>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</si>
  <si>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</si>
  <si>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</si>
  <si>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</si>
  <si>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</si>
  <si>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</si>
  <si>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</si>
  <si>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</si>
  <si>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</si>
  <si>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</si>
  <si>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</si>
  <si>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</si>
  <si>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</si>
  <si>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</si>
  <si>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</si>
  <si>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</si>
  <si>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</si>
  <si>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</si>
  <si>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</si>
  <si>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</si>
  <si>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</si>
  <si>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</si>
  <si>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</si>
  <si>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</si>
  <si>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</si>
  <si>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</si>
  <si>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</si>
  <si>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</si>
  <si>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</si>
  <si>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</si>
  <si>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</si>
  <si>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</si>
  <si>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</si>
  <si>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</si>
  <si>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</si>
  <si>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</si>
  <si>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</si>
  <si>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</si>
  <si>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</si>
  <si>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</si>
  <si>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</si>
  <si>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</si>
  <si>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</si>
  <si>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</si>
  <si>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</si>
  <si>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</si>
  <si>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</si>
  <si>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</si>
  <si>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</si>
  <si>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</si>
  <si>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</si>
  <si>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</si>
  <si>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</si>
  <si>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</si>
  <si>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</si>
  <si>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</si>
  <si>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</si>
  <si>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</si>
  <si>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</si>
  <si>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</si>
  <si>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</si>
  <si>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</si>
  <si>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</si>
  <si>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</si>
  <si>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</si>
  <si>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</si>
  <si>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</si>
  <si>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</si>
  <si>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</si>
  <si>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</si>
  <si>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</si>
  <si>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</si>
  <si>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</si>
  <si>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</si>
  <si>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</si>
  <si>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</si>
  <si>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</si>
  <si>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</si>
  <si>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</si>
  <si>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</si>
  <si>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</si>
  <si>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</si>
  <si>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</si>
  <si>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</si>
  <si>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</si>
  <si>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</si>
  <si>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</si>
  <si>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</si>
  <si>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</si>
  <si>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</si>
  <si>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</si>
  <si>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</si>
  <si>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</si>
  <si>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</si>
  <si>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</si>
  <si>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</si>
  <si>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</si>
  <si>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</si>
  <si>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</si>
  <si>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</si>
  <si>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</si>
  <si>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</si>
  <si>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</si>
  <si>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</si>
  <si>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</si>
  <si>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</si>
  <si>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</si>
  <si>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</si>
  <si>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</si>
  <si>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</si>
  <si>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</si>
  <si>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</si>
  <si>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</si>
  <si>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</si>
  <si>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</si>
  <si>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</si>
  <si>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</si>
  <si>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</si>
  <si>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</si>
  <si>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</si>
  <si>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</si>
  <si>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</si>
  <si>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</si>
  <si>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</si>
  <si>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</si>
  <si>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</si>
  <si>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</si>
  <si>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</si>
  <si>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</si>
  <si>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</si>
  <si>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</si>
  <si>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</si>
  <si>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</si>
  <si>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</si>
  <si>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</si>
  <si>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</si>
  <si>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</si>
  <si>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</si>
  <si>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</si>
  <si>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</si>
  <si>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</si>
  <si>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</si>
  <si>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</si>
  <si>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</si>
  <si>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</si>
  <si>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</si>
  <si>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</si>
  <si>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</si>
  <si>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</si>
  <si>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</si>
  <si>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</si>
  <si>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</si>
  <si>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</si>
  <si>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</si>
  <si>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</si>
  <si>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</si>
  <si>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</si>
  <si>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</si>
  <si>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</si>
  <si>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</si>
  <si>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</si>
  <si>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</si>
  <si>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</si>
  <si>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</si>
  <si>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</si>
  <si>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</si>
  <si>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</si>
  <si>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</si>
  <si>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</si>
  <si>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</si>
  <si>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</si>
  <si>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</si>
  <si>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</si>
  <si>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</si>
  <si>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</si>
  <si>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</si>
  <si>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</si>
  <si>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</si>
  <si>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</si>
  <si>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</si>
  <si>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</si>
  <si>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</si>
  <si>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</si>
  <si>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</si>
  <si>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</si>
  <si>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</si>
  <si>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</si>
  <si>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</si>
  <si>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</si>
  <si>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</si>
  <si>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</si>
  <si>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</si>
  <si>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</si>
  <si>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</si>
  <si>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</si>
  <si>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</si>
  <si>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</si>
  <si>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</si>
  <si>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</si>
  <si>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</si>
  <si>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</si>
  <si>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</si>
  <si>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</si>
  <si>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</si>
  <si>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</si>
  <si>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</si>
  <si>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</si>
  <si>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</si>
  <si>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</si>
  <si>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</si>
  <si>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</si>
  <si>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</si>
  <si>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</si>
  <si>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</si>
  <si>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</si>
  <si>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</si>
  <si>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</si>
  <si>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</si>
  <si>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</si>
  <si>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</si>
  <si>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</si>
  <si>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</si>
  <si>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</si>
  <si>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</si>
  <si>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</si>
  <si>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</si>
  <si>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</si>
  <si>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</si>
  <si>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</si>
  <si>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</si>
  <si>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</si>
  <si>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</si>
  <si>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</si>
  <si>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</si>
  <si>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</si>
  <si>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</si>
  <si>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</si>
  <si>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</si>
  <si>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</si>
  <si>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</si>
  <si>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</si>
  <si>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</si>
  <si>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</si>
  <si>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</si>
  <si>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</si>
  <si>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</si>
  <si>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</si>
  <si>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</si>
  <si>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</si>
  <si>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</si>
  <si>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</si>
  <si>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</si>
  <si>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</si>
  <si>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</si>
  <si>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</si>
  <si>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</si>
  <si>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</si>
  <si>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</si>
  <si>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</si>
  <si>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</si>
  <si>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</si>
  <si>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</si>
  <si>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</si>
  <si>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</si>
  <si>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</si>
  <si>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</si>
  <si>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</si>
  <si>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</si>
  <si>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</si>
  <si>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</si>
  <si>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</si>
  <si>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</si>
  <si>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</si>
  <si>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</si>
  <si>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</si>
  <si>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</si>
  <si>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</si>
  <si>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</si>
  <si>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</si>
  <si>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</si>
  <si>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</si>
  <si>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</si>
  <si>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</si>
  <si>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</si>
  <si>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</si>
  <si>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</si>
  <si>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</si>
  <si>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</si>
  <si>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</si>
  <si>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</si>
  <si>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</si>
  <si>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</si>
  <si>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</si>
  <si>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</si>
  <si>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</si>
  <si>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</si>
  <si>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</si>
  <si>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</si>
  <si>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</si>
  <si>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</si>
  <si>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</si>
  <si>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</si>
  <si>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</si>
  <si>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</si>
  <si>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</si>
  <si>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</si>
  <si>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</si>
  <si>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</si>
  <si>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</si>
  <si>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</si>
  <si>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</si>
  <si>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</si>
  <si>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</si>
  <si>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</si>
  <si>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</si>
  <si>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</si>
  <si>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</si>
  <si>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</si>
  <si>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</si>
  <si>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</si>
  <si>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</si>
  <si>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</si>
  <si>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</si>
  <si>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</si>
  <si>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</si>
  <si>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</si>
  <si>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</si>
  <si>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</si>
  <si>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</si>
  <si>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</si>
  <si>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</si>
  <si>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</si>
  <si>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</si>
  <si>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</si>
  <si>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</si>
  <si>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</si>
  <si>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</si>
  <si>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</si>
  <si>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</si>
  <si>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</si>
  <si>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</si>
  <si>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</si>
  <si>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</si>
  <si>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</si>
  <si>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</si>
  <si>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</si>
  <si>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</si>
  <si>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</si>
  <si>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</si>
  <si>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</si>
  <si>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</si>
  <si>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</si>
  <si>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</si>
  <si>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</si>
  <si>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</si>
  <si>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</si>
  <si>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</si>
  <si>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</si>
  <si>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</si>
  <si>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</si>
  <si>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</si>
  <si>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</si>
  <si>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</si>
  <si>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</si>
  <si>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</si>
  <si>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</si>
  <si>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</si>
  <si>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</si>
  <si>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</si>
  <si>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</si>
  <si>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</si>
  <si>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</si>
  <si>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</si>
  <si>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</si>
  <si>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</si>
  <si>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</si>
  <si>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</si>
  <si>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</si>
  <si>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</si>
  <si>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</si>
  <si>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</si>
  <si>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</si>
  <si>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</si>
  <si>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</si>
  <si>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</si>
  <si>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</si>
  <si>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</si>
  <si>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</si>
  <si>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</si>
  <si>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</si>
  <si>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</si>
  <si>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</si>
  <si>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</si>
  <si>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</si>
  <si>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</si>
  <si>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</si>
  <si>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</si>
  <si>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</si>
  <si>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</si>
  <si>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</si>
  <si>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</si>
  <si>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</si>
  <si>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</si>
  <si>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</si>
  <si>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</si>
  <si>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</si>
  <si>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</si>
  <si>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</si>
  <si>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</si>
  <si>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</si>
  <si>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</si>
  <si>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</si>
  <si>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</si>
  <si>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</si>
  <si>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</si>
  <si>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</si>
  <si>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</si>
  <si>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</si>
  <si>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</si>
  <si>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</si>
  <si>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</si>
  <si>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</si>
  <si>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</si>
  <si>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</si>
  <si>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</si>
  <si>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</si>
  <si>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</si>
  <si>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</si>
  <si>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</si>
  <si>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</si>
  <si>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</si>
  <si>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</si>
  <si>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</si>
  <si>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</si>
  <si>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</si>
  <si>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</si>
  <si>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</si>
  <si>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</si>
  <si>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</si>
  <si>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</si>
  <si>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</si>
  <si>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</si>
  <si>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</si>
  <si>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</si>
  <si>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</si>
  <si>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</si>
  <si>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</si>
  <si>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</si>
  <si>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</si>
  <si>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</si>
  <si>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</si>
  <si>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</si>
  <si>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</si>
  <si>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</si>
  <si>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</si>
  <si>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</si>
  <si>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</si>
  <si>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</si>
  <si>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</si>
  <si>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</si>
  <si>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</si>
  <si>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</si>
  <si>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</si>
  <si>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</si>
  <si>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</si>
  <si>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</si>
  <si>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</si>
  <si>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</si>
  <si>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</si>
  <si>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</si>
  <si>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</si>
  <si>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</si>
  <si>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</si>
  <si>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</si>
  <si>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</si>
  <si>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</si>
  <si>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</si>
  <si>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</si>
  <si>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</si>
  <si>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</si>
  <si>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</si>
  <si>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</si>
  <si>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</si>
  <si>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</si>
  <si>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</si>
  <si>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</si>
  <si>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</si>
  <si>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</si>
  <si>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</si>
  <si>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</si>
  <si>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</si>
  <si>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</si>
  <si>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</si>
  <si>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</si>
  <si>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</si>
  <si>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</si>
  <si>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</si>
  <si>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</si>
  <si>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</si>
  <si>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</si>
  <si>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</si>
  <si>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</si>
  <si>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</si>
  <si>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</si>
  <si>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</si>
  <si>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</si>
  <si>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</si>
  <si>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</si>
  <si>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</si>
  <si>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</si>
  <si>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</si>
  <si>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</si>
  <si>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</si>
  <si>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</si>
  <si>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</si>
  <si>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</si>
  <si>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</si>
  <si>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</si>
  <si>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</si>
  <si>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</si>
  <si>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</si>
  <si>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</si>
  <si>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</si>
  <si>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</si>
  <si>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</si>
  <si>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</si>
  <si>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</si>
  <si>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</si>
  <si>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</si>
  <si>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</si>
  <si>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</si>
  <si>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</si>
  <si>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</si>
  <si>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</si>
  <si>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</si>
  <si>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</si>
  <si>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</si>
  <si>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</si>
  <si>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</si>
  <si>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</si>
  <si>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</si>
  <si>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</si>
  <si>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</si>
  <si>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</si>
  <si>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</si>
  <si>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</si>
  <si>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</si>
  <si>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</si>
  <si>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</si>
  <si>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</si>
  <si>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</si>
  <si>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</si>
  <si>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</si>
  <si>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</si>
  <si>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</si>
  <si>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</si>
  <si>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</si>
  <si>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</si>
  <si>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</si>
  <si>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</si>
  <si>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</si>
  <si>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</si>
  <si>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</si>
  <si>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</si>
  <si>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</si>
  <si>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</si>
  <si>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</si>
  <si>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</si>
  <si>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</si>
  <si>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</si>
  <si>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</si>
  <si>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</si>
  <si>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</si>
  <si>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</si>
  <si>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</si>
  <si>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</si>
  <si>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</si>
  <si>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</si>
  <si>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</si>
  <si>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</si>
  <si>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</si>
  <si>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</si>
  <si>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</si>
  <si>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</si>
  <si>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</si>
  <si>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</si>
  <si>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</si>
  <si>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</si>
  <si>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</si>
  <si>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</si>
  <si>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</si>
  <si>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</si>
  <si>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</si>
  <si>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</si>
  <si>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</si>
  <si>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</si>
  <si>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</si>
  <si>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</si>
  <si>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</si>
  <si>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</si>
  <si>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</si>
  <si>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</si>
  <si>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</si>
  <si>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</si>
  <si>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</si>
  <si>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</si>
  <si>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</si>
  <si>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</si>
  <si>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</si>
  <si>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</si>
  <si>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</si>
  <si>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</si>
  <si>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</si>
  <si>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</si>
  <si>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</si>
  <si>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</si>
  <si>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</si>
  <si>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</si>
  <si>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</si>
  <si>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</si>
  <si>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</si>
  <si>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</si>
  <si>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</si>
  <si>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</si>
  <si>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</si>
  <si>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</si>
  <si>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</si>
  <si>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</si>
  <si>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</si>
  <si>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</si>
  <si>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</si>
  <si>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</si>
  <si>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</si>
  <si>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</si>
  <si>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</si>
  <si>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</si>
  <si>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</si>
  <si>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</si>
  <si>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</si>
  <si>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</si>
  <si>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</si>
  <si>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</si>
  <si>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</si>
  <si>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</si>
  <si>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</si>
  <si>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</si>
  <si>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</si>
  <si>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</si>
  <si>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</si>
  <si>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</si>
  <si>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</si>
  <si>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</si>
  <si>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</si>
  <si>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</si>
  <si>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</si>
  <si>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</si>
  <si>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</si>
  <si>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</si>
  <si>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</si>
  <si>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</si>
  <si>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</si>
  <si>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</si>
  <si>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</si>
  <si>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</si>
  <si>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</si>
  <si>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</si>
  <si>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</si>
  <si>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</si>
  <si>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</si>
  <si>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</si>
  <si>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</si>
  <si>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</si>
  <si>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</si>
  <si>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</si>
  <si>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</si>
  <si>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</si>
  <si>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</si>
  <si>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</si>
  <si>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</si>
  <si>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</si>
  <si>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</si>
  <si>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</si>
  <si>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</si>
  <si>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</si>
  <si>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</si>
  <si>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</si>
  <si>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</si>
  <si>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</si>
  <si>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</si>
  <si>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</si>
  <si>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</si>
  <si>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</si>
  <si>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</si>
  <si>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</si>
  <si>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</si>
  <si>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</si>
  <si>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</si>
  <si>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</si>
  <si>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</si>
  <si>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</si>
  <si>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</si>
  <si>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</si>
  <si>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</si>
  <si>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</si>
  <si>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</si>
  <si>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</si>
  <si>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</si>
  <si>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</si>
  <si>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</si>
  <si>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</si>
  <si>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</si>
  <si>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</si>
  <si>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</si>
  <si>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</si>
  <si>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</si>
  <si>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</si>
  <si>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</si>
  <si>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</si>
  <si>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</si>
  <si>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</si>
  <si>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</si>
  <si>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</si>
  <si>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</si>
  <si>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</si>
  <si>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</si>
  <si>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</si>
  <si>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</si>
  <si>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</si>
  <si>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</si>
  <si>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</si>
  <si>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</si>
  <si>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</si>
  <si>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</si>
  <si>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</si>
  <si>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</si>
  <si>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</si>
  <si>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</si>
  <si>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</si>
  <si>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</si>
  <si>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</si>
  <si>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</si>
  <si>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</si>
  <si>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</si>
  <si>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</si>
  <si>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</si>
  <si>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</si>
  <si>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</si>
  <si>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</si>
  <si>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</si>
  <si>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</si>
  <si>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</si>
  <si>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</si>
  <si>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</si>
  <si>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</si>
  <si>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</si>
  <si>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</si>
  <si>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</si>
  <si>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</si>
  <si>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</si>
  <si>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</si>
  <si>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</si>
  <si>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</si>
  <si>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</si>
  <si>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</si>
  <si>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</si>
  <si>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</si>
  <si>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</si>
  <si>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</si>
  <si>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</si>
  <si>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</si>
  <si>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</si>
  <si>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</si>
  <si>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</si>
  <si>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</si>
  <si>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</si>
  <si>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</si>
  <si>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</si>
  <si>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</si>
  <si>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</si>
  <si>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</si>
  <si>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</si>
  <si>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</si>
  <si>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</si>
  <si>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</si>
  <si>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</si>
  <si>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</si>
  <si>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</si>
  <si>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</si>
  <si>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</si>
  <si>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</si>
  <si>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</si>
  <si>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</si>
  <si>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</si>
  <si>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</si>
  <si>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</si>
  <si>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</si>
  <si>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</si>
  <si>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</si>
  <si>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</si>
  <si>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</si>
  <si>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</si>
  <si>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</si>
  <si>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</si>
  <si>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</si>
  <si>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</si>
  <si>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</si>
  <si>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</si>
  <si>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</si>
  <si>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</si>
  <si>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</si>
  <si>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</si>
  <si>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</si>
  <si>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</si>
  <si>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</si>
  <si>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</si>
  <si>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</si>
  <si>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</si>
  <si>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</si>
  <si>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</si>
  <si>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</si>
  <si>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</si>
  <si>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</si>
  <si>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</si>
  <si>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</si>
  <si>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</si>
  <si>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</si>
  <si>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</si>
  <si>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</si>
  <si>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</si>
  <si>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</si>
  <si>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</si>
  <si>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</si>
  <si>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</si>
  <si>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</si>
  <si>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</si>
  <si>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</si>
  <si>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</si>
  <si>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</si>
  <si>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</si>
  <si>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</si>
  <si>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</si>
  <si>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</si>
  <si>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</si>
  <si>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</si>
  <si>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</si>
  <si>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</si>
  <si>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</si>
  <si>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</si>
  <si>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</si>
  <si>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</si>
  <si>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</si>
  <si>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</si>
  <si>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</si>
  <si>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</si>
  <si>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</si>
  <si>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</si>
  <si>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</si>
  <si>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</si>
  <si>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</si>
  <si>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</si>
  <si>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</si>
  <si>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</si>
  <si>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</si>
  <si>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</si>
  <si>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</si>
  <si>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</si>
  <si>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</si>
  <si>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</si>
  <si>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</si>
  <si>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</si>
  <si>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</si>
  <si>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</si>
  <si>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</si>
  <si>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</si>
  <si>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</si>
  <si>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</si>
  <si>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</si>
  <si>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</si>
  <si>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</si>
  <si>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</si>
  <si>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</si>
  <si>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</si>
  <si>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</si>
  <si>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</si>
  <si>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</si>
  <si>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</si>
  <si>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</si>
  <si>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</si>
  <si>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</si>
  <si>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</si>
  <si>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</si>
  <si>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</si>
  <si>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</si>
  <si>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</si>
  <si>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</si>
  <si>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</si>
  <si>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</si>
  <si>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</si>
  <si>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</si>
  <si>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</si>
  <si>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</si>
  <si>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</si>
  <si>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</si>
  <si>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</si>
  <si>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</si>
  <si>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</si>
  <si>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</si>
  <si>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</si>
  <si>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</si>
  <si>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</si>
  <si>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</si>
  <si>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</si>
  <si>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</si>
  <si>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</si>
  <si>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</si>
  <si>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</si>
  <si>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</si>
  <si>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</si>
  <si>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</si>
  <si>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</si>
  <si>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</si>
  <si>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</si>
  <si>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</si>
  <si>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</si>
  <si>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</si>
  <si>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</si>
  <si>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</si>
  <si>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</si>
  <si>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</si>
  <si>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</si>
  <si>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</si>
  <si>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</si>
  <si>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</si>
  <si>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</si>
  <si>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</si>
  <si>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</si>
  <si>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</si>
  <si>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</si>
  <si>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</si>
  <si>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</si>
  <si>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</si>
  <si>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</si>
  <si>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</si>
  <si>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</si>
  <si>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</si>
  <si>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</si>
  <si>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</si>
  <si>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</si>
  <si>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</si>
  <si>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</si>
  <si>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</si>
  <si>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</si>
  <si>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</si>
  <si>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</si>
  <si>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</si>
  <si>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</si>
  <si>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</si>
  <si>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</si>
  <si>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</si>
  <si>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</si>
  <si>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</si>
  <si>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</si>
  <si>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</si>
  <si>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</si>
  <si>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</si>
  <si>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</si>
  <si>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</si>
  <si>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</si>
  <si>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</si>
  <si>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</si>
  <si>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</si>
  <si>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</si>
  <si>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</si>
  <si>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</si>
  <si>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</si>
  <si>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</si>
  <si>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</si>
  <si>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</si>
  <si>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</si>
  <si>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</si>
  <si>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</si>
  <si>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</si>
  <si>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</si>
  <si>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</si>
  <si>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</si>
  <si>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</si>
  <si>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</si>
  <si>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</si>
  <si>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</si>
  <si>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</si>
  <si>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</si>
  <si>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</si>
  <si>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</si>
  <si>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</si>
  <si>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</si>
  <si>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</si>
  <si>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</si>
  <si>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</si>
  <si>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</si>
  <si>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</si>
  <si>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</si>
  <si>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</si>
  <si>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</si>
  <si>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</si>
  <si>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</si>
  <si>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</si>
  <si>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</si>
  <si>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</si>
  <si>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</si>
  <si>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</si>
  <si>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</si>
  <si>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</si>
  <si>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</si>
  <si>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</si>
  <si>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</si>
  <si>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</si>
  <si>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</si>
  <si>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</si>
  <si>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</si>
  <si>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</si>
  <si>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</si>
  <si>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</si>
  <si>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</si>
  <si>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</si>
  <si>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</si>
  <si>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</si>
  <si>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</si>
  <si>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</si>
  <si>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</si>
  <si>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</si>
  <si>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</si>
  <si>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</si>
  <si>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</si>
  <si>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</si>
  <si>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</si>
  <si>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</si>
  <si>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</si>
  <si>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</si>
  <si>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</si>
  <si>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</si>
  <si>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</si>
  <si>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</si>
  <si>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</si>
  <si>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</si>
  <si>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</si>
  <si>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</si>
  <si>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</si>
  <si>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</si>
  <si>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</si>
  <si>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</si>
  <si>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</si>
  <si>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</si>
  <si>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</si>
  <si>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</si>
  <si>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</si>
  <si>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</si>
  <si>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</si>
  <si>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</si>
  <si>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</si>
  <si>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</si>
  <si>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</si>
  <si>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</si>
  <si>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</si>
  <si>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</si>
  <si>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</si>
  <si>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</si>
  <si>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</si>
  <si>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</si>
  <si>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</si>
  <si>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</si>
  <si>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</si>
  <si>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</si>
  <si>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</si>
  <si>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</si>
  <si>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</si>
  <si>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</si>
  <si>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</si>
  <si>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</si>
  <si>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</si>
  <si>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</si>
  <si>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</si>
  <si>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</si>
  <si>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</si>
  <si>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</si>
  <si>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</si>
  <si>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</si>
  <si>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</si>
  <si>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</si>
  <si>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</si>
  <si>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</si>
  <si>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</si>
  <si>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</si>
  <si>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</si>
  <si>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</si>
  <si>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</si>
  <si>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</si>
  <si>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</si>
  <si>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</si>
  <si>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</si>
  <si>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</si>
  <si>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</si>
  <si>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</si>
  <si>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</si>
  <si>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</si>
  <si>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</si>
  <si>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</si>
  <si>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</si>
  <si>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</si>
  <si>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</si>
  <si>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</si>
  <si>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</si>
  <si>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</si>
  <si>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</si>
  <si>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</si>
  <si>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</si>
  <si>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</si>
  <si>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</si>
  <si>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</si>
  <si>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</si>
  <si>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</si>
  <si>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</si>
  <si>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</si>
  <si>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</si>
  <si>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</si>
  <si>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</si>
  <si>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</si>
  <si>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</si>
  <si>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</si>
  <si>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</si>
  <si>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</si>
  <si>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</si>
  <si>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</si>
  <si>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</si>
  <si>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</si>
  <si>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</si>
  <si>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</si>
  <si>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</si>
  <si>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</si>
  <si>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</si>
  <si>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</si>
  <si>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</si>
  <si>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</si>
  <si>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</si>
  <si>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</si>
  <si>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</si>
  <si>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</si>
  <si>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</si>
  <si>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</si>
  <si>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</si>
  <si>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</si>
  <si>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</si>
  <si>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</si>
  <si>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</si>
  <si>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</si>
  <si>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</si>
  <si>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</si>
  <si>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</si>
  <si>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</si>
  <si>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</si>
  <si>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</si>
  <si>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</si>
  <si>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</si>
  <si>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</si>
  <si>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</si>
  <si>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</si>
  <si>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</si>
  <si>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</si>
  <si>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</si>
  <si>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</si>
  <si>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</si>
  <si>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</si>
  <si>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</si>
  <si>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</si>
  <si>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</si>
  <si>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</si>
  <si>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</si>
  <si>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</si>
  <si>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</si>
  <si>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</si>
  <si>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</si>
  <si>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</si>
  <si>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</si>
  <si>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</si>
  <si>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</si>
  <si>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</si>
  <si>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</si>
  <si>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</si>
  <si>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</si>
  <si>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</si>
  <si>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</si>
  <si>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</si>
  <si>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</si>
  <si>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</si>
  <si>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</si>
  <si>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</si>
  <si>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</si>
  <si>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</si>
  <si>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</si>
  <si>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</si>
  <si>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</si>
  <si>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</si>
  <si>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</si>
  <si>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</si>
  <si>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</si>
  <si>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</si>
  <si>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</si>
  <si>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</si>
  <si>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</si>
  <si>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</si>
  <si>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</si>
  <si>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</si>
  <si>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</si>
  <si>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</si>
  <si>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</si>
  <si>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</si>
  <si>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</si>
  <si>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</si>
  <si>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</si>
  <si>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</si>
  <si>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</si>
  <si>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</si>
  <si>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</si>
  <si>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</si>
  <si>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</si>
  <si>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</si>
  <si>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</si>
  <si>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</si>
  <si>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</si>
  <si>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</si>
  <si>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</si>
  <si>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</si>
  <si>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</si>
  <si>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</si>
  <si>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</si>
  <si>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</si>
  <si>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</si>
  <si>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</si>
  <si>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</si>
  <si>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</si>
  <si>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</si>
  <si>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</si>
  <si>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</si>
  <si>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</si>
  <si>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</si>
  <si>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</si>
  <si>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</si>
  <si>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</si>
  <si>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</si>
  <si>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</si>
  <si>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</si>
  <si>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</si>
  <si>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</si>
  <si>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</si>
  <si>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</si>
  <si>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</si>
  <si>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</si>
  <si>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</si>
  <si>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</si>
  <si>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</si>
  <si>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</si>
  <si>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</si>
  <si>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</si>
  <si>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</si>
  <si>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</si>
  <si>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</si>
  <si>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</si>
  <si>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</si>
  <si>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</si>
  <si>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</si>
  <si>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</si>
  <si>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</si>
  <si>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</si>
  <si>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</si>
  <si>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</si>
  <si>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</si>
  <si>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</si>
  <si>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</si>
  <si>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</si>
  <si>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</si>
  <si>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</si>
  <si>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</si>
  <si>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</si>
  <si>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</si>
  <si>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</si>
  <si>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</si>
  <si>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</si>
  <si>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</si>
  <si>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</si>
  <si>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</si>
  <si>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</si>
  <si>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</si>
  <si>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</si>
  <si>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</si>
  <si>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</si>
  <si>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</si>
  <si>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</si>
  <si>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</si>
  <si>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</si>
  <si>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</si>
  <si>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</si>
  <si>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</si>
  <si>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</si>
  <si>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</si>
  <si>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</si>
  <si>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</si>
  <si>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</si>
  <si>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</si>
  <si>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</si>
  <si>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</si>
  <si>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</si>
  <si>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</si>
  <si>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</si>
  <si>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</si>
  <si>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</si>
  <si>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</si>
  <si>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</si>
  <si>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</si>
  <si>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</si>
  <si>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</si>
  <si>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</si>
  <si>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</si>
  <si>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</si>
  <si>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</si>
  <si>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</si>
  <si>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</si>
  <si>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</si>
  <si>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</si>
  <si>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</si>
  <si>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</si>
  <si>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</si>
  <si>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</si>
  <si>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</si>
  <si>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</si>
  <si>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</si>
  <si>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</si>
  <si>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</si>
  <si>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</si>
  <si>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</si>
  <si>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</si>
  <si>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</si>
  <si>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</si>
  <si>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</si>
  <si>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</si>
  <si>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</si>
  <si>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</si>
  <si>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</si>
  <si>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</si>
  <si>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</si>
  <si>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</si>
  <si>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</si>
  <si>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</si>
  <si>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</si>
  <si>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</si>
  <si>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</si>
  <si>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</si>
  <si>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</si>
  <si>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</si>
  <si>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</si>
  <si>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</si>
  <si>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</si>
  <si>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</si>
  <si>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</si>
  <si>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</si>
  <si>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</si>
  <si>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</si>
  <si>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</si>
  <si>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</si>
  <si>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</si>
  <si>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</si>
  <si>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</si>
  <si>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</si>
  <si>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</si>
  <si>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</si>
  <si>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</si>
  <si>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</si>
  <si>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</si>
  <si>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</si>
  <si>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</si>
  <si>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</si>
  <si>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</si>
  <si>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</si>
  <si>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</si>
  <si>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</si>
  <si>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</si>
  <si>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</si>
  <si>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</si>
  <si>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</si>
  <si>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</si>
  <si>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</si>
  <si>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</si>
  <si>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</si>
  <si>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</si>
  <si>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</si>
  <si>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</si>
  <si>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</si>
  <si>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</si>
  <si>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</si>
  <si>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</si>
  <si>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</si>
  <si>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</si>
  <si>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</si>
  <si>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</si>
  <si>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</si>
  <si>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</si>
  <si>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</si>
  <si>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</si>
  <si>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</si>
  <si>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</si>
  <si>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</si>
  <si>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</si>
  <si>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</si>
  <si>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</si>
  <si>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</si>
  <si>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</si>
  <si>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</si>
  <si>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</si>
  <si>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</si>
  <si>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</si>
  <si>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</si>
  <si>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</si>
  <si>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</si>
  <si>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</si>
  <si>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</si>
  <si>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</si>
  <si>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</si>
  <si>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</si>
  <si>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</si>
  <si>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</si>
  <si>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</si>
  <si>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</si>
  <si>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</si>
  <si>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</si>
  <si>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</si>
  <si>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</si>
  <si>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</si>
  <si>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</si>
  <si>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</si>
  <si>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</si>
  <si>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</si>
  <si>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</si>
  <si>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</si>
  <si>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</si>
  <si>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</si>
  <si>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</si>
  <si>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</si>
  <si>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</si>
  <si>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</si>
  <si>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</si>
  <si>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</si>
  <si>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</si>
  <si>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</si>
  <si>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</si>
  <si>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</si>
  <si>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</si>
  <si>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</si>
  <si>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</si>
  <si>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</si>
  <si>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</si>
  <si>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</si>
  <si>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</si>
  <si>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</si>
  <si>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</si>
  <si>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</si>
  <si>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</si>
  <si>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</si>
  <si>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</si>
  <si>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</si>
  <si>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</si>
  <si>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</si>
  <si>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</si>
  <si>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</si>
  <si>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</si>
  <si>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</si>
  <si>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</si>
  <si>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</si>
  <si>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</si>
  <si>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</si>
  <si>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</si>
  <si>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</si>
  <si>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</si>
  <si>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</si>
  <si>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</si>
  <si>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</si>
  <si>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</si>
  <si>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</si>
  <si>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</si>
  <si>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</si>
  <si>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</si>
  <si>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</si>
  <si>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</si>
  <si>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</si>
  <si>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</si>
  <si>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</si>
  <si>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</si>
  <si>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</si>
  <si>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</si>
  <si>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</si>
  <si>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</si>
  <si>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</si>
  <si>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</si>
  <si>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</si>
  <si>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</si>
  <si>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</si>
  <si>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</si>
  <si>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</si>
  <si>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</si>
  <si>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</si>
  <si>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</si>
  <si>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</si>
  <si>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</si>
  <si>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</si>
  <si>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</si>
  <si>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</si>
  <si>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</si>
  <si>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</si>
  <si>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</si>
  <si>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</si>
  <si>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</si>
  <si>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</si>
  <si>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</si>
  <si>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</si>
  <si>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</si>
  <si>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</si>
  <si>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</si>
  <si>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</si>
  <si>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</si>
  <si>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</si>
  <si>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</si>
  <si>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</si>
  <si>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</si>
  <si>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</si>
  <si>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</si>
  <si>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</si>
  <si>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</si>
  <si>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</si>
  <si>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</si>
  <si>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</si>
  <si>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</si>
  <si>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</si>
  <si>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</si>
  <si>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</si>
  <si>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</si>
  <si>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</si>
  <si>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</si>
  <si>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</si>
  <si>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</si>
  <si>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</si>
  <si>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</si>
  <si>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</si>
  <si>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</si>
  <si>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</si>
  <si>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</si>
  <si>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</si>
  <si>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</si>
  <si>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</si>
  <si>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</si>
  <si>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</si>
  <si>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</si>
  <si>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</si>
  <si>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</si>
  <si>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</si>
  <si>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</si>
  <si>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</si>
  <si>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</si>
  <si>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</si>
  <si>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</si>
  <si>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</si>
  <si>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</si>
  <si>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</si>
  <si>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</si>
  <si>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</si>
  <si>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</si>
  <si>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</si>
  <si>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</si>
  <si>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</si>
  <si>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</si>
  <si>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</si>
  <si>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</si>
  <si>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</si>
  <si>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</si>
  <si>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</si>
  <si>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</si>
  <si>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</si>
  <si>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</si>
  <si>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</si>
  <si>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</si>
  <si>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</si>
  <si>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</si>
  <si>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</si>
  <si>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</si>
  <si>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</si>
  <si>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</si>
  <si>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</si>
  <si>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</si>
  <si>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</si>
  <si>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</si>
  <si>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</si>
  <si>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</si>
  <si>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</si>
  <si>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</si>
  <si>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</si>
  <si>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</si>
  <si>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</si>
  <si>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</si>
  <si>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</si>
  <si>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</si>
  <si>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</si>
  <si>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</si>
  <si>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</si>
  <si>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</si>
  <si>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</si>
  <si>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</si>
  <si>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</si>
  <si>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</si>
  <si>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</si>
  <si>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</si>
  <si>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</si>
  <si>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</si>
  <si>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</si>
  <si>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</si>
  <si>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</si>
  <si>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</si>
  <si>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</si>
  <si>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</si>
  <si>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</si>
  <si>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</si>
  <si>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</si>
  <si>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</si>
  <si>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</si>
  <si>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</si>
  <si>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</si>
  <si>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</si>
  <si>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</si>
  <si>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</si>
  <si>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</si>
  <si>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</si>
  <si>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</si>
  <si>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</si>
  <si>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</si>
  <si>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</si>
  <si>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</si>
  <si>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</si>
  <si>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</si>
  <si>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</si>
  <si>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</si>
  <si>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</si>
  <si>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</si>
  <si>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</si>
  <si>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</si>
  <si>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</si>
  <si>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</si>
  <si>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</si>
  <si>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</si>
  <si>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</si>
  <si>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</si>
  <si>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</si>
  <si>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</si>
  <si>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</si>
  <si>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</si>
  <si>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</si>
  <si>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</si>
  <si>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</si>
  <si>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</si>
  <si>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</si>
  <si>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</si>
  <si>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</si>
  <si>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</si>
  <si>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</si>
  <si>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</si>
  <si>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</si>
  <si>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</si>
  <si>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</si>
  <si>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</si>
  <si>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</si>
  <si>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</si>
  <si>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</si>
  <si>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</si>
  <si>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</si>
  <si>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</si>
  <si>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</si>
  <si>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</si>
  <si>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</si>
  <si>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</si>
  <si>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</si>
  <si>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</si>
  <si>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</si>
  <si>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</si>
  <si>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</si>
  <si>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</si>
  <si>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</si>
  <si>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</si>
  <si>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</si>
  <si>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</si>
  <si>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</si>
  <si>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</si>
  <si>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</si>
  <si>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</si>
  <si>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</si>
  <si>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</si>
  <si>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</si>
  <si>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</si>
  <si>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</si>
  <si>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</si>
  <si>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</si>
  <si>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</si>
  <si>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</si>
  <si>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</si>
  <si>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</si>
  <si>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</si>
  <si>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</si>
  <si>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</si>
  <si>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</si>
  <si>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</si>
  <si>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</si>
  <si>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</si>
  <si>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</si>
  <si>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</si>
  <si>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</si>
  <si>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</si>
  <si>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</si>
  <si>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</si>
  <si>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</si>
  <si>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</si>
  <si>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</si>
  <si>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</si>
  <si>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</si>
  <si>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</si>
  <si>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</si>
  <si>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</si>
  <si>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</si>
  <si>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</si>
  <si>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</si>
  <si>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</si>
  <si>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</si>
  <si>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</si>
  <si>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</si>
  <si>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</si>
  <si>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</si>
  <si>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</si>
  <si>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</si>
  <si>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</si>
  <si>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</si>
  <si>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</si>
  <si>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</si>
  <si>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</si>
  <si>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</si>
  <si>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</si>
  <si>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</si>
  <si>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</si>
  <si>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</si>
  <si>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</si>
  <si>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</si>
  <si>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</si>
  <si>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</si>
  <si>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</si>
  <si>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</si>
  <si>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</si>
  <si>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</si>
  <si>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</si>
  <si>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</si>
  <si>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</si>
  <si>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</si>
  <si>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</si>
  <si>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</si>
  <si>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</si>
  <si>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</si>
  <si>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</si>
  <si>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</si>
  <si>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</si>
  <si>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</si>
  <si>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</si>
  <si>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</si>
  <si>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</si>
  <si>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</si>
  <si>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</si>
  <si>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</si>
  <si>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</si>
  <si>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</si>
  <si>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</si>
  <si>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</si>
  <si>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</si>
  <si>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</si>
  <si>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</si>
  <si>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</si>
  <si>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</si>
  <si>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</si>
  <si>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</si>
  <si>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</si>
  <si>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</si>
  <si>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</si>
  <si>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</si>
  <si>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</si>
  <si>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</si>
  <si>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</si>
  <si>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</si>
  <si>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</si>
  <si>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</si>
  <si>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</si>
  <si>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</si>
  <si>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</si>
  <si>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</si>
  <si>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</si>
  <si>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</si>
  <si>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</si>
  <si>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</si>
  <si>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</si>
  <si>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</si>
  <si>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</si>
  <si>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</si>
  <si>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</si>
  <si>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</si>
  <si>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</si>
  <si>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</si>
  <si>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</si>
  <si>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</si>
  <si>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</si>
  <si>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</si>
  <si>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</si>
  <si>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</si>
  <si>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</si>
  <si>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</si>
  <si>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</si>
  <si>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</si>
  <si>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</si>
  <si>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</si>
  <si>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</si>
  <si>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</si>
  <si>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</si>
  <si>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</si>
  <si>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</si>
  <si>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</si>
  <si>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</si>
  <si>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</si>
  <si>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</si>
  <si>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</si>
  <si>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</si>
  <si>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</si>
  <si>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</si>
  <si>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</si>
  <si>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</si>
  <si>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</si>
  <si>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</si>
  <si>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</si>
  <si>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</si>
  <si>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</si>
  <si>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</si>
  <si>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</si>
  <si>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</si>
  <si>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</si>
  <si>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</si>
  <si>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</si>
  <si>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</si>
  <si>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</si>
  <si>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</si>
  <si>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</si>
  <si>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</si>
  <si>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</si>
  <si>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</si>
  <si>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</si>
  <si>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</si>
  <si>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</si>
  <si>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</si>
  <si>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</si>
  <si>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</si>
  <si>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</si>
  <si>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</si>
  <si>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</si>
  <si>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</si>
  <si>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</si>
  <si>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</si>
  <si>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</si>
  <si>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</si>
  <si>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</si>
  <si>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</si>
  <si>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</si>
  <si>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</si>
  <si>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</si>
  <si>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</si>
  <si>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</si>
  <si>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</si>
  <si>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</si>
  <si>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</si>
  <si>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</si>
  <si>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</si>
  <si>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</si>
  <si>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</si>
  <si>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</si>
  <si>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</si>
  <si>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</si>
  <si>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</si>
  <si>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</si>
  <si>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</si>
  <si>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</si>
  <si>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</si>
  <si>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</si>
  <si>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</si>
  <si>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</si>
  <si>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</si>
  <si>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</si>
  <si>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</si>
  <si>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</si>
  <si>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</si>
  <si>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</si>
  <si>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</si>
  <si>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</si>
  <si>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</si>
  <si>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</si>
  <si>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</si>
  <si>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</si>
  <si>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</si>
  <si>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</si>
  <si>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</si>
  <si>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</si>
  <si>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</si>
  <si>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</si>
  <si>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</si>
  <si>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</si>
  <si>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</si>
  <si>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</si>
  <si>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</si>
  <si>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</si>
  <si>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</si>
  <si>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</si>
  <si>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</si>
  <si>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</si>
  <si>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</si>
  <si>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</si>
  <si>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</si>
  <si>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</si>
  <si>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</si>
  <si>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</si>
  <si>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</si>
  <si>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</si>
  <si>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</si>
  <si>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</si>
  <si>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</si>
  <si>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</si>
  <si>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</si>
  <si>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</si>
  <si>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</si>
  <si>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</si>
  <si>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</si>
  <si>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</si>
  <si>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</si>
  <si>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</si>
  <si>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</si>
  <si>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</si>
  <si>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</si>
  <si>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</si>
  <si>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</si>
  <si>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</si>
  <si>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</si>
  <si>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</si>
  <si>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</si>
  <si>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</si>
  <si>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</si>
  <si>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</si>
  <si>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</si>
  <si>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</si>
  <si>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</si>
  <si>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</si>
  <si>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</si>
  <si>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</si>
  <si>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</si>
  <si>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</si>
  <si>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</si>
  <si>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</si>
  <si>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</si>
  <si>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</si>
  <si>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</si>
  <si>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</si>
  <si>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</si>
  <si>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</si>
  <si>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</si>
  <si>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</si>
  <si>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</si>
  <si>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</si>
  <si>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</si>
  <si>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</si>
  <si>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</si>
  <si>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</si>
  <si>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</si>
  <si>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</si>
  <si>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</si>
  <si>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</si>
  <si>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</si>
  <si>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</si>
  <si>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</si>
  <si>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</si>
  <si>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</si>
  <si>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</si>
  <si>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</si>
  <si>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</si>
  <si>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</si>
  <si>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</si>
  <si>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</si>
  <si>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</si>
  <si>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</si>
  <si>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</si>
  <si>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</si>
  <si>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</si>
  <si>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</si>
  <si>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</si>
  <si>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</si>
  <si>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</si>
  <si>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</si>
  <si>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</si>
  <si>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</si>
  <si>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</si>
  <si>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</si>
  <si>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</si>
  <si>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</si>
  <si>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</si>
  <si>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</si>
  <si>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</si>
  <si>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</si>
  <si>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</si>
  <si>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</si>
  <si>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</si>
  <si>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</si>
  <si>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</si>
  <si>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</si>
  <si>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</si>
  <si>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</si>
  <si>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</si>
  <si>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</si>
  <si>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</si>
  <si>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</si>
  <si>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</si>
  <si>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</si>
  <si>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</si>
  <si>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</si>
  <si>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</si>
  <si>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</si>
  <si>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</si>
  <si>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</si>
  <si>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</si>
  <si>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</si>
  <si>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</si>
  <si>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</si>
  <si>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</si>
  <si>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</si>
  <si>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</si>
  <si>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</si>
  <si>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</si>
  <si>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</si>
  <si>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</si>
  <si>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</si>
  <si>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</si>
  <si>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</si>
  <si>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</si>
  <si>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</si>
  <si>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</si>
  <si>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</si>
  <si>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</si>
  <si>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</si>
  <si>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</si>
  <si>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</si>
  <si>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</si>
  <si>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</si>
  <si>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</si>
  <si>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</si>
  <si>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</si>
  <si>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</si>
  <si>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</si>
  <si>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</si>
  <si>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</si>
  <si>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</si>
  <si>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</si>
  <si>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</si>
  <si>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</si>
  <si>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</si>
  <si>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</si>
  <si>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</si>
  <si>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</si>
  <si>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</si>
  <si>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</si>
  <si>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</si>
  <si>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</si>
  <si>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</si>
  <si>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</si>
  <si>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</si>
  <si>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</si>
  <si>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</si>
  <si>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</si>
  <si>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</si>
  <si>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</si>
  <si>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</si>
  <si>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</si>
  <si>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</si>
  <si>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</si>
  <si>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</si>
  <si>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</si>
  <si>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</si>
  <si>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</si>
  <si>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</si>
  <si>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</si>
  <si>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</si>
  <si>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</si>
  <si>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</si>
  <si>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</si>
  <si>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</si>
  <si>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</si>
  <si>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</si>
  <si>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</si>
  <si>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</si>
  <si>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</si>
  <si>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</si>
  <si>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</si>
  <si>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</si>
  <si>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</si>
  <si>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</si>
  <si>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</si>
  <si>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</si>
  <si>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</si>
  <si>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</si>
  <si>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</si>
  <si>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</si>
  <si>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</si>
  <si>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</si>
  <si>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</si>
  <si>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</si>
  <si>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</si>
  <si>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</si>
  <si>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</si>
  <si>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</si>
  <si>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</si>
  <si>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</si>
  <si>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</si>
  <si>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</si>
  <si>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</si>
  <si>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</si>
  <si>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</si>
  <si>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</si>
  <si>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</si>
  <si>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</si>
  <si>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</si>
  <si>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</si>
  <si>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</si>
  <si>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</si>
  <si>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</si>
  <si>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</si>
  <si>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</si>
  <si>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</si>
  <si>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</si>
  <si>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</si>
  <si>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</si>
  <si>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</si>
  <si>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</si>
  <si>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</si>
  <si>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</si>
  <si>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</si>
  <si>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</si>
  <si>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</si>
  <si>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</si>
  <si>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</si>
  <si>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</si>
  <si>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</si>
  <si>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</si>
  <si>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</si>
  <si>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</si>
  <si>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</si>
  <si>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</si>
  <si>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</si>
  <si>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</si>
  <si>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</si>
  <si>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</si>
  <si>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</si>
  <si>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</si>
  <si>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</si>
  <si>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</si>
  <si>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</si>
  <si>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</si>
  <si>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</si>
  <si>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</si>
  <si>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</si>
  <si>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</si>
  <si>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</si>
  <si>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</si>
  <si>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</si>
  <si>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</si>
  <si>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</si>
  <si>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</si>
  <si>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</si>
  <si>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</si>
  <si>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</si>
  <si>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</si>
  <si>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</si>
  <si>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</si>
  <si>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</si>
  <si>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</si>
  <si>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</si>
  <si>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</si>
  <si>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</si>
  <si>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</si>
  <si>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</si>
  <si>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</si>
  <si>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</si>
  <si>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</si>
  <si>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</si>
  <si>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</si>
  <si>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</si>
  <si>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</si>
  <si>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</si>
  <si>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</si>
  <si>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</si>
  <si>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</si>
  <si>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</si>
  <si>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</si>
  <si>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</si>
  <si>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</si>
  <si>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</si>
  <si>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</si>
  <si>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</si>
  <si>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</si>
  <si>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</si>
  <si>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</si>
  <si>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</si>
  <si>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</si>
  <si>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</si>
  <si>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</si>
  <si>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</si>
  <si>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</si>
  <si>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</si>
  <si>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</si>
  <si>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</si>
  <si>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</si>
  <si>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</si>
  <si>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</si>
  <si>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</si>
  <si>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</si>
  <si>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</si>
  <si>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</si>
  <si>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</si>
  <si>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</si>
  <si>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</si>
  <si>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</si>
  <si>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</si>
  <si>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</si>
  <si>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</si>
  <si>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</si>
  <si>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</si>
  <si>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</si>
  <si>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</si>
  <si>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</si>
  <si>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</si>
  <si>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</si>
  <si>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</si>
  <si>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</si>
  <si>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</si>
  <si>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</si>
  <si>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</si>
  <si>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</si>
  <si>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</si>
  <si>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</si>
  <si>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</si>
  <si>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</si>
  <si>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</si>
  <si>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</si>
  <si>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</si>
  <si>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</si>
  <si>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</si>
  <si>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</si>
  <si>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</si>
  <si>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</si>
  <si>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</si>
  <si>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</si>
  <si>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</si>
  <si>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</si>
  <si>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</si>
  <si>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</si>
  <si>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</si>
  <si>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</si>
  <si>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</si>
  <si>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</si>
  <si>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</si>
  <si>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</si>
  <si>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</si>
  <si>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</si>
  <si>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</si>
  <si>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</si>
  <si>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</si>
  <si>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</si>
  <si>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</si>
  <si>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</si>
  <si>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</si>
  <si>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</si>
  <si>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</si>
  <si>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</si>
  <si>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</si>
  <si>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</si>
  <si>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</si>
  <si>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</si>
  <si>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</si>
  <si>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</si>
  <si>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</si>
  <si>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</si>
  <si>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</si>
  <si>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</si>
  <si>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</si>
  <si>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</si>
  <si>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</si>
  <si>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</si>
  <si>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</si>
  <si>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</si>
  <si>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</si>
  <si>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</si>
  <si>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</si>
  <si>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</si>
  <si>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</si>
  <si>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</si>
  <si>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</si>
  <si>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</si>
  <si>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</si>
  <si>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</si>
  <si>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</si>
  <si>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</si>
  <si>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</si>
  <si>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</si>
  <si>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</si>
  <si>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</si>
  <si>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</si>
  <si>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</si>
  <si>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</si>
  <si>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</si>
  <si>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</si>
  <si>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</si>
  <si>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</si>
  <si>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</si>
  <si>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</si>
  <si>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</si>
  <si>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</si>
  <si>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</si>
  <si>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</si>
  <si>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</si>
  <si>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</si>
  <si>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</si>
  <si>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</si>
  <si>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</si>
  <si>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</si>
  <si>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</si>
  <si>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</si>
  <si>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</si>
  <si>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</si>
  <si>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</si>
  <si>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</si>
  <si>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</si>
  <si>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</si>
  <si>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</si>
  <si>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</si>
  <si>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</si>
  <si>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</si>
  <si>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</si>
  <si>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</si>
  <si>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</si>
  <si>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</si>
  <si>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</si>
  <si>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</si>
  <si>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</si>
  <si>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</si>
  <si>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</si>
  <si>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</si>
  <si>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</si>
  <si>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</si>
  <si>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</si>
  <si>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</si>
  <si>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</si>
  <si>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</si>
  <si>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</si>
  <si>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</si>
  <si>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</si>
  <si>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</si>
  <si>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</si>
  <si>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</si>
  <si>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</si>
  <si>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</si>
  <si>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</si>
  <si>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</si>
  <si>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</si>
  <si>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</si>
  <si>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</si>
  <si>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</si>
  <si>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</si>
  <si>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</si>
  <si>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</si>
  <si>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</si>
  <si>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</si>
  <si>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</si>
  <si>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</si>
  <si>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</si>
  <si>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</si>
  <si>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</si>
  <si>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</si>
  <si>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</si>
  <si>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</si>
  <si>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</si>
  <si>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</si>
  <si>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</si>
  <si>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</si>
  <si>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</si>
  <si>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</si>
  <si>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</si>
  <si>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</si>
  <si>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</si>
  <si>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</si>
  <si>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</si>
  <si>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</si>
  <si>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</si>
  <si>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</si>
  <si>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</si>
  <si>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</si>
  <si>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</si>
  <si>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</si>
  <si>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</si>
  <si>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</si>
  <si>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</si>
  <si>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</si>
  <si>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</si>
  <si>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</si>
  <si>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</si>
  <si>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</si>
  <si>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</si>
  <si>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</si>
  <si>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</si>
  <si>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</si>
  <si>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</si>
  <si>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</si>
  <si>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</si>
  <si>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</si>
  <si>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</si>
  <si>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</si>
  <si>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</si>
  <si>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</si>
  <si>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</si>
  <si>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</si>
  <si>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</si>
  <si>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</si>
  <si>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</si>
  <si>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</si>
  <si>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</si>
  <si>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</si>
  <si>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</si>
  <si>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</si>
  <si>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</si>
  <si>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</si>
  <si>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</si>
  <si>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</si>
  <si>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</si>
  <si>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</si>
  <si>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</si>
  <si>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</si>
  <si>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</si>
  <si>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</si>
  <si>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</si>
  <si>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</si>
  <si>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</si>
  <si>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</si>
  <si>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</si>
  <si>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</si>
  <si>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</si>
  <si>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</si>
  <si>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</si>
  <si>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</si>
  <si>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</si>
  <si>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</si>
  <si>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</si>
  <si>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</si>
  <si>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</si>
  <si>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</si>
  <si>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</si>
  <si>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</si>
  <si>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</si>
  <si>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</si>
  <si>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</si>
  <si>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</si>
  <si>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</si>
  <si>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</si>
  <si>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</si>
  <si>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</si>
  <si>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</si>
  <si>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</si>
  <si>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</si>
  <si>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</si>
  <si>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</si>
  <si>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</si>
  <si>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</si>
  <si>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</si>
  <si>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</si>
  <si>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</si>
  <si>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</si>
  <si>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</si>
  <si>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</si>
  <si>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</si>
  <si>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</si>
  <si>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</si>
  <si>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</si>
  <si>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</si>
  <si>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</si>
  <si>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</si>
  <si>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</si>
  <si>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</si>
  <si>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</si>
  <si>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</si>
  <si>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</si>
  <si>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</si>
  <si>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</si>
  <si>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</si>
  <si>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</si>
  <si>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</si>
  <si>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</si>
  <si>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</si>
  <si>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</si>
  <si>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</si>
  <si>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</si>
  <si>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</si>
  <si>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</si>
  <si>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</si>
  <si>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</si>
  <si>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</si>
  <si>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</si>
  <si>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</si>
  <si>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</si>
  <si>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</si>
  <si>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</si>
  <si>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</si>
  <si>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</si>
  <si>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</si>
  <si>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</si>
  <si>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</si>
  <si>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</si>
  <si>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</si>
  <si>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</si>
  <si>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</si>
  <si>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</si>
  <si>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</si>
  <si>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</si>
  <si>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</si>
  <si>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</si>
  <si>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</si>
  <si>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</si>
  <si>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</si>
  <si>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</si>
  <si>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</si>
  <si>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</si>
  <si>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</si>
  <si>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</si>
  <si>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</si>
  <si>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</si>
  <si>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</si>
  <si>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</si>
  <si>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</si>
  <si>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</si>
  <si>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</si>
  <si>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</si>
  <si>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</si>
  <si>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</si>
  <si>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</si>
  <si>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</si>
  <si>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</si>
  <si>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</si>
  <si>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</si>
  <si>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</si>
  <si>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</si>
  <si>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</si>
  <si>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</si>
  <si>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</si>
  <si>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</si>
  <si>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</si>
  <si>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</si>
  <si>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</si>
  <si>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</si>
  <si>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</si>
  <si>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</si>
  <si>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</si>
  <si>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</si>
  <si>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</si>
  <si>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</si>
  <si>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</si>
  <si>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</si>
  <si>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</si>
  <si>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</si>
  <si>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</si>
  <si>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</si>
  <si>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</si>
  <si>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</si>
  <si>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</si>
  <si>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</si>
  <si>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</si>
  <si>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</si>
  <si>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</si>
  <si>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</si>
  <si>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</si>
  <si>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</si>
  <si>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</si>
  <si>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</si>
  <si>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</si>
  <si>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</si>
  <si>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</si>
  <si>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</si>
  <si>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</si>
  <si>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</si>
  <si>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</si>
  <si>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</si>
  <si>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</si>
  <si>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</si>
  <si>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</si>
  <si>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</si>
  <si>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</si>
  <si>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</si>
  <si>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</si>
  <si>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</si>
  <si>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</si>
  <si>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</si>
  <si>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</si>
  <si>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</si>
  <si>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</si>
  <si>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</si>
  <si>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</si>
  <si>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</si>
  <si>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</si>
  <si>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</si>
  <si>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</si>
  <si>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</si>
  <si>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</si>
  <si>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</si>
  <si>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</si>
  <si>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</si>
  <si>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</si>
  <si>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</si>
  <si>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</si>
  <si>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</si>
  <si>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</si>
  <si>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</si>
  <si>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</si>
  <si>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</si>
  <si>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</si>
  <si>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</si>
  <si>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</si>
  <si>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</si>
  <si>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</si>
  <si>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</si>
  <si>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</si>
  <si>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</si>
  <si>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</si>
  <si>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</si>
  <si>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</si>
  <si>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</si>
  <si>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</si>
  <si>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</si>
  <si>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</si>
  <si>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</si>
  <si>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</si>
  <si>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</si>
  <si>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</si>
  <si>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</si>
  <si>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</si>
  <si>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</si>
  <si>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</si>
  <si>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</si>
  <si>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</si>
  <si>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</si>
  <si>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</si>
  <si>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</si>
  <si>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</si>
  <si>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</si>
  <si>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</si>
  <si>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</si>
  <si>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</si>
  <si>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</si>
  <si>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</si>
  <si>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</si>
  <si>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</si>
  <si>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</si>
  <si>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</si>
  <si>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</si>
  <si>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</si>
  <si>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</si>
  <si>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</si>
  <si>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</si>
  <si>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</si>
  <si>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</si>
  <si>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</si>
  <si>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</si>
  <si>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</si>
  <si>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</si>
  <si>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</si>
  <si>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</si>
  <si>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</si>
  <si>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</si>
  <si>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</si>
  <si>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</si>
  <si>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</si>
  <si>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</si>
  <si>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</si>
  <si>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</si>
  <si>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</si>
  <si>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</si>
  <si>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</si>
  <si>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</si>
  <si>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</si>
  <si>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</si>
  <si>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</si>
  <si>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</si>
  <si>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</si>
  <si>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</si>
  <si>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</si>
  <si>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</si>
  <si>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</si>
  <si>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</si>
  <si>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</si>
  <si>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</si>
  <si>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</si>
  <si>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</si>
  <si>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</si>
  <si>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</si>
  <si>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</si>
  <si>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</si>
  <si>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</si>
  <si>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</si>
  <si>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</si>
  <si>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</si>
  <si>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</si>
  <si>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</si>
  <si>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</si>
  <si>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</si>
  <si>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</si>
  <si>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</si>
  <si>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</si>
  <si>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</si>
  <si>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</si>
  <si>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</si>
  <si>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</si>
  <si>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</si>
  <si>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</si>
  <si>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</si>
  <si>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</si>
  <si>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</si>
  <si>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</si>
  <si>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</si>
  <si>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</si>
  <si>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</si>
  <si>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</si>
  <si>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</si>
  <si>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</si>
  <si>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</si>
  <si>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</si>
  <si>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</si>
  <si>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</si>
  <si>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</si>
  <si>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</si>
  <si>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</si>
  <si>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</si>
  <si>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</si>
  <si>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</si>
  <si>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</si>
  <si>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</si>
  <si>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</si>
  <si>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</si>
  <si>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</si>
  <si>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</si>
  <si>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</si>
  <si>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</si>
  <si>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</si>
  <si>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</si>
  <si>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</si>
  <si>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</si>
  <si>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</si>
  <si>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</si>
  <si>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</si>
  <si>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</si>
  <si>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</si>
  <si>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</si>
  <si>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</si>
  <si>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</si>
  <si>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</si>
  <si>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</si>
  <si>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</si>
  <si>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</si>
  <si>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</si>
  <si>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</si>
  <si>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</si>
  <si>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</si>
  <si>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</si>
  <si>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</si>
  <si>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</si>
  <si>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</si>
  <si>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</si>
  <si>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</si>
  <si>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</si>
  <si>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</si>
  <si>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</si>
  <si>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</si>
  <si>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</si>
  <si>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</si>
  <si>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</si>
  <si>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</si>
  <si>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</si>
  <si>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</si>
  <si>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</si>
  <si>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</si>
  <si>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</si>
  <si>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</si>
  <si>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</si>
  <si>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</si>
  <si>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</si>
  <si>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</si>
  <si>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</si>
  <si>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</si>
  <si>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</si>
  <si>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</si>
  <si>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</si>
  <si>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</si>
  <si>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</si>
  <si>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</si>
  <si>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</si>
  <si>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</si>
  <si>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</si>
  <si>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</si>
  <si>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</si>
  <si>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</si>
  <si>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</si>
  <si>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</si>
  <si>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</si>
  <si>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</si>
  <si>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</si>
  <si>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</si>
  <si>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</si>
  <si>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</si>
  <si>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</si>
  <si>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</si>
  <si>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</si>
  <si>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</si>
  <si>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</si>
  <si>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</si>
  <si>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</si>
  <si>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</si>
  <si>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</si>
  <si>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</si>
  <si>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</si>
  <si>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</si>
  <si>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</si>
  <si>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</si>
  <si>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</si>
  <si>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</si>
  <si>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</si>
  <si>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</si>
  <si>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</si>
  <si>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</si>
  <si>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</si>
  <si>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</si>
  <si>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</si>
  <si>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</si>
  <si>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</si>
  <si>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</si>
  <si>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</si>
  <si>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</si>
  <si>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</si>
  <si>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</si>
  <si>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</si>
  <si>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</si>
  <si>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</si>
  <si>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</si>
  <si>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</si>
  <si>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</si>
  <si>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</si>
  <si>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</si>
  <si>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</si>
  <si>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</si>
  <si>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</si>
  <si>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</si>
  <si>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</si>
  <si>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</si>
  <si>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</si>
  <si>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</si>
  <si>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</si>
  <si>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</si>
  <si>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</si>
  <si>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</si>
  <si>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</si>
  <si>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</si>
  <si>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</si>
  <si>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</si>
  <si>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</si>
  <si>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</si>
  <si>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</si>
  <si>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</si>
  <si>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</si>
  <si>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</si>
  <si>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</si>
  <si>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</si>
  <si>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</si>
  <si>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</si>
  <si>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</si>
  <si>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</si>
  <si>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</si>
  <si>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</si>
  <si>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</si>
  <si>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</si>
  <si>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</si>
  <si>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</si>
  <si>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</si>
  <si>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</si>
  <si>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</si>
  <si>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</si>
  <si>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</si>
  <si>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</si>
  <si>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</si>
  <si>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</si>
  <si>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</si>
  <si>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</si>
  <si>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</si>
  <si>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</si>
  <si>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</si>
  <si>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</si>
  <si>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</si>
  <si>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</si>
  <si>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</si>
  <si>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</si>
  <si>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</si>
  <si>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</si>
  <si>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</si>
  <si>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</si>
  <si>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</si>
  <si>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</si>
  <si>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</si>
  <si>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</si>
  <si>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</si>
  <si>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</si>
  <si>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</si>
  <si>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</si>
  <si>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</si>
  <si>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</si>
  <si>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</si>
  <si>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</si>
  <si>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</si>
  <si>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</si>
  <si>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</si>
  <si>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</si>
  <si>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</si>
  <si>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</si>
  <si>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</si>
  <si>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</si>
  <si>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</si>
  <si>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</si>
  <si>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</si>
  <si>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</si>
  <si>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</si>
  <si>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</si>
  <si>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</si>
  <si>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</si>
  <si>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</si>
  <si>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</si>
  <si>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</si>
  <si>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</si>
  <si>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</si>
  <si>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</si>
  <si>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</si>
  <si>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</si>
  <si>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</si>
  <si>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</si>
  <si>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</si>
  <si>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</si>
  <si>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</si>
  <si>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</si>
  <si>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</si>
  <si>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</si>
  <si>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</si>
  <si>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</si>
  <si>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</si>
  <si>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</si>
  <si>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</si>
  <si>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</si>
  <si>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</si>
  <si>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</si>
  <si>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</si>
  <si>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</si>
  <si>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</si>
  <si>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</si>
  <si>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</si>
  <si>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</si>
  <si>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</si>
  <si>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</si>
  <si>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</si>
  <si>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</si>
  <si>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</si>
  <si>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</si>
  <si>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</si>
  <si>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</si>
  <si>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</si>
  <si>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</si>
  <si>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</si>
  <si>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</si>
  <si>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</si>
  <si>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</si>
  <si>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</si>
  <si>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</si>
  <si>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</si>
  <si>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</si>
  <si>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</si>
  <si>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</si>
  <si>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</si>
  <si>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</si>
  <si>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</si>
  <si>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</si>
  <si>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</si>
  <si>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</si>
  <si>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</si>
  <si>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</si>
  <si>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</si>
  <si>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</si>
  <si>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</si>
  <si>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</si>
  <si>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</si>
  <si>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</si>
  <si>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</si>
  <si>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</si>
  <si>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</si>
  <si>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</si>
  <si>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</si>
  <si>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</si>
  <si>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</si>
  <si>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</si>
  <si>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</si>
  <si>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</si>
  <si>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</si>
  <si>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</si>
  <si>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</si>
  <si>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</si>
  <si>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</si>
  <si>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</si>
  <si>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</si>
  <si>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</si>
  <si>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</si>
  <si>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</si>
  <si>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</si>
  <si>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</si>
  <si>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</si>
  <si>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</si>
  <si>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</si>
  <si>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</si>
  <si>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</si>
  <si>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</si>
  <si>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</si>
  <si>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</si>
  <si>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</si>
  <si>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</si>
  <si>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</si>
  <si>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</si>
  <si>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</si>
  <si>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</si>
  <si>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</si>
  <si>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</si>
  <si>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</si>
  <si>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</si>
  <si>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</si>
  <si>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</si>
  <si>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</si>
  <si>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</si>
  <si>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</si>
  <si>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</si>
  <si>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</si>
  <si>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</si>
  <si>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</si>
  <si>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</si>
  <si>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</si>
  <si>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</si>
  <si>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</si>
  <si>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</si>
  <si>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</si>
  <si>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</si>
  <si>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</si>
  <si>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</si>
  <si>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</si>
  <si>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</si>
  <si>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</si>
  <si>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</si>
  <si>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</si>
  <si>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</si>
  <si>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</si>
  <si>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</si>
  <si>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</si>
  <si>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</si>
  <si>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</si>
  <si>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</si>
  <si>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</si>
  <si>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</si>
  <si>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</si>
  <si>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</si>
  <si>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</si>
  <si>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</si>
  <si>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</si>
  <si>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</si>
  <si>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</si>
  <si>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</si>
  <si>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</si>
  <si>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</si>
  <si>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</si>
  <si>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</si>
  <si>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</si>
  <si>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</si>
  <si>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</si>
  <si>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</si>
  <si>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</si>
  <si>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</si>
  <si>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</si>
  <si>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</si>
  <si>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</si>
  <si>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</si>
  <si>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</si>
  <si>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</si>
  <si>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</si>
  <si>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</si>
  <si>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</si>
  <si>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</si>
  <si>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</si>
  <si>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</si>
  <si>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</si>
  <si>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</si>
  <si>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</si>
  <si>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</si>
  <si>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</si>
  <si>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</si>
  <si>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</si>
  <si>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</si>
  <si>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</si>
  <si>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</si>
  <si>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</si>
  <si>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</si>
  <si>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</si>
  <si>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</si>
  <si>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</si>
  <si>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</si>
  <si>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</si>
  <si>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</si>
  <si>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</si>
  <si>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</si>
  <si>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</si>
  <si>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</si>
  <si>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</si>
  <si>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</si>
  <si>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</si>
  <si>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</si>
  <si>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</si>
  <si>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</si>
  <si>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</si>
  <si>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</si>
  <si>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</si>
  <si>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</si>
  <si>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</si>
  <si>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</si>
  <si>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</si>
  <si>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</si>
  <si>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</si>
  <si>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</si>
  <si>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</si>
  <si>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</si>
  <si>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</si>
  <si>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</si>
  <si>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</si>
  <si>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</si>
  <si>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</si>
  <si>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</si>
  <si>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</si>
  <si>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</si>
  <si>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</si>
  <si>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</si>
  <si>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</si>
  <si>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</si>
  <si>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</si>
  <si>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</si>
  <si>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</si>
  <si>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</si>
  <si>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</si>
  <si>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</si>
  <si>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</si>
  <si>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</si>
  <si>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</si>
  <si>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</si>
  <si>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</si>
  <si>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</si>
  <si>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</si>
  <si>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</si>
  <si>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</si>
  <si>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</si>
  <si>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</si>
  <si>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</si>
  <si>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</si>
  <si>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</si>
  <si>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</si>
  <si>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</si>
  <si>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</si>
  <si>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</si>
  <si>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</si>
  <si>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</si>
  <si>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</si>
  <si>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</si>
  <si>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</si>
  <si>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</si>
  <si>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</si>
  <si>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</si>
  <si>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</si>
  <si>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</si>
  <si>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</si>
  <si>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</si>
  <si>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</si>
  <si>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</si>
  <si>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</si>
  <si>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</si>
  <si>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</si>
  <si>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</si>
  <si>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</si>
  <si>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</si>
  <si>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</si>
  <si>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</si>
  <si>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</si>
  <si>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</si>
  <si>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</si>
  <si>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</si>
  <si>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</si>
  <si>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</si>
  <si>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</si>
  <si>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</si>
  <si>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</si>
  <si>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</si>
  <si>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</si>
  <si>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</si>
  <si>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</si>
  <si>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</si>
  <si>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</si>
  <si>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</si>
  <si>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</si>
  <si>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</si>
  <si>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</si>
  <si>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</si>
  <si>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</si>
  <si>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</si>
  <si>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</si>
  <si>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</si>
  <si>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</si>
  <si>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</si>
  <si>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</si>
  <si>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</si>
  <si>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</si>
  <si>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</si>
  <si>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</si>
  <si>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</si>
  <si>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</si>
  <si>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</si>
  <si>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</si>
  <si>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</si>
  <si>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</si>
  <si>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</si>
  <si>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</si>
  <si>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</si>
  <si>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</si>
  <si>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</si>
  <si>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</si>
  <si>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</si>
  <si>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</si>
  <si>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</si>
  <si>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</si>
  <si>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</si>
  <si>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</si>
  <si>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</si>
  <si>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</si>
  <si>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</si>
  <si>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</si>
  <si>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</si>
  <si>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</si>
  <si>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</si>
  <si>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</si>
  <si>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</si>
  <si>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</si>
  <si>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</si>
  <si>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</si>
  <si>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</si>
  <si>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</si>
  <si>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</si>
  <si>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</si>
  <si>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</si>
  <si>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</si>
  <si>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</si>
  <si>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</si>
  <si>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</si>
  <si>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</si>
  <si>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</si>
  <si>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</si>
  <si>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</si>
  <si>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</si>
  <si>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</si>
  <si>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</si>
  <si>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</si>
  <si>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</si>
  <si>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</si>
  <si>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</si>
  <si>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</si>
  <si>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</si>
  <si>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</si>
  <si>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</si>
  <si>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</si>
  <si>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</si>
  <si>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</si>
  <si>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</si>
  <si>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</si>
  <si>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</si>
  <si>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</si>
  <si>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</si>
  <si>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</si>
  <si>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</si>
  <si>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</si>
  <si>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</si>
  <si>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</si>
  <si>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</si>
  <si>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</si>
  <si>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</si>
  <si>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</si>
  <si>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</si>
  <si>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</si>
  <si>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</si>
  <si>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</si>
  <si>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</si>
  <si>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</si>
  <si>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</si>
  <si>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</si>
  <si>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</si>
  <si>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</si>
  <si>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</si>
  <si>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</si>
  <si>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</si>
  <si>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</si>
  <si>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</si>
  <si>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</si>
  <si>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</si>
  <si>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</si>
  <si>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</si>
  <si>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</si>
  <si>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</si>
  <si>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</si>
  <si>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</si>
  <si>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</si>
  <si>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</si>
  <si>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</si>
  <si>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</si>
  <si>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</si>
  <si>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</si>
  <si>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</si>
  <si>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</si>
  <si>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</si>
  <si>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</si>
  <si>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</si>
  <si>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</si>
  <si>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</si>
  <si>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</si>
  <si>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</si>
  <si>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</si>
  <si>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</si>
  <si>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</si>
  <si>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</si>
  <si>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</si>
  <si>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</si>
  <si>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</si>
  <si>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</si>
  <si>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</si>
  <si>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</si>
  <si>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</si>
  <si>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</si>
  <si>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</si>
  <si>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</si>
  <si>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</si>
  <si>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</si>
  <si>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</si>
  <si>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</si>
  <si>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</si>
  <si>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</si>
  <si>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</si>
  <si>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</si>
  <si>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</si>
  <si>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</si>
  <si>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</si>
  <si>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</si>
  <si>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</si>
  <si>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</si>
  <si>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</si>
  <si>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</si>
  <si>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</si>
  <si>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</si>
  <si>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</si>
  <si>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</si>
  <si>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</si>
  <si>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</si>
  <si>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</si>
  <si>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</si>
  <si>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</si>
  <si>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</si>
  <si>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</si>
  <si>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</si>
  <si>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</si>
  <si>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</si>
  <si>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</si>
  <si>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</si>
  <si>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</si>
  <si>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</si>
  <si>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</si>
  <si>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</si>
  <si>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</si>
  <si>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</si>
  <si>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</si>
  <si>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</si>
  <si>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</si>
  <si>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</si>
  <si>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</si>
  <si>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</si>
  <si>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</si>
  <si>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</si>
  <si>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</si>
  <si>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</si>
  <si>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</si>
  <si>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</si>
  <si>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</si>
  <si>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</si>
  <si>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</si>
  <si>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</si>
  <si>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</si>
  <si>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</si>
  <si>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</si>
  <si>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</si>
  <si>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</si>
  <si>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</si>
  <si>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</si>
  <si>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</si>
  <si>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</si>
  <si>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</si>
  <si>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</si>
  <si>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</si>
  <si>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</si>
  <si>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</si>
  <si>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</si>
  <si>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</si>
  <si>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</si>
  <si>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</si>
  <si>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</si>
  <si>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</si>
  <si>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</si>
  <si>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</si>
  <si>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</si>
  <si>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</si>
  <si>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</si>
  <si>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</si>
  <si>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</si>
  <si>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</si>
  <si>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</si>
  <si>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</si>
  <si>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</si>
  <si>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</si>
  <si>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</si>
  <si>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</si>
  <si>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</si>
  <si>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</si>
  <si>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</si>
  <si>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</si>
  <si>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</si>
  <si>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</si>
  <si>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</si>
  <si>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</si>
  <si>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</si>
  <si>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</si>
  <si>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</si>
  <si>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</si>
  <si>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</si>
  <si>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</si>
  <si>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</si>
  <si>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</si>
  <si>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</si>
  <si>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</si>
  <si>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</si>
  <si>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</si>
  <si>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</si>
  <si>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</si>
  <si>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</si>
  <si>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</si>
  <si>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</si>
  <si>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</si>
  <si>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</si>
  <si>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</si>
  <si>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</si>
  <si>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</si>
  <si>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</si>
  <si>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</si>
  <si>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</si>
  <si>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</si>
  <si>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</si>
  <si>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</si>
  <si>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</si>
  <si>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</si>
  <si>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</si>
  <si>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</si>
  <si>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</si>
  <si>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</si>
  <si>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</si>
  <si>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</si>
  <si>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</si>
  <si>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</si>
  <si>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</si>
  <si>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</si>
  <si>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</si>
  <si>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</si>
  <si>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</si>
  <si>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</si>
  <si>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</si>
  <si>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</si>
  <si>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</si>
  <si>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</si>
  <si>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</si>
  <si>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</si>
  <si>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</si>
  <si>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</si>
  <si>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</si>
  <si>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</si>
  <si>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</si>
  <si>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</si>
  <si>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</si>
  <si>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</si>
  <si>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</si>
  <si>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</si>
  <si>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</si>
  <si>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</si>
  <si>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</si>
  <si>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</si>
  <si>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</si>
  <si>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</si>
  <si>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</si>
  <si>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</si>
  <si>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</si>
  <si>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</si>
  <si>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</si>
  <si>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</si>
  <si>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</si>
  <si>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</si>
  <si>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</si>
  <si>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</si>
  <si>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</si>
  <si>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</si>
  <si>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</si>
  <si>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</si>
  <si>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</si>
  <si>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</si>
  <si>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</si>
  <si>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</si>
  <si>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</si>
  <si>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</si>
  <si>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</si>
  <si>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</si>
  <si>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</si>
  <si>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</si>
  <si>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</si>
  <si>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</si>
  <si>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</si>
  <si>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</si>
  <si>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</si>
  <si>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</si>
  <si>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</si>
  <si>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</si>
  <si>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</si>
  <si>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</si>
  <si>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</si>
  <si>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</si>
  <si>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</si>
  <si>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</si>
  <si>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</si>
  <si>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</si>
  <si>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</si>
  <si>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</si>
  <si>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</si>
  <si>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</si>
  <si>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</si>
  <si>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</si>
  <si>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</si>
  <si>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</si>
  <si>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</si>
  <si>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</si>
  <si>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</si>
  <si>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</si>
  <si>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</si>
  <si>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</si>
  <si>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</si>
  <si>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</si>
  <si>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</si>
  <si>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</si>
  <si>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</si>
  <si>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</si>
  <si>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</si>
  <si>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</si>
  <si>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</si>
  <si>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</si>
  <si>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</si>
  <si>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</si>
  <si>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</si>
  <si>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</si>
  <si>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</si>
  <si>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</si>
  <si>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</si>
  <si>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</si>
  <si>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</si>
  <si>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</si>
  <si>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</si>
  <si>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</si>
  <si>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</si>
  <si>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</si>
  <si>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</si>
  <si>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</si>
  <si>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</si>
  <si>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</si>
  <si>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</si>
  <si>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</si>
  <si>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</si>
  <si>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</si>
  <si>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</si>
  <si>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</si>
  <si>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</si>
  <si>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</si>
  <si>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</si>
  <si>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</si>
  <si>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</si>
  <si>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</si>
  <si>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</si>
  <si>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</si>
  <si>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</si>
  <si>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</si>
  <si>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</si>
  <si>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</si>
  <si>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</si>
  <si>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</si>
  <si>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</si>
  <si>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</si>
  <si>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</si>
  <si>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</si>
  <si>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</si>
  <si>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</si>
  <si>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</si>
  <si>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</si>
  <si>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</si>
  <si>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</si>
  <si>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</si>
  <si>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</si>
  <si>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</si>
  <si>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</si>
  <si>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</si>
  <si>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</si>
  <si>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</si>
  <si>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</si>
  <si>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</si>
  <si>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</si>
  <si>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</si>
  <si>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</si>
  <si>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</si>
  <si>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</si>
  <si>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</si>
  <si>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</si>
  <si>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</si>
  <si>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</si>
  <si>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</si>
  <si>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</si>
  <si>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</si>
  <si>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</si>
  <si>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</si>
  <si>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</si>
  <si>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</si>
  <si>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</si>
  <si>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</si>
  <si>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</si>
  <si>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</si>
  <si>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</si>
  <si>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</si>
  <si>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</si>
  <si>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</si>
  <si>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</si>
  <si>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</si>
  <si>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</si>
  <si>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</si>
  <si>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</si>
  <si>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</si>
  <si>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</si>
  <si>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</si>
  <si>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</si>
  <si>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</si>
  <si>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</si>
  <si>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</si>
  <si>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</si>
  <si>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</si>
  <si>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</si>
  <si>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</si>
  <si>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</si>
  <si>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</si>
  <si>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</si>
  <si>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</si>
  <si>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</si>
  <si>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</si>
  <si>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</si>
  <si>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</si>
  <si>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</si>
  <si>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</si>
  <si>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</si>
  <si>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</si>
  <si>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</si>
  <si>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</si>
  <si>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</si>
  <si>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</si>
  <si>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</si>
  <si>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</si>
  <si>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</si>
  <si>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</si>
  <si>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</si>
  <si>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</si>
  <si>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</si>
  <si>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</si>
  <si>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</si>
  <si>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</si>
  <si>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</si>
  <si>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</si>
  <si>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</si>
  <si>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</si>
  <si>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</si>
  <si>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</si>
  <si>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</si>
  <si>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</si>
  <si>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</si>
  <si>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</si>
  <si>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</si>
  <si>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</si>
  <si>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</si>
  <si>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</si>
  <si>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</si>
  <si>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</si>
  <si>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</si>
  <si>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</si>
  <si>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</si>
  <si>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</si>
  <si>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</si>
  <si>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</si>
  <si>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</si>
  <si>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</si>
  <si>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</si>
  <si>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</si>
  <si>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</si>
  <si>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</si>
  <si>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</si>
  <si>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</si>
  <si>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</si>
  <si>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</si>
  <si>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</si>
  <si>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</si>
  <si>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</si>
  <si>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</si>
  <si>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</si>
  <si>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</si>
  <si>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</si>
  <si>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</si>
  <si>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</si>
  <si>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</si>
  <si>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</si>
  <si>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</si>
  <si>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</si>
  <si>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</si>
  <si>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</si>
  <si>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</si>
  <si>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</si>
  <si>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</si>
  <si>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</si>
  <si>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</si>
  <si>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</si>
  <si>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</si>
  <si>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</si>
  <si>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</si>
  <si>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</si>
  <si>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</si>
  <si>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</si>
  <si>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</si>
  <si>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</si>
  <si>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</si>
  <si>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</si>
  <si>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</si>
  <si>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</si>
  <si>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</si>
  <si>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</si>
  <si>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</si>
  <si>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</si>
  <si>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</si>
  <si>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</si>
  <si>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</si>
  <si>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</si>
  <si>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</si>
  <si>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</si>
  <si>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</si>
  <si>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</si>
  <si>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</si>
  <si>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</si>
  <si>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</si>
  <si>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</si>
  <si>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</si>
  <si>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</si>
  <si>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</si>
  <si>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</si>
  <si>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</si>
  <si>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</si>
  <si>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</si>
  <si>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</si>
  <si>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</si>
  <si>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</si>
  <si>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</si>
  <si>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</si>
  <si>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</si>
  <si>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</si>
  <si>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</si>
  <si>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</si>
  <si>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</si>
  <si>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</si>
  <si>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</si>
  <si>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</si>
  <si>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</si>
  <si>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</si>
  <si>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</si>
  <si>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</si>
  <si>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</si>
  <si>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</si>
  <si>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</si>
  <si>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</si>
  <si>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</si>
  <si>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</si>
  <si>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</si>
  <si>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</si>
  <si>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</si>
  <si>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</si>
  <si>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</si>
  <si>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</si>
  <si>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</si>
  <si>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</si>
  <si>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</si>
  <si>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</si>
  <si>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</si>
  <si>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</si>
  <si>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</si>
  <si>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</si>
  <si>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</si>
  <si>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</si>
  <si>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</si>
  <si>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</si>
  <si>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</si>
  <si>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</si>
  <si>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</si>
  <si>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</si>
  <si>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</si>
  <si>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</si>
  <si>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</si>
  <si>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</si>
  <si>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</si>
  <si>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</si>
  <si>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</si>
  <si>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</si>
  <si>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</si>
  <si>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</si>
  <si>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</si>
  <si>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</si>
  <si>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</si>
  <si>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</si>
  <si>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</si>
  <si>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</si>
  <si>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</si>
  <si>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</si>
  <si>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</si>
  <si>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</si>
  <si>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</si>
  <si>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</si>
  <si>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</si>
  <si>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</si>
  <si>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</si>
  <si>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</si>
  <si>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</si>
  <si>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</si>
  <si>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</si>
  <si>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</si>
  <si>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</si>
  <si>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</si>
  <si>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</si>
  <si>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</si>
  <si>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</si>
  <si>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</si>
  <si>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</si>
  <si>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</si>
  <si>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</si>
  <si>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</si>
  <si>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</si>
  <si>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</si>
  <si>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</si>
  <si>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</si>
  <si>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</si>
  <si>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</si>
  <si>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</si>
  <si>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</si>
  <si>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</si>
  <si>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</si>
  <si>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</si>
  <si>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</si>
  <si>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</si>
  <si>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</si>
  <si>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</si>
  <si>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</si>
  <si>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</si>
  <si>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</si>
  <si>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</si>
  <si>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</si>
  <si>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</si>
  <si>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</si>
  <si>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</si>
  <si>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</si>
  <si>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</si>
  <si>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</si>
  <si>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</si>
  <si>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</si>
  <si>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</si>
  <si>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</si>
  <si>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</si>
  <si>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</si>
  <si>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</si>
  <si>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</si>
  <si>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</si>
  <si>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</si>
  <si>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</si>
  <si>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</si>
  <si>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</si>
  <si>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</si>
  <si>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</si>
  <si>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</si>
  <si>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</si>
  <si>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</si>
  <si>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</si>
  <si>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</si>
  <si>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</si>
  <si>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</si>
  <si>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</si>
  <si>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</si>
  <si>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</si>
  <si>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</si>
  <si>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</si>
  <si>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</si>
  <si>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</si>
  <si>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</si>
  <si>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</si>
  <si>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</si>
  <si>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</si>
  <si>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</si>
  <si>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</si>
  <si>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</si>
  <si>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</si>
  <si>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</si>
  <si>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</si>
  <si>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</si>
  <si>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</si>
  <si>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</si>
  <si>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</si>
  <si>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</si>
  <si>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</si>
  <si>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</si>
  <si>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</si>
  <si>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</si>
  <si>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</si>
  <si>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</si>
  <si>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</si>
  <si>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</si>
  <si>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</si>
  <si>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</si>
  <si>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</si>
  <si>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</si>
  <si>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</si>
  <si>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</si>
  <si>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</si>
  <si>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</si>
  <si>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</si>
  <si>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</si>
  <si>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</si>
  <si>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</si>
  <si>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</si>
  <si>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</si>
  <si>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</si>
  <si>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</si>
  <si>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</si>
  <si>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</si>
  <si>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</si>
  <si>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</si>
  <si>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</si>
  <si>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</si>
  <si>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</si>
  <si>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</si>
  <si>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</si>
  <si>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</si>
  <si>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</si>
  <si>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</si>
  <si>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</si>
  <si>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</si>
  <si>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</si>
  <si>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</si>
  <si>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</si>
  <si>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</si>
  <si>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</si>
  <si>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</si>
  <si>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</si>
  <si>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</si>
  <si>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</si>
  <si>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</si>
  <si>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</si>
  <si>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</si>
  <si>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</si>
  <si>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</si>
  <si>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</si>
  <si>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</si>
  <si>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</si>
  <si>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</si>
  <si>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</si>
  <si>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</si>
  <si>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</si>
  <si>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</si>
  <si>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</si>
  <si>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</si>
  <si>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</si>
  <si>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</si>
  <si>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</si>
  <si>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</si>
  <si>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</si>
  <si>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</si>
  <si>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</si>
  <si>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</si>
  <si>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</si>
  <si>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</si>
  <si>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</si>
  <si>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</si>
  <si>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</si>
  <si>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</si>
  <si>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</si>
  <si>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</si>
  <si>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</si>
  <si>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</si>
  <si>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</si>
  <si>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</si>
  <si>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</si>
  <si>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</si>
  <si>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</si>
  <si>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</si>
  <si>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</si>
  <si>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</si>
  <si>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</si>
  <si>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</si>
  <si>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</si>
  <si>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</si>
  <si>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</si>
  <si>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</si>
  <si>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</si>
  <si>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</si>
  <si>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</si>
  <si>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</si>
  <si>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</si>
  <si>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</si>
  <si>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</si>
  <si>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</si>
  <si>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</si>
  <si>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</si>
  <si>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</si>
  <si>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</si>
  <si>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</si>
  <si>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</si>
  <si>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</si>
  <si>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</si>
  <si>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</si>
  <si>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</si>
  <si>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</si>
  <si>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</si>
  <si>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</si>
  <si>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</si>
  <si>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</si>
  <si>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</si>
  <si>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</si>
  <si>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</si>
  <si>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</si>
  <si>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</si>
  <si>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</si>
  <si>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</si>
  <si>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</si>
  <si>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</si>
  <si>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</si>
  <si>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</si>
  <si>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</si>
  <si>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</si>
  <si>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</si>
  <si>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</si>
  <si>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</si>
  <si>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</si>
  <si>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</si>
  <si>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</si>
  <si>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</si>
  <si>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</si>
  <si>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</si>
  <si>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</si>
  <si>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</si>
  <si>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</si>
  <si>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</si>
  <si>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</si>
  <si>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</si>
  <si>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</si>
  <si>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</si>
  <si>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</si>
  <si>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</si>
  <si>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</si>
  <si>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</si>
  <si>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</si>
  <si>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</si>
  <si>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</si>
  <si>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</si>
  <si>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</si>
  <si>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</si>
  <si>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</si>
  <si>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</si>
  <si>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</si>
  <si>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</si>
  <si>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</si>
  <si>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</si>
  <si>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</si>
  <si>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</si>
  <si>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</si>
  <si>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</si>
  <si>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</si>
  <si>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</si>
  <si>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</si>
  <si>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</si>
  <si>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</si>
  <si>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</si>
  <si>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</si>
  <si>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</si>
  <si>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</si>
  <si>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</si>
  <si>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</si>
  <si>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</si>
  <si>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</si>
  <si>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</si>
  <si>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</si>
  <si>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</si>
  <si>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</si>
  <si>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</si>
  <si>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</si>
  <si>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</si>
  <si>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</si>
  <si>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</si>
  <si>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</si>
  <si>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</si>
  <si>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</si>
  <si>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</si>
  <si>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</si>
  <si>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</si>
  <si>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</si>
  <si>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</si>
  <si>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</si>
  <si>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</si>
  <si>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</si>
  <si>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</si>
  <si>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</si>
  <si>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</si>
  <si>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</si>
  <si>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</si>
  <si>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</si>
  <si>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</si>
  <si>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</si>
  <si>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</si>
  <si>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</si>
  <si>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</si>
  <si>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</si>
  <si>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</si>
  <si>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</si>
  <si>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</si>
  <si>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</si>
  <si>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</si>
  <si>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</si>
  <si>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</si>
  <si>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</si>
  <si>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</si>
  <si>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</si>
  <si>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</si>
  <si>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</si>
  <si>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</si>
  <si>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</si>
  <si>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</si>
  <si>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</si>
  <si>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</si>
  <si>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</si>
  <si>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</si>
  <si>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</si>
  <si>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</si>
  <si>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</si>
  <si>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</si>
  <si>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</si>
  <si>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</si>
  <si>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</si>
  <si>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</si>
  <si>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</si>
  <si>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</si>
  <si>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</si>
  <si>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</si>
  <si>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</si>
  <si>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</si>
  <si>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</si>
  <si>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</si>
  <si>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</si>
  <si>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</si>
  <si>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</si>
  <si>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</si>
  <si>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</si>
  <si>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</si>
  <si>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</si>
  <si>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</si>
  <si>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</si>
  <si>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</si>
  <si>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</si>
  <si>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</si>
  <si>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</si>
  <si>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</si>
  <si>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</si>
  <si>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</si>
  <si>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</si>
  <si>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</si>
  <si>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</si>
  <si>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</si>
  <si>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</si>
  <si>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</si>
  <si>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</si>
  <si>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</si>
  <si>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</si>
  <si>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</si>
  <si>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</si>
  <si>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</si>
  <si>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</si>
  <si>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</si>
  <si>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</si>
  <si>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</si>
  <si>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</si>
  <si>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</si>
  <si>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</si>
  <si>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</si>
  <si>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</si>
  <si>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</si>
  <si>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</si>
  <si>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</si>
  <si>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</si>
  <si>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</si>
  <si>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</si>
  <si>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</si>
  <si>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</si>
  <si>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</si>
  <si>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</si>
  <si>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</si>
  <si>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</si>
  <si>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</si>
  <si>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</si>
  <si>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</si>
  <si>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</si>
  <si>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</si>
  <si>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</si>
  <si>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</si>
  <si>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</si>
  <si>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</si>
  <si>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</si>
  <si>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</si>
  <si>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</si>
  <si>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</si>
  <si>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</si>
  <si>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</si>
  <si>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</si>
  <si>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</si>
  <si>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</si>
  <si>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</si>
  <si>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</si>
  <si>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</si>
  <si>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</si>
  <si>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</si>
  <si>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</si>
  <si>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</si>
  <si>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</si>
  <si>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</si>
  <si>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</si>
  <si>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</si>
  <si>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</si>
  <si>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</si>
  <si>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</si>
  <si>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</si>
  <si>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</si>
  <si>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</si>
  <si>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</si>
  <si>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</si>
  <si>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</si>
  <si>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</si>
  <si>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</si>
  <si>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</si>
  <si>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</si>
  <si>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</si>
  <si>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</si>
  <si>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</si>
  <si>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</si>
  <si>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</si>
  <si>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</si>
  <si>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</si>
  <si>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</si>
  <si>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</si>
  <si>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</si>
  <si>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</si>
  <si>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</si>
  <si>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</si>
  <si>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</si>
  <si>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</si>
  <si>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</si>
  <si>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</si>
  <si>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</si>
  <si>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</si>
  <si>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</si>
  <si>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</si>
  <si>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</si>
  <si>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</si>
  <si>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</si>
  <si>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</si>
  <si>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</si>
  <si>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</si>
  <si>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</si>
  <si>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</si>
  <si>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</si>
  <si>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</si>
  <si>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</si>
  <si>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</si>
  <si>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</si>
  <si>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</si>
  <si>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</si>
  <si>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</si>
  <si>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</si>
  <si>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</si>
  <si>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</si>
  <si>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</si>
  <si>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</si>
  <si>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</si>
  <si>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</si>
  <si>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</si>
  <si>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</si>
  <si>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</si>
  <si>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</si>
  <si>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</si>
  <si>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</si>
  <si>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</si>
  <si>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</si>
  <si>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</si>
  <si>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</si>
  <si>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</si>
  <si>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</si>
  <si>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</si>
  <si>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</si>
  <si>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</si>
  <si>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</si>
  <si>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</si>
  <si>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</si>
  <si>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</si>
  <si>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</si>
  <si>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</si>
  <si>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</si>
  <si>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</si>
  <si>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</si>
  <si>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</si>
  <si>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</si>
  <si>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</si>
  <si>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</si>
  <si>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</si>
  <si>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</si>
  <si>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</si>
  <si>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</si>
  <si>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</si>
  <si>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</si>
  <si>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</si>
  <si>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</si>
  <si>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</si>
  <si>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</si>
  <si>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</si>
  <si>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</si>
  <si>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</si>
  <si>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</si>
  <si>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</si>
  <si>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</si>
  <si>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</si>
  <si>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</si>
  <si>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</si>
  <si>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</si>
  <si>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</si>
  <si>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</si>
  <si>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</si>
  <si>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</si>
  <si>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</si>
  <si>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</si>
  <si>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</si>
  <si>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</si>
  <si>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</si>
  <si>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</si>
  <si>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</si>
  <si>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</si>
  <si>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</si>
  <si>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</si>
  <si>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</si>
  <si>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</si>
  <si>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</si>
  <si>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</si>
  <si>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</si>
  <si>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</si>
  <si>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</si>
  <si>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</si>
  <si>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</si>
  <si>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</si>
  <si>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</si>
  <si>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</si>
  <si>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</si>
  <si>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</si>
  <si>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</si>
  <si>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</si>
  <si>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</si>
  <si>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</si>
  <si>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</si>
  <si>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</si>
  <si>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</si>
  <si>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</si>
  <si>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</si>
  <si>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</si>
  <si>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</si>
  <si>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</si>
  <si>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</si>
  <si>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</si>
  <si>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</si>
  <si>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</si>
  <si>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</si>
  <si>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</si>
  <si>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</si>
  <si>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</si>
  <si>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</si>
  <si>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</si>
  <si>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</si>
  <si>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</si>
  <si>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</si>
  <si>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</si>
  <si>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</si>
  <si>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</si>
  <si>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</si>
  <si>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</si>
  <si>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</si>
  <si>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</si>
  <si>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</si>
  <si>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</si>
  <si>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</si>
  <si>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</si>
  <si>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</si>
  <si>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</si>
  <si>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</si>
  <si>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</si>
  <si>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</si>
  <si>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</si>
  <si>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</si>
  <si>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</si>
  <si>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</si>
  <si>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</si>
  <si>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</si>
  <si>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</si>
  <si>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</si>
  <si>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</si>
  <si>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</si>
  <si>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</si>
  <si>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</si>
  <si>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</si>
  <si>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</si>
  <si>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</si>
  <si>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</si>
  <si>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</si>
  <si>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</si>
  <si>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</si>
  <si>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</si>
  <si>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</si>
  <si>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</si>
  <si>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</si>
  <si>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</si>
  <si>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</si>
  <si>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</si>
  <si>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</si>
  <si>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</si>
  <si>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</si>
  <si>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</si>
  <si>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</si>
  <si>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</si>
  <si>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</si>
  <si>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</si>
  <si>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</si>
  <si>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</si>
  <si>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</si>
  <si>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</si>
  <si>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</si>
  <si>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</si>
  <si>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</si>
  <si>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</si>
  <si>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</si>
  <si>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</si>
  <si>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</si>
  <si>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</si>
  <si>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</si>
  <si>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</si>
  <si>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</si>
  <si>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</si>
  <si>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</si>
  <si>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</si>
  <si>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</si>
  <si>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</si>
  <si>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</si>
  <si>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</si>
  <si>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</si>
  <si>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</si>
  <si>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</si>
  <si>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</si>
  <si>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</si>
  <si>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</si>
  <si>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</si>
  <si>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</si>
  <si>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</si>
  <si>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</si>
  <si>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</si>
  <si>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</si>
  <si>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</si>
  <si>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</si>
  <si>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</si>
  <si>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</si>
  <si>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</si>
  <si>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</si>
  <si>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</si>
  <si>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</si>
  <si>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</si>
  <si>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</si>
  <si>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</si>
  <si>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</si>
  <si>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</si>
  <si>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</si>
  <si>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</si>
  <si>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</si>
  <si>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</si>
  <si>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</si>
  <si>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</si>
  <si>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</si>
  <si>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</si>
  <si>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</si>
  <si>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</si>
  <si>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</si>
  <si>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</si>
  <si>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</si>
  <si>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</si>
  <si>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</si>
  <si>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</si>
  <si>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</si>
  <si>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</si>
  <si>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</si>
  <si>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</si>
  <si>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</si>
  <si>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</si>
  <si>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</si>
  <si>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</si>
  <si>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</si>
  <si>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</si>
  <si>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</si>
  <si>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</si>
  <si>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</si>
  <si>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</si>
  <si>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</si>
  <si>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</si>
  <si>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</si>
  <si>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</si>
  <si>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</si>
  <si>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</si>
  <si>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</si>
  <si>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</si>
  <si>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</si>
  <si>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</si>
  <si>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</si>
  <si>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</si>
  <si>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</si>
  <si>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</si>
  <si>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</si>
  <si>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</si>
  <si>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</si>
  <si>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</si>
  <si>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</si>
  <si>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</si>
  <si>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</si>
  <si>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</si>
  <si>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</si>
  <si>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</si>
  <si>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</si>
  <si>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</si>
  <si>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</si>
  <si>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</si>
  <si>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</si>
  <si>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</si>
  <si>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</si>
  <si>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</si>
  <si>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</si>
  <si>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</si>
  <si>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</si>
  <si>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</si>
  <si>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</si>
  <si>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</si>
  <si>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</si>
  <si>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</si>
  <si>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</si>
  <si>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</si>
  <si>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</si>
  <si>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</si>
  <si>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</si>
  <si>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</si>
  <si>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</si>
  <si>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</si>
  <si>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</si>
  <si>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</si>
  <si>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</si>
  <si>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</si>
  <si>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</si>
  <si>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</si>
  <si>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</si>
  <si>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</si>
  <si>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</si>
  <si>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</si>
  <si>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</si>
  <si>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</si>
  <si>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</si>
  <si>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</si>
  <si>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</si>
  <si>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</si>
  <si>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</si>
  <si>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</si>
  <si>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</si>
  <si>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</si>
  <si>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</si>
  <si>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</si>
  <si>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</si>
  <si>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</si>
  <si>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</si>
  <si>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</si>
  <si>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</si>
  <si>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</si>
  <si>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</si>
  <si>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</si>
  <si>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</si>
  <si>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</si>
  <si>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</si>
  <si>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</si>
  <si>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</si>
  <si>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</si>
  <si>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</si>
  <si>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</si>
  <si>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</si>
  <si>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</si>
  <si>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</si>
  <si>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</si>
  <si>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</si>
  <si>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</si>
  <si>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</si>
  <si>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</si>
  <si>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</si>
  <si>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</si>
  <si>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</si>
  <si>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</si>
  <si>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</si>
  <si>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</si>
  <si>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</si>
  <si>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</si>
  <si>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</si>
  <si>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</si>
  <si>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</si>
  <si>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</si>
  <si>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</si>
  <si>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</si>
  <si>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</si>
  <si>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</si>
  <si>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</si>
  <si>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</si>
  <si>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</si>
  <si>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</si>
  <si>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</si>
  <si>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</si>
  <si>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</si>
  <si>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</si>
  <si>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</si>
  <si>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</si>
  <si>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</si>
  <si>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</si>
  <si>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</si>
  <si>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</si>
  <si>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</si>
  <si>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</si>
  <si>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</si>
  <si>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</si>
  <si>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</si>
  <si>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</si>
  <si>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</si>
  <si>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</si>
  <si>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</si>
  <si>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</si>
  <si>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</si>
  <si>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</si>
  <si>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</si>
  <si>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</si>
  <si>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</si>
  <si>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</si>
  <si>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</si>
  <si>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</si>
  <si>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</si>
  <si>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</si>
  <si>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</si>
  <si>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</si>
  <si>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</si>
  <si>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</si>
  <si>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</si>
  <si>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</si>
  <si>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</si>
  <si>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</si>
  <si>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</si>
  <si>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</si>
  <si>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</si>
  <si>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</si>
  <si>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</si>
  <si>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</si>
  <si>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</si>
  <si>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</si>
  <si>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</si>
  <si>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</si>
  <si>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</si>
  <si>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</si>
  <si>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</si>
  <si>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</si>
  <si>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</si>
  <si>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</si>
  <si>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</si>
  <si>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</si>
  <si>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</si>
  <si>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</si>
  <si>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</si>
  <si>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</si>
  <si>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</si>
  <si>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</si>
  <si>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</si>
  <si>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</si>
  <si>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</si>
  <si>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</si>
  <si>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</si>
  <si>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</si>
  <si>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</si>
  <si>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</si>
  <si>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</si>
  <si>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</si>
  <si>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</si>
  <si>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</si>
  <si>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</si>
  <si>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</si>
  <si>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</si>
  <si>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</si>
  <si>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</si>
  <si>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</si>
  <si>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</si>
  <si>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</si>
  <si>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</si>
  <si>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</si>
  <si>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</si>
  <si>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</si>
  <si>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</si>
  <si>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</si>
  <si>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</si>
  <si>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</si>
  <si>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</si>
  <si>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</si>
  <si>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</si>
  <si>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</si>
  <si>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</si>
  <si>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</si>
  <si>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</si>
  <si>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</si>
  <si>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</si>
  <si>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</si>
  <si>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</si>
  <si>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</si>
  <si>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</si>
  <si>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</si>
  <si>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</si>
  <si>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</si>
  <si>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</si>
  <si>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</si>
  <si>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</si>
  <si>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</si>
  <si>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</si>
  <si>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</si>
  <si>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</si>
  <si>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</si>
  <si>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</si>
  <si>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</si>
  <si>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</si>
  <si>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</si>
  <si>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</si>
  <si>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</si>
  <si>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</si>
  <si>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</si>
  <si>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</si>
  <si>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</si>
  <si>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</si>
  <si>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</si>
  <si>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</si>
  <si>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</si>
  <si>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</si>
  <si>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</si>
  <si>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</si>
  <si>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</si>
  <si>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</si>
  <si>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</si>
  <si>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</si>
  <si>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</si>
  <si>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</si>
  <si>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</si>
  <si>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</si>
  <si>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</si>
  <si>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</si>
  <si>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</si>
  <si>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</si>
  <si>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</si>
  <si>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</si>
  <si>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</si>
  <si>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</si>
  <si>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</si>
  <si>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</si>
  <si>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</si>
  <si>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</si>
  <si>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</si>
  <si>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</si>
  <si>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</si>
  <si>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</si>
  <si>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</si>
  <si>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</si>
  <si>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</si>
  <si>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</si>
  <si>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</si>
  <si>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</si>
  <si>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</si>
  <si>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</si>
  <si>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</si>
  <si>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</si>
  <si>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</si>
  <si>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</si>
  <si>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</si>
  <si>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</si>
  <si>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</si>
  <si>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</si>
  <si>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</si>
  <si>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</si>
  <si>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</si>
  <si>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</si>
  <si>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</si>
  <si>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</si>
  <si>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</si>
  <si>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</si>
  <si>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</si>
  <si>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</si>
  <si>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</si>
  <si>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</si>
  <si>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</si>
  <si>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</si>
  <si>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</si>
  <si>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</si>
  <si>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</si>
  <si>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</si>
  <si>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</si>
  <si>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</si>
  <si>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</si>
  <si>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</si>
  <si>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</si>
  <si>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</si>
  <si>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</si>
  <si>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</si>
  <si>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</si>
  <si>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</si>
  <si>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</si>
  <si>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</si>
  <si>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</si>
  <si>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</si>
  <si>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</si>
  <si>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</si>
  <si>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</si>
  <si>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</si>
  <si>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</si>
  <si>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</si>
  <si>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</si>
  <si>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</si>
  <si>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</si>
  <si>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</si>
  <si>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</si>
  <si>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</si>
  <si>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</si>
  <si>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</si>
  <si>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</si>
  <si>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</si>
  <si>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</si>
  <si>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</si>
  <si>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</si>
  <si>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</si>
  <si>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</si>
  <si>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</si>
  <si>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</si>
  <si>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</si>
  <si>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</si>
  <si>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</si>
  <si>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</si>
  <si>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</si>
  <si>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</si>
  <si>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</si>
  <si>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</si>
  <si>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</si>
  <si>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</si>
  <si>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</si>
  <si>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</si>
  <si>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</si>
  <si>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</si>
  <si>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</si>
  <si>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</si>
  <si>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</si>
  <si>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</si>
  <si>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</si>
  <si>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</si>
  <si>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</si>
  <si>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</si>
  <si>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</si>
  <si>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</si>
  <si>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</si>
  <si>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</si>
  <si>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</si>
  <si>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</si>
  <si>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</si>
  <si>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</si>
  <si>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</si>
  <si>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</si>
  <si>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</si>
  <si>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</si>
  <si>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</si>
  <si>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</si>
  <si>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</si>
  <si>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</si>
  <si>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</si>
  <si>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</si>
  <si>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</si>
  <si>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</si>
  <si>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</si>
  <si>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</si>
  <si>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</si>
  <si>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</si>
  <si>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</si>
  <si>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</si>
  <si>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</si>
  <si>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</si>
  <si>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</si>
  <si>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</si>
  <si>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</si>
  <si>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</si>
  <si>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</si>
  <si>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</si>
  <si>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</si>
  <si>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</si>
  <si>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</si>
  <si>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</si>
  <si>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</si>
  <si>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</si>
  <si>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</si>
  <si>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</si>
  <si>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</si>
  <si>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</si>
  <si>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</si>
  <si>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</si>
  <si>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</si>
  <si>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</si>
  <si>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</si>
  <si>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</si>
  <si>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</si>
  <si>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</si>
  <si>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</si>
  <si>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</si>
  <si>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</si>
  <si>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</si>
  <si>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</si>
  <si>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</si>
  <si>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</si>
  <si>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</si>
  <si>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</si>
  <si>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</si>
  <si>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</si>
  <si>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</si>
  <si>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</si>
  <si>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</si>
  <si>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</si>
  <si>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</si>
  <si>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</si>
  <si>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</si>
  <si>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</si>
  <si>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</si>
  <si>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</si>
  <si>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</si>
  <si>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</si>
  <si>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</si>
  <si>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</si>
  <si>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</si>
  <si>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</si>
  <si>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</si>
  <si>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</si>
  <si>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</si>
  <si>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</si>
  <si>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</si>
  <si>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</si>
  <si>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</si>
  <si>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</si>
  <si>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</si>
  <si>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</si>
  <si>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</si>
  <si>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</si>
  <si>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</si>
  <si>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</si>
  <si>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</si>
  <si>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</si>
  <si>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</si>
  <si>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</si>
  <si>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</si>
  <si>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</si>
  <si>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</si>
  <si>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</si>
  <si>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</si>
  <si>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</si>
  <si>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</si>
  <si>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</si>
  <si>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</si>
  <si>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</si>
  <si>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</si>
  <si>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</si>
  <si>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</si>
  <si>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</si>
  <si>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</si>
  <si>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</si>
  <si>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</si>
  <si>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</si>
  <si>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</si>
  <si>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</si>
  <si>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</si>
  <si>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</si>
  <si>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</si>
  <si>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</si>
  <si>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</si>
  <si>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</si>
  <si>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</si>
  <si>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</si>
  <si>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</si>
  <si>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</si>
  <si>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</si>
  <si>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</si>
  <si>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</si>
  <si>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</si>
  <si>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</si>
  <si>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</si>
  <si>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</si>
  <si>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</si>
  <si>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</si>
  <si>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</si>
  <si>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</si>
  <si>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</si>
  <si>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</si>
  <si>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</si>
  <si>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</si>
  <si>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</si>
  <si>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</si>
  <si>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</si>
  <si>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</si>
  <si>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</si>
  <si>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</si>
  <si>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</si>
  <si>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</si>
  <si>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</si>
  <si>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</si>
  <si>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</si>
  <si>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</si>
  <si>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</si>
  <si>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</si>
  <si>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</si>
  <si>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</si>
  <si>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</si>
  <si>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</si>
  <si>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</si>
  <si>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</si>
  <si>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</si>
  <si>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</si>
  <si>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</si>
  <si>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</si>
  <si>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</si>
  <si>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</si>
  <si>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</si>
  <si>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</si>
  <si>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</si>
  <si>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</si>
  <si>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</si>
  <si>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</si>
  <si>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</si>
  <si>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</si>
  <si>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</si>
  <si>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</si>
  <si>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</si>
  <si>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</si>
  <si>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</si>
  <si>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</si>
  <si>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</si>
  <si>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</si>
  <si>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</si>
  <si>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</si>
  <si>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</si>
  <si>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</si>
  <si>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</si>
  <si>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</si>
  <si>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</si>
  <si>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</si>
  <si>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</si>
  <si>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</si>
  <si>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</si>
  <si>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</si>
  <si>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</si>
  <si>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</si>
  <si>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</si>
  <si>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</si>
  <si>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</si>
  <si>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</si>
  <si>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</si>
  <si>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</si>
  <si>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</si>
  <si>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</si>
  <si>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</si>
  <si>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</si>
  <si>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</si>
  <si>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</si>
  <si>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</si>
  <si>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</si>
  <si>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</si>
  <si>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</si>
  <si>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</si>
  <si>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</si>
  <si>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</si>
  <si>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</si>
  <si>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</si>
  <si>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</si>
  <si>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</si>
  <si>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</si>
  <si>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</si>
  <si>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</si>
  <si>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</si>
  <si>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</si>
  <si>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</si>
  <si>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</si>
  <si>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</si>
  <si>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</si>
  <si>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</si>
  <si>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</si>
  <si>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</si>
  <si>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</si>
  <si>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</si>
  <si>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</si>
  <si>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</si>
  <si>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</si>
  <si>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</si>
  <si>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</si>
  <si>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</si>
  <si>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</si>
  <si>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</si>
  <si>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</si>
  <si>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</si>
  <si>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</si>
  <si>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</si>
  <si>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</si>
  <si>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</si>
  <si>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</si>
  <si>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</si>
  <si>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</si>
  <si>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</si>
  <si>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</si>
  <si>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</si>
  <si>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</si>
  <si>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</si>
  <si>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</si>
  <si>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</si>
  <si>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</si>
  <si>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</si>
  <si>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</si>
  <si>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</si>
  <si>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</si>
  <si>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</si>
  <si>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</si>
  <si>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</si>
  <si>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</si>
  <si>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</si>
  <si>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</si>
  <si>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</si>
  <si>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</si>
  <si>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</si>
  <si>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</si>
  <si>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</si>
  <si>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</si>
  <si>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</si>
  <si>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</si>
  <si>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</si>
  <si>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</si>
  <si>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</si>
  <si>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</si>
  <si>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</si>
  <si>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</si>
  <si>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</si>
  <si>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</si>
  <si>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</si>
  <si>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</si>
  <si>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</si>
  <si>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</si>
  <si>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</si>
  <si>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</si>
  <si>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</si>
  <si>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</si>
  <si>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</si>
  <si>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</si>
  <si>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</si>
  <si>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</si>
  <si>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</si>
  <si>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</si>
  <si>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</si>
  <si>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</si>
  <si>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</si>
  <si>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</si>
  <si>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</si>
  <si>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</si>
  <si>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</si>
  <si>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</si>
  <si>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</si>
  <si>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</si>
  <si>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</si>
  <si>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</si>
  <si>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</si>
  <si>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</si>
  <si>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</si>
  <si>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</si>
  <si>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</si>
  <si>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</si>
  <si>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</si>
  <si>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</si>
  <si>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</si>
  <si>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</si>
  <si>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</si>
  <si>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</si>
  <si>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</si>
  <si>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</si>
  <si>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</si>
  <si>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</si>
  <si>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</si>
  <si>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</si>
  <si>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</si>
  <si>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</si>
  <si>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</si>
  <si>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</si>
  <si>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</si>
  <si>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</si>
  <si>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</si>
  <si>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</si>
  <si>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</si>
  <si>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</si>
  <si>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</si>
  <si>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</si>
  <si>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</si>
  <si>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</si>
  <si>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</si>
  <si>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</si>
  <si>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</si>
  <si>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</si>
  <si>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</si>
  <si>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</si>
  <si>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</si>
  <si>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</si>
  <si>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</si>
  <si>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</si>
  <si>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</si>
  <si>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</si>
  <si>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</si>
  <si>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</si>
  <si>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</si>
  <si>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</si>
  <si>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</si>
  <si>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</si>
  <si>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</si>
  <si>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</si>
  <si>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</si>
  <si>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</si>
  <si>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</si>
  <si>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</si>
  <si>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</si>
  <si>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</si>
  <si>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</si>
  <si>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</si>
  <si>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</si>
  <si>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</si>
  <si>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</si>
  <si>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</si>
  <si>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</si>
  <si>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</si>
  <si>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</si>
  <si>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</si>
  <si>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</si>
  <si>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</si>
  <si>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</si>
  <si>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</si>
  <si>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</si>
  <si>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</si>
  <si>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</si>
  <si>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</si>
  <si>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</si>
  <si>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</si>
  <si>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</si>
  <si>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</si>
  <si>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</si>
  <si>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</si>
  <si>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</si>
  <si>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</si>
  <si>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</si>
  <si>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</si>
  <si>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</si>
  <si>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</si>
  <si>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</si>
  <si>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</si>
  <si>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</si>
  <si>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</si>
  <si>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</si>
  <si>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</si>
  <si>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</si>
  <si>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</si>
  <si>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</si>
  <si>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</si>
  <si>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</si>
  <si>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</si>
  <si>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</si>
  <si>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</si>
  <si>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</si>
  <si>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</si>
  <si>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</si>
  <si>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</si>
  <si>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</si>
  <si>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</si>
  <si>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</si>
  <si>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</si>
  <si>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</si>
  <si>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</si>
  <si>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</si>
  <si>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</si>
  <si>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</si>
  <si>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</si>
  <si>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</si>
  <si>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</si>
  <si>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</si>
  <si>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</si>
  <si>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</si>
  <si>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</si>
  <si>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</si>
  <si>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</si>
  <si>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</si>
  <si>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</si>
  <si>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</si>
  <si>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</si>
  <si>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</si>
  <si>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</si>
  <si>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</si>
  <si>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</si>
  <si>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</si>
  <si>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</si>
  <si>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</si>
  <si>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</si>
  <si>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</si>
  <si>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</si>
  <si>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</si>
  <si>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</si>
  <si>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</si>
  <si>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</si>
  <si>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</si>
  <si>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</si>
  <si>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</si>
  <si>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</si>
  <si>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</si>
  <si>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</si>
  <si>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</si>
  <si>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</si>
  <si>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</si>
  <si>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</si>
  <si>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</si>
  <si>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</si>
  <si>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</si>
  <si>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</si>
  <si>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</si>
  <si>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</si>
  <si>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</si>
  <si>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</si>
  <si>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</si>
  <si>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</si>
  <si>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</si>
  <si>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</si>
  <si>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</si>
  <si>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</si>
  <si>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</si>
  <si>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</si>
  <si>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</si>
  <si>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</si>
  <si>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</si>
  <si>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</si>
  <si>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</si>
  <si>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</si>
  <si>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</si>
  <si>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</si>
  <si>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</si>
  <si>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</si>
  <si>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</si>
  <si>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</si>
  <si>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</si>
  <si>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</si>
  <si>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</si>
  <si>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</si>
  <si>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</si>
  <si>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</si>
  <si>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</si>
  <si>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</si>
  <si>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</si>
  <si>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</si>
  <si>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</si>
  <si>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</si>
  <si>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</si>
  <si>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</si>
  <si>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</si>
  <si>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</si>
  <si>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</si>
  <si>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</si>
  <si>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</si>
  <si>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</si>
  <si>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</si>
  <si>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</si>
  <si>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</si>
  <si>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</si>
  <si>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</si>
  <si>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</si>
  <si>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</si>
  <si>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</si>
  <si>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</si>
  <si>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</si>
  <si>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</si>
  <si>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</si>
  <si>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</si>
  <si>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</si>
  <si>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</si>
  <si>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</si>
  <si>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</si>
  <si>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</si>
  <si>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</si>
  <si>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</si>
  <si>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</si>
  <si>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</si>
  <si>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</si>
  <si>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</si>
  <si>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</si>
  <si>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</si>
  <si>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</si>
  <si>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</si>
  <si>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</si>
  <si>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</si>
  <si>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</si>
  <si>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</si>
  <si>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</si>
  <si>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</si>
  <si>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</si>
  <si>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</si>
  <si>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</si>
  <si>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</si>
  <si>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</si>
  <si>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</si>
  <si>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</si>
  <si>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</si>
  <si>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</si>
  <si>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</si>
  <si>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</si>
  <si>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</si>
  <si>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</si>
  <si>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</si>
  <si>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</si>
  <si>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</si>
  <si>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</si>
  <si>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</si>
  <si>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</si>
  <si>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</si>
  <si>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</si>
  <si>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</si>
  <si>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</si>
  <si>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</si>
  <si>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</si>
  <si>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</si>
  <si>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</si>
  <si>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</si>
  <si>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</si>
  <si>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</si>
  <si>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</si>
  <si>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</si>
  <si>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</si>
  <si>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</si>
  <si>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</si>
  <si>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</si>
  <si>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</si>
  <si>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</si>
  <si>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</si>
  <si>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</si>
  <si>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</si>
  <si>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</si>
  <si>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</si>
  <si>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</si>
  <si>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</si>
  <si>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</si>
  <si>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</si>
  <si>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</si>
  <si>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</si>
  <si>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</si>
  <si>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</si>
  <si>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</si>
  <si>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</si>
  <si>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</si>
  <si>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</si>
  <si>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</si>
  <si>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</si>
  <si>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</si>
  <si>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</si>
  <si>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</si>
  <si>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</si>
  <si>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</si>
  <si>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</si>
  <si>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</si>
  <si>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</si>
  <si>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</si>
  <si>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</si>
  <si>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</si>
  <si>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</si>
  <si>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</si>
  <si>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</si>
  <si>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</si>
  <si>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</si>
  <si>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</si>
  <si>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</si>
  <si>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</si>
  <si>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</si>
  <si>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</si>
  <si>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</si>
  <si>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</si>
  <si>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</si>
  <si>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</si>
  <si>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</si>
  <si>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</si>
  <si>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</si>
  <si>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</si>
  <si>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</si>
  <si>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</si>
  <si>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</si>
  <si>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</si>
  <si>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</si>
  <si>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</si>
  <si>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</si>
  <si>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</si>
  <si>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</si>
  <si>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</si>
  <si>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</si>
  <si>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</si>
  <si>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</si>
  <si>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</si>
  <si>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</si>
  <si>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</si>
  <si>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</si>
  <si>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</si>
  <si>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</si>
  <si>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</si>
  <si>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</si>
  <si>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</si>
  <si>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</si>
  <si>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</si>
  <si>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</si>
  <si>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</si>
  <si>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</si>
  <si>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</si>
  <si>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</si>
  <si>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</si>
  <si>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</si>
  <si>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</si>
  <si>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</si>
  <si>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</si>
  <si>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</si>
  <si>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</si>
  <si>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</si>
  <si>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</si>
  <si>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</si>
  <si>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</si>
  <si>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</si>
  <si>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</si>
  <si>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</si>
  <si>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</si>
  <si>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</si>
  <si>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</si>
  <si>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</si>
  <si>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</si>
  <si>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</si>
  <si>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</si>
  <si>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</si>
  <si>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</si>
  <si>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</si>
  <si>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</si>
  <si>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</si>
  <si>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</si>
  <si>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</si>
  <si>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</si>
  <si>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</si>
  <si>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</si>
  <si>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</si>
  <si>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</si>
  <si>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</si>
  <si>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</si>
  <si>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</si>
  <si>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</si>
  <si>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</si>
  <si>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</si>
  <si>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</si>
  <si>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</si>
  <si>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</si>
  <si>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</si>
  <si>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</si>
  <si>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</si>
  <si>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</si>
  <si>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</si>
  <si>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</si>
  <si>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</si>
  <si>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</si>
  <si>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</si>
  <si>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</si>
  <si>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</si>
  <si>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</si>
  <si>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</si>
  <si>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</si>
  <si>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</si>
  <si>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</si>
  <si>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</si>
  <si>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</si>
  <si>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</si>
  <si>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</si>
  <si>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</si>
  <si>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</si>
  <si>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</si>
  <si>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</si>
  <si>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</si>
  <si>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</si>
  <si>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</si>
  <si>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</si>
  <si>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</si>
  <si>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</si>
  <si>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</si>
  <si>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</si>
  <si>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</si>
  <si>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</si>
  <si>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</si>
  <si>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</si>
  <si>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</si>
  <si>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</si>
  <si>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</si>
  <si>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</si>
  <si>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</si>
  <si>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</si>
  <si>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</si>
  <si>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</si>
  <si>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</si>
  <si>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</si>
  <si>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</si>
  <si>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</si>
  <si>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</si>
  <si>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</si>
  <si>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</si>
  <si>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</si>
  <si>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</si>
  <si>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</si>
  <si>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</si>
  <si>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</si>
  <si>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</si>
  <si>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</si>
  <si>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</si>
  <si>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</si>
  <si>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</si>
  <si>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</si>
  <si>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</si>
  <si>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</si>
  <si>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</si>
  <si>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</si>
  <si>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</si>
  <si>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</si>
  <si>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</si>
  <si>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</si>
  <si>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</si>
  <si>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</si>
  <si>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</si>
  <si>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</si>
  <si>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</si>
  <si>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</si>
  <si>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</si>
  <si>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</si>
  <si>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</si>
  <si>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</si>
  <si>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</si>
  <si>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</si>
  <si>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</si>
  <si>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</si>
  <si>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</si>
  <si>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</si>
  <si>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</si>
  <si>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</si>
  <si>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</si>
  <si>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</si>
  <si>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</si>
  <si>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</si>
  <si>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</si>
  <si>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</si>
  <si>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</si>
  <si>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</si>
  <si>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</si>
  <si>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</si>
  <si>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</si>
  <si>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</si>
  <si>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</si>
  <si>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</si>
  <si>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</si>
  <si>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</si>
  <si>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</si>
  <si>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</si>
  <si>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</si>
  <si>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</si>
  <si>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</si>
  <si>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</si>
  <si>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</si>
  <si>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</si>
  <si>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</si>
  <si>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</si>
  <si>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</si>
  <si>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</si>
  <si>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</si>
  <si>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</si>
  <si>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</si>
  <si>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</si>
  <si>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</si>
  <si>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</si>
  <si>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</si>
  <si>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</si>
  <si>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</si>
  <si>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</si>
  <si>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</si>
  <si>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</si>
  <si>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</si>
  <si>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</si>
  <si>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</si>
  <si>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</si>
  <si>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</si>
  <si>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</si>
  <si>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</si>
  <si>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</si>
  <si>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</si>
  <si>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</si>
  <si>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</si>
  <si>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</si>
  <si>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</si>
  <si>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</si>
  <si>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</si>
  <si>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</si>
  <si>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</si>
  <si>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</si>
  <si>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</si>
  <si>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</si>
  <si>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</si>
  <si>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</si>
  <si>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</si>
  <si>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</si>
  <si>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</si>
  <si>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</si>
  <si>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</si>
  <si>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</si>
  <si>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</si>
  <si>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</si>
  <si>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</si>
  <si>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</si>
  <si>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</si>
  <si>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</si>
  <si>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</si>
  <si>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</si>
  <si>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</si>
  <si>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</si>
  <si>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</si>
  <si>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</si>
  <si>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</si>
  <si>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</si>
  <si>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</si>
  <si>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</si>
  <si>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</si>
  <si>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</si>
  <si>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</si>
  <si>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</si>
  <si>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</si>
  <si>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</si>
  <si>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</si>
  <si>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</si>
  <si>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</si>
  <si>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</si>
  <si>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</si>
  <si>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</si>
  <si>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</si>
  <si>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</si>
  <si>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</si>
  <si>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</si>
  <si>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</si>
  <si>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</si>
  <si>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</si>
  <si>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</si>
  <si>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</si>
  <si>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</si>
  <si>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</si>
  <si>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</si>
  <si>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</si>
  <si>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</si>
  <si>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</si>
  <si>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</si>
  <si>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</si>
  <si>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</si>
  <si>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</si>
  <si>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</si>
  <si>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</si>
  <si>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</si>
  <si>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</si>
  <si>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</si>
  <si>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</si>
  <si>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</si>
  <si>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</si>
  <si>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</si>
  <si>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</si>
  <si>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</si>
  <si>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</si>
  <si>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</si>
  <si>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</si>
  <si>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</si>
  <si>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</si>
  <si>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</si>
  <si>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</si>
  <si>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</si>
  <si>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</si>
  <si>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</si>
  <si>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</si>
  <si>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</si>
  <si>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</si>
  <si>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</si>
  <si>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</si>
  <si>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</si>
  <si>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</si>
  <si>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</si>
  <si>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</si>
  <si>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</si>
  <si>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</si>
  <si>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</si>
  <si>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</si>
  <si>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</si>
  <si>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</si>
  <si>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</si>
  <si>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</si>
  <si>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</si>
  <si>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</si>
  <si>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</si>
  <si>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</si>
  <si>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</si>
  <si>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</si>
  <si>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</si>
  <si>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</si>
  <si>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</si>
  <si>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</si>
  <si>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</si>
  <si>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</si>
  <si>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</si>
  <si>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</si>
  <si>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</si>
  <si>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</si>
  <si>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</si>
  <si>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</si>
  <si>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</si>
  <si>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</si>
  <si>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</si>
  <si>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</si>
  <si>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</si>
  <si>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</si>
  <si>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</si>
  <si>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</si>
  <si>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</si>
  <si>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</si>
  <si>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</si>
  <si>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</si>
  <si>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</si>
  <si>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</si>
  <si>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</si>
  <si>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</si>
  <si>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</si>
  <si>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</si>
  <si>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</si>
  <si>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</si>
  <si>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</si>
  <si>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</si>
  <si>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</si>
  <si>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</si>
  <si>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</si>
  <si>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</si>
  <si>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</si>
  <si>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</si>
  <si>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</si>
  <si>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</si>
  <si>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</si>
  <si>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</si>
  <si>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</si>
  <si>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</si>
  <si>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</si>
  <si>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</si>
  <si>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</si>
  <si>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</si>
  <si>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</si>
  <si>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</si>
  <si>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</si>
  <si>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</si>
  <si>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</si>
  <si>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</si>
  <si>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</si>
  <si>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</si>
  <si>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</si>
  <si>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</si>
  <si>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</si>
  <si>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</si>
  <si>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</si>
  <si>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</si>
  <si>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</si>
  <si>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</si>
  <si>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</si>
  <si>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</si>
  <si>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</si>
  <si>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</si>
  <si>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</si>
  <si>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</si>
  <si>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</si>
  <si>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</si>
  <si>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</si>
  <si>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</si>
  <si>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</si>
  <si>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</si>
  <si>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</si>
  <si>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</si>
  <si>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</si>
  <si>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</si>
  <si>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</si>
  <si>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</si>
  <si>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</si>
  <si>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</si>
  <si>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</si>
  <si>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</si>
  <si>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</si>
  <si>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</si>
  <si>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</si>
  <si>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</si>
  <si>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</si>
  <si>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</si>
  <si>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</si>
  <si>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</si>
  <si>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</si>
  <si>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</si>
  <si>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</si>
  <si>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</si>
  <si>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</si>
  <si>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</si>
  <si>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</si>
  <si>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</si>
  <si>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</si>
  <si>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</si>
  <si>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</si>
  <si>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</si>
  <si>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</si>
  <si>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</si>
  <si>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</si>
  <si>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</si>
  <si>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</si>
  <si>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</si>
  <si>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</si>
  <si>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</si>
  <si>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</si>
  <si>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</si>
  <si>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</si>
  <si>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</si>
  <si>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</si>
  <si>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</si>
  <si>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</si>
  <si>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</si>
  <si>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</si>
  <si>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</si>
  <si>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</si>
  <si>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</si>
  <si>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</si>
  <si>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</si>
  <si>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</si>
  <si>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</si>
  <si>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</si>
  <si>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</si>
  <si>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</si>
  <si>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</si>
  <si>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</si>
  <si>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</si>
  <si>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</si>
  <si>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</si>
  <si>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</si>
  <si>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</si>
  <si>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</si>
  <si>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</si>
  <si>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</si>
  <si>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</si>
  <si>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</si>
  <si>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</si>
  <si>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</si>
  <si>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</si>
  <si>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</si>
  <si>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</si>
  <si>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</si>
  <si>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</si>
  <si>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</si>
  <si>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</si>
  <si>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</si>
  <si>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</si>
  <si>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</si>
  <si>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</si>
  <si>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</si>
  <si>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</si>
  <si>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</si>
  <si>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</si>
  <si>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</si>
  <si>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</si>
  <si>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</si>
  <si>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</si>
  <si>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</si>
  <si>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</si>
  <si>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</si>
  <si>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</si>
  <si>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</si>
  <si>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</si>
  <si>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</si>
  <si>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</si>
  <si>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</si>
  <si>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</si>
  <si>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</si>
  <si>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</si>
  <si>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</si>
  <si>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</si>
  <si>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</si>
  <si>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</si>
  <si>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</si>
  <si>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</si>
  <si>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</si>
  <si>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</si>
  <si>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</si>
  <si>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</si>
  <si>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</si>
  <si>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</si>
  <si>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</si>
  <si>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</si>
  <si>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</si>
  <si>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</si>
  <si>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</si>
  <si>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</si>
  <si>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</si>
  <si>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</si>
  <si>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</si>
  <si>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</si>
  <si>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</si>
  <si>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</si>
  <si>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</si>
  <si>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</si>
  <si>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</si>
  <si>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</si>
  <si>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</si>
  <si>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</si>
  <si>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</si>
  <si>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</si>
  <si>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</si>
  <si>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</si>
  <si>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</si>
  <si>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</si>
  <si>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</si>
  <si>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</si>
  <si>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</si>
  <si>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</si>
  <si>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</si>
  <si>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</si>
  <si>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</si>
  <si>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</si>
  <si>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</si>
  <si>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</si>
  <si>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</si>
  <si>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</si>
  <si>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</si>
  <si>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</si>
  <si>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</si>
  <si>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</si>
  <si>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</si>
  <si>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</si>
  <si>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</si>
  <si>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</si>
  <si>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</si>
  <si>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</si>
  <si>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</si>
  <si>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</si>
  <si>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</si>
  <si>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</si>
  <si>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</si>
  <si>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</si>
  <si>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</si>
  <si>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</si>
  <si>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</si>
  <si>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</si>
  <si>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</si>
  <si>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</si>
  <si>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</si>
  <si>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</si>
  <si>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</si>
  <si>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</si>
  <si>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</si>
  <si>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</si>
  <si>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</si>
  <si>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</si>
  <si>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</si>
  <si>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</si>
  <si>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</si>
  <si>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</si>
  <si>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</si>
  <si>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</si>
  <si>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</si>
  <si>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</si>
  <si>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</si>
  <si>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</si>
  <si>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</si>
  <si>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</si>
  <si>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</si>
  <si>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</si>
  <si>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</si>
  <si>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</si>
  <si>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</si>
  <si>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</si>
  <si>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</si>
  <si>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</si>
  <si>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</si>
  <si>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</si>
  <si>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</si>
  <si>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</si>
  <si>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</si>
  <si>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</si>
  <si>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</si>
  <si>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</si>
  <si>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</si>
  <si>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</si>
  <si>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</si>
  <si>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</si>
  <si>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</si>
  <si>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</si>
  <si>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</si>
  <si>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</si>
  <si>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</si>
  <si>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</si>
  <si>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</si>
  <si>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</si>
  <si>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</si>
  <si>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</si>
  <si>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</si>
  <si>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</si>
  <si>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</si>
  <si>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</si>
  <si>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</si>
  <si>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</si>
  <si>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</si>
  <si>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</si>
  <si>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</si>
  <si>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</si>
  <si>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</si>
  <si>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</si>
  <si>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</si>
  <si>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</si>
  <si>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</si>
  <si>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</si>
  <si>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</si>
  <si>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</si>
  <si>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</si>
  <si>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</si>
  <si>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</si>
  <si>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</si>
  <si>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</si>
  <si>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</si>
  <si>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</si>
  <si>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</si>
  <si>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</si>
  <si>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</si>
  <si>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</si>
  <si>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</si>
  <si>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</si>
  <si>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</si>
  <si>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</si>
  <si>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</si>
  <si>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</si>
  <si>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</si>
  <si>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</si>
  <si>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</si>
  <si>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</si>
  <si>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</si>
  <si>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</si>
  <si>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</si>
  <si>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</si>
  <si>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</si>
  <si>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</si>
  <si>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</si>
  <si>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</si>
  <si>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</si>
  <si>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</si>
  <si>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</si>
  <si>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</si>
  <si>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</si>
  <si>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</si>
  <si>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</si>
  <si>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</si>
  <si>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</si>
  <si>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</si>
  <si>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</si>
  <si>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</si>
  <si>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</si>
  <si>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</si>
  <si>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</si>
  <si>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</si>
  <si>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</si>
  <si>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</si>
  <si>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</si>
  <si>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</si>
  <si>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</si>
  <si>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</si>
  <si>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</si>
  <si>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</si>
  <si>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</si>
  <si>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</si>
  <si>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</si>
  <si>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</si>
  <si>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</si>
  <si>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</si>
  <si>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</si>
  <si>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</si>
  <si>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</si>
  <si>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</si>
  <si>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</si>
  <si>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</si>
  <si>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</si>
  <si>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</si>
  <si>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</si>
  <si>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</si>
  <si>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</si>
  <si>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</si>
  <si>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</si>
  <si>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</si>
  <si>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</si>
  <si>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</si>
  <si>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</si>
  <si>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</si>
  <si>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</si>
  <si>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</si>
  <si>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</si>
  <si>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</si>
  <si>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</si>
  <si>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</si>
  <si>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</si>
  <si>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</si>
  <si>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</si>
  <si>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</si>
  <si>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</si>
  <si>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</si>
  <si>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</si>
  <si>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</si>
  <si>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</si>
  <si>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</si>
  <si>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</si>
  <si>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</si>
  <si>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</si>
  <si>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</si>
  <si>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</si>
  <si>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</si>
  <si>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</si>
  <si>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</si>
  <si>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</si>
  <si>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</si>
  <si>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</si>
  <si>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</si>
  <si>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</si>
  <si>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</si>
  <si>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</si>
  <si>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</si>
  <si>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</si>
  <si>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</si>
  <si>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</si>
  <si>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</si>
  <si>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</si>
  <si>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</si>
  <si>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</si>
  <si>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</si>
  <si>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</si>
  <si>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</si>
  <si>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</si>
  <si>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</si>
  <si>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</si>
  <si>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</si>
  <si>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</si>
  <si>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</si>
  <si>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</si>
  <si>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</si>
  <si>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</si>
  <si>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</si>
  <si>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</si>
  <si>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</si>
  <si>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</si>
  <si>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</si>
  <si>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</si>
  <si>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</si>
  <si>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</si>
  <si>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</si>
  <si>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</si>
  <si>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</si>
  <si>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</si>
  <si>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</si>
  <si>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</si>
  <si>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</si>
  <si>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</si>
  <si>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</si>
  <si>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</si>
  <si>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</si>
  <si>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</si>
  <si>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</si>
  <si>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</si>
  <si>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</si>
  <si>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</si>
  <si>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</si>
  <si>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</si>
  <si>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</si>
  <si>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</si>
  <si>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</si>
  <si>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</si>
  <si>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</si>
  <si>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</si>
  <si>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</si>
  <si>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</si>
  <si>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</si>
  <si>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</si>
  <si>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</si>
  <si>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</si>
  <si>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</si>
  <si>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</si>
  <si>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</si>
  <si>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</si>
  <si>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</si>
  <si>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</si>
  <si>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</si>
  <si>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</si>
  <si>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</si>
  <si>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</si>
  <si>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</si>
  <si>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</si>
  <si>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</si>
  <si>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</si>
  <si>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</si>
  <si>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</si>
  <si>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</si>
  <si>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</si>
  <si>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</si>
  <si>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</si>
  <si>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</si>
  <si>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</si>
  <si>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</si>
  <si>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</si>
  <si>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</si>
  <si>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</si>
  <si>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</si>
  <si>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</si>
  <si>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</si>
  <si>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</si>
  <si>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</si>
  <si>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</si>
  <si>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</si>
  <si>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</si>
  <si>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</si>
  <si>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</si>
  <si>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</si>
  <si>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</si>
  <si>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</si>
  <si>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</si>
  <si>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</si>
  <si>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</si>
  <si>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</si>
  <si>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</si>
  <si>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</si>
  <si>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</si>
  <si>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</si>
  <si>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</si>
  <si>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</si>
  <si>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</si>
  <si>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</si>
  <si>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</si>
  <si>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</si>
  <si>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</si>
  <si>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</si>
  <si>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</si>
  <si>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</si>
  <si>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</si>
  <si>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</si>
  <si>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</si>
  <si>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</si>
  <si>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</si>
  <si>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</si>
  <si>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</si>
  <si>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</si>
  <si>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</si>
  <si>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</si>
  <si>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</si>
  <si>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</si>
  <si>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</si>
  <si>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</si>
  <si>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</si>
  <si>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</si>
  <si>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</si>
  <si>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</si>
  <si>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</si>
  <si>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</si>
  <si>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</si>
  <si>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</si>
  <si>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</si>
  <si>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</si>
  <si>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</si>
  <si>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</si>
  <si>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</si>
  <si>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</si>
  <si>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</si>
  <si>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</si>
  <si>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</si>
  <si>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</si>
  <si>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</si>
  <si>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</si>
  <si>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</si>
  <si>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</si>
  <si>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</si>
  <si>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</si>
  <si>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</si>
  <si>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</si>
  <si>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</si>
  <si>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</si>
  <si>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</si>
  <si>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</si>
  <si>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</si>
  <si>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</si>
  <si>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</si>
  <si>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</si>
  <si>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</si>
  <si>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</si>
  <si>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</si>
  <si>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</si>
  <si>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</si>
  <si>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</si>
  <si>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</si>
  <si>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</si>
  <si>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</si>
  <si>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</si>
  <si>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</si>
  <si>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</si>
  <si>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</si>
  <si>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</si>
  <si>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</si>
  <si>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</si>
  <si>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</si>
  <si>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</si>
  <si>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</si>
  <si>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</si>
  <si>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</si>
  <si>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</si>
  <si>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</si>
  <si>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</si>
  <si>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</si>
  <si>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</si>
  <si>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</si>
  <si>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</si>
  <si>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</si>
  <si>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</si>
  <si>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</si>
  <si>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</si>
  <si>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</si>
  <si>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</si>
  <si>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</si>
  <si>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</si>
  <si>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</si>
  <si>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</si>
  <si>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</si>
  <si>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</si>
  <si>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</si>
  <si>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</si>
  <si>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</si>
  <si>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</si>
  <si>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</si>
  <si>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</si>
  <si>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</si>
  <si>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</si>
  <si>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</si>
  <si>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</si>
  <si>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</si>
  <si>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</si>
  <si>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</si>
  <si>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</si>
  <si>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</si>
  <si>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</si>
  <si>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</si>
  <si>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</si>
  <si>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</si>
  <si>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</si>
  <si>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</si>
  <si>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</si>
  <si>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</si>
  <si>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</si>
  <si>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</si>
  <si>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</si>
  <si>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</si>
  <si>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</si>
  <si>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</si>
  <si>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</si>
  <si>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</si>
  <si>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</si>
  <si>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</si>
  <si>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</si>
  <si>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</si>
  <si>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</si>
  <si>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</si>
  <si>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</si>
  <si>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</si>
  <si>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</si>
  <si>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</si>
  <si>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</si>
  <si>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</si>
  <si>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</si>
  <si>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</si>
  <si>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</si>
  <si>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</si>
  <si>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</si>
  <si>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</si>
  <si>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</si>
  <si>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</si>
  <si>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</si>
  <si>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</si>
  <si>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</si>
  <si>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</si>
  <si>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</si>
  <si>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</si>
  <si>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</si>
  <si>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</si>
  <si>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</si>
  <si>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</si>
  <si>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</si>
  <si>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</si>
  <si>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</si>
  <si>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</si>
  <si>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</si>
  <si>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</si>
  <si>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</si>
  <si>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</si>
  <si>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</si>
  <si>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</si>
  <si>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</si>
  <si>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</si>
  <si>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</si>
  <si>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</si>
  <si>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</si>
  <si>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</si>
  <si>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</si>
  <si>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</si>
  <si>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</si>
  <si>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</si>
  <si>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</si>
  <si>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</si>
  <si>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</si>
  <si>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</si>
  <si>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</si>
  <si>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</si>
  <si>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</si>
  <si>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</si>
  <si>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</si>
  <si>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</si>
  <si>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</si>
  <si>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</si>
  <si>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</si>
  <si>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</si>
  <si>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</si>
  <si>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</si>
  <si>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</si>
  <si>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</si>
  <si>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</si>
  <si>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</si>
  <si>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</si>
  <si>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</si>
  <si>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</si>
  <si>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</si>
  <si>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</si>
  <si>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</si>
  <si>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</si>
  <si>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</si>
  <si>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</si>
  <si>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</si>
  <si>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</si>
  <si>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</si>
  <si>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</si>
  <si>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</si>
  <si>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</si>
  <si>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</si>
  <si>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</si>
  <si>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</si>
  <si>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</si>
  <si>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</si>
  <si>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</si>
  <si>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</si>
  <si>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</si>
  <si>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</si>
  <si>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</si>
  <si>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</si>
  <si>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</si>
  <si>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</si>
  <si>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</si>
  <si>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</si>
  <si>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</si>
  <si>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</si>
  <si>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</si>
  <si>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</si>
  <si>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</si>
  <si>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</si>
  <si>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</si>
  <si>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</si>
  <si>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</si>
  <si>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</si>
  <si>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</si>
  <si>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</si>
  <si>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</si>
  <si>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</si>
  <si>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</si>
  <si>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</si>
  <si>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</si>
  <si>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</si>
  <si>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</si>
  <si>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</si>
  <si>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</si>
  <si>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</si>
  <si>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</si>
  <si>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</si>
  <si>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</si>
  <si>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</si>
  <si>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</si>
  <si>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</si>
  <si>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</si>
  <si>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</si>
  <si>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</si>
  <si>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</si>
  <si>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</si>
  <si>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</si>
  <si>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</si>
  <si>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</si>
  <si>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</si>
  <si>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</si>
  <si>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</si>
  <si>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</si>
  <si>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</si>
  <si>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</si>
  <si>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</si>
  <si>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</si>
  <si>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</si>
  <si>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</si>
  <si>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</si>
  <si>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</si>
  <si>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</si>
  <si>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</si>
  <si>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</si>
  <si>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</si>
  <si>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</si>
  <si>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</si>
  <si>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</si>
  <si>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</si>
  <si>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abletop games</t>
  </si>
  <si>
    <t>adgets</t>
  </si>
  <si>
    <t>adio &amp; podcasts</t>
  </si>
  <si>
    <t>aith</t>
  </si>
  <si>
    <t>akerspaces</t>
  </si>
  <si>
    <t>ardware</t>
  </si>
  <si>
    <t>ature</t>
  </si>
  <si>
    <t>azz</t>
  </si>
  <si>
    <t>cience fiction</t>
  </si>
  <si>
    <t>earables</t>
  </si>
  <si>
    <t>eb</t>
  </si>
  <si>
    <t>elevision</t>
  </si>
  <si>
    <t>eople</t>
  </si>
  <si>
    <t>estaurants</t>
  </si>
  <si>
    <t>etal</t>
  </si>
  <si>
    <t>hildren's books</t>
  </si>
  <si>
    <t>horts</t>
  </si>
  <si>
    <t>hotobooks</t>
  </si>
  <si>
    <t>iction</t>
  </si>
  <si>
    <t>ideo games</t>
  </si>
  <si>
    <t>laces</t>
  </si>
  <si>
    <t>lassical music</t>
  </si>
  <si>
    <t>lays</t>
  </si>
  <si>
    <t>lectronic music</t>
  </si>
  <si>
    <t>mall batch</t>
  </si>
  <si>
    <t>ndie rock</t>
  </si>
  <si>
    <t>nimation</t>
  </si>
  <si>
    <t>obile games</t>
  </si>
  <si>
    <t>ock</t>
  </si>
  <si>
    <t>ocumentary</t>
  </si>
  <si>
    <t>onfiction</t>
  </si>
  <si>
    <t>ood trucks</t>
  </si>
  <si>
    <t>op</t>
  </si>
  <si>
    <t>orld music</t>
  </si>
  <si>
    <t>pace exploration</t>
  </si>
  <si>
    <t>paces</t>
  </si>
  <si>
    <t>rama</t>
  </si>
  <si>
    <t>ranslations</t>
  </si>
  <si>
    <t>rt books</t>
  </si>
  <si>
    <t>udio</t>
  </si>
  <si>
    <t>usical</t>
  </si>
  <si>
    <t>Date Created Conversion</t>
  </si>
  <si>
    <t>Date Ended Conversion</t>
  </si>
  <si>
    <t>Average Donation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</si>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</sst>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;@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409]d\-mmm;@"/>
    </dxf>
    <dxf>
      <numFmt numFmtId="164" formatCode="[$-409]d\-mmm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HW.xlsx]1.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BE-4E2C-92AC-A6A740E09783}"/>
            </c:ext>
          </c:extLst>
        </c:ser>
        <c:ser>
          <c:idx val="1"/>
          <c:order val="1"/>
          <c:tx>
            <c:strRef>
              <c:f>'1.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BE-4E2C-92AC-A6A740E09783}"/>
            </c:ext>
          </c:extLst>
        </c:ser>
        <c:ser>
          <c:idx val="2"/>
          <c:order val="2"/>
          <c:tx>
            <c:strRef>
              <c:f>'1.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BE-4E2C-92AC-A6A740E09783}"/>
            </c:ext>
          </c:extLst>
        </c:ser>
        <c:ser>
          <c:idx val="3"/>
          <c:order val="3"/>
          <c:tx>
            <c:strRef>
              <c:f>'1.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'1.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BE-4E2C-92AC-A6A740E09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3253520"/>
        <c:axId val="453255816"/>
      </c:barChart>
      <c:catAx>
        <c:axId val="45325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Kickstarter</a:t>
                </a:r>
                <a:r>
                  <a:rPr lang="en-US" b="1" baseline="0"/>
                  <a:t> by Category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36394101828676606"/>
              <c:y val="0.887578163159053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55816"/>
        <c:crosses val="autoZero"/>
        <c:auto val="1"/>
        <c:lblAlgn val="ctr"/>
        <c:lblOffset val="100"/>
        <c:noMultiLvlLbl val="0"/>
      </c:catAx>
      <c:valAx>
        <c:axId val="45325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  <a:r>
                  <a:rPr lang="en-US" b="1" baseline="0"/>
                  <a:t> of Kickstarters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1.5916325602546612E-2"/>
              <c:y val="0.26180753479434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HW.xlsx]2.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By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By Sub-Category'!$A$5:$A$46</c:f>
              <c:strCache>
                <c:ptCount val="41"/>
                <c:pt idx="0">
                  <c:v>abletop games</c:v>
                </c:pt>
                <c:pt idx="1">
                  <c:v>adgets</c:v>
                </c:pt>
                <c:pt idx="2">
                  <c:v>adio &amp; podcasts</c:v>
                </c:pt>
                <c:pt idx="3">
                  <c:v>aith</c:v>
                </c:pt>
                <c:pt idx="4">
                  <c:v>akerspaces</c:v>
                </c:pt>
                <c:pt idx="5">
                  <c:v>ardware</c:v>
                </c:pt>
                <c:pt idx="6">
                  <c:v>ature</c:v>
                </c:pt>
                <c:pt idx="7">
                  <c:v>azz</c:v>
                </c:pt>
                <c:pt idx="8">
                  <c:v>cience fiction</c:v>
                </c:pt>
                <c:pt idx="9">
                  <c:v>earables</c:v>
                </c:pt>
                <c:pt idx="10">
                  <c:v>eb</c:v>
                </c:pt>
                <c:pt idx="11">
                  <c:v>elevision</c:v>
                </c:pt>
                <c:pt idx="12">
                  <c:v>eople</c:v>
                </c:pt>
                <c:pt idx="13">
                  <c:v>estaurants</c:v>
                </c:pt>
                <c:pt idx="14">
                  <c:v>etal</c:v>
                </c:pt>
                <c:pt idx="15">
                  <c:v>hildren's books</c:v>
                </c:pt>
                <c:pt idx="16">
                  <c:v>horts</c:v>
                </c:pt>
                <c:pt idx="17">
                  <c:v>hotobooks</c:v>
                </c:pt>
                <c:pt idx="18">
                  <c:v>iction</c:v>
                </c:pt>
                <c:pt idx="19">
                  <c:v>ideo games</c:v>
                </c:pt>
                <c:pt idx="20">
                  <c:v>laces</c:v>
                </c:pt>
                <c:pt idx="21">
                  <c:v>lassical music</c:v>
                </c:pt>
                <c:pt idx="22">
                  <c:v>lays</c:v>
                </c:pt>
                <c:pt idx="23">
                  <c:v>lectronic music</c:v>
                </c:pt>
                <c:pt idx="24">
                  <c:v>mall batch</c:v>
                </c:pt>
                <c:pt idx="25">
                  <c:v>ndie rock</c:v>
                </c:pt>
                <c:pt idx="26">
                  <c:v>nimation</c:v>
                </c:pt>
                <c:pt idx="27">
                  <c:v>obile games</c:v>
                </c:pt>
                <c:pt idx="28">
                  <c:v>ock</c:v>
                </c:pt>
                <c:pt idx="29">
                  <c:v>ocumentary</c:v>
                </c:pt>
                <c:pt idx="30">
                  <c:v>onfiction</c:v>
                </c:pt>
                <c:pt idx="31">
                  <c:v>ood trucks</c:v>
                </c:pt>
                <c:pt idx="32">
                  <c:v>op</c:v>
                </c:pt>
                <c:pt idx="33">
                  <c:v>orld music</c:v>
                </c:pt>
                <c:pt idx="34">
                  <c:v>pace exploration</c:v>
                </c:pt>
                <c:pt idx="35">
                  <c:v>paces</c:v>
                </c:pt>
                <c:pt idx="36">
                  <c:v>rama</c:v>
                </c:pt>
                <c:pt idx="37">
                  <c:v>ranslations</c:v>
                </c:pt>
                <c:pt idx="38">
                  <c:v>rt books</c:v>
                </c:pt>
                <c:pt idx="39">
                  <c:v>udio</c:v>
                </c:pt>
                <c:pt idx="40">
                  <c:v>usical</c:v>
                </c:pt>
              </c:strCache>
            </c:strRef>
          </c:cat>
          <c:val>
            <c:numRef>
              <c:f>'2. By Sub-Category'!$B$5:$B$46</c:f>
              <c:numCache>
                <c:formatCode>General</c:formatCode>
                <c:ptCount val="41"/>
                <c:pt idx="8">
                  <c:v>40</c:v>
                </c:pt>
                <c:pt idx="9">
                  <c:v>60</c:v>
                </c:pt>
                <c:pt idx="10">
                  <c:v>100</c:v>
                </c:pt>
                <c:pt idx="31">
                  <c:v>20</c:v>
                </c:pt>
                <c:pt idx="33">
                  <c:v>20</c:v>
                </c:pt>
                <c:pt idx="34">
                  <c:v>18</c:v>
                </c:pt>
                <c:pt idx="35">
                  <c:v>17</c:v>
                </c:pt>
                <c:pt idx="37">
                  <c:v>10</c:v>
                </c:pt>
                <c:pt idx="38">
                  <c:v>20</c:v>
                </c:pt>
                <c:pt idx="39">
                  <c:v>24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B4-4EE9-8071-E6F55B6FE35B}"/>
            </c:ext>
          </c:extLst>
        </c:ser>
        <c:ser>
          <c:idx val="1"/>
          <c:order val="1"/>
          <c:tx>
            <c:strRef>
              <c:f>'2.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 By Sub-Category'!$A$5:$A$46</c:f>
              <c:strCache>
                <c:ptCount val="41"/>
                <c:pt idx="0">
                  <c:v>abletop games</c:v>
                </c:pt>
                <c:pt idx="1">
                  <c:v>adgets</c:v>
                </c:pt>
                <c:pt idx="2">
                  <c:v>adio &amp; podcasts</c:v>
                </c:pt>
                <c:pt idx="3">
                  <c:v>aith</c:v>
                </c:pt>
                <c:pt idx="4">
                  <c:v>akerspaces</c:v>
                </c:pt>
                <c:pt idx="5">
                  <c:v>ardware</c:v>
                </c:pt>
                <c:pt idx="6">
                  <c:v>ature</c:v>
                </c:pt>
                <c:pt idx="7">
                  <c:v>azz</c:v>
                </c:pt>
                <c:pt idx="8">
                  <c:v>cience fiction</c:v>
                </c:pt>
                <c:pt idx="9">
                  <c:v>earables</c:v>
                </c:pt>
                <c:pt idx="10">
                  <c:v>eb</c:v>
                </c:pt>
                <c:pt idx="11">
                  <c:v>elevision</c:v>
                </c:pt>
                <c:pt idx="12">
                  <c:v>eople</c:v>
                </c:pt>
                <c:pt idx="13">
                  <c:v>estaurants</c:v>
                </c:pt>
                <c:pt idx="14">
                  <c:v>etal</c:v>
                </c:pt>
                <c:pt idx="15">
                  <c:v>hildren's books</c:v>
                </c:pt>
                <c:pt idx="16">
                  <c:v>horts</c:v>
                </c:pt>
                <c:pt idx="17">
                  <c:v>hotobooks</c:v>
                </c:pt>
                <c:pt idx="18">
                  <c:v>iction</c:v>
                </c:pt>
                <c:pt idx="19">
                  <c:v>ideo games</c:v>
                </c:pt>
                <c:pt idx="20">
                  <c:v>laces</c:v>
                </c:pt>
                <c:pt idx="21">
                  <c:v>lassical music</c:v>
                </c:pt>
                <c:pt idx="22">
                  <c:v>lays</c:v>
                </c:pt>
                <c:pt idx="23">
                  <c:v>lectronic music</c:v>
                </c:pt>
                <c:pt idx="24">
                  <c:v>mall batch</c:v>
                </c:pt>
                <c:pt idx="25">
                  <c:v>ndie rock</c:v>
                </c:pt>
                <c:pt idx="26">
                  <c:v>nimation</c:v>
                </c:pt>
                <c:pt idx="27">
                  <c:v>obile games</c:v>
                </c:pt>
                <c:pt idx="28">
                  <c:v>ock</c:v>
                </c:pt>
                <c:pt idx="29">
                  <c:v>ocumentary</c:v>
                </c:pt>
                <c:pt idx="30">
                  <c:v>onfiction</c:v>
                </c:pt>
                <c:pt idx="31">
                  <c:v>ood trucks</c:v>
                </c:pt>
                <c:pt idx="32">
                  <c:v>op</c:v>
                </c:pt>
                <c:pt idx="33">
                  <c:v>orld music</c:v>
                </c:pt>
                <c:pt idx="34">
                  <c:v>pace exploration</c:v>
                </c:pt>
                <c:pt idx="35">
                  <c:v>paces</c:v>
                </c:pt>
                <c:pt idx="36">
                  <c:v>rama</c:v>
                </c:pt>
                <c:pt idx="37">
                  <c:v>ranslations</c:v>
                </c:pt>
                <c:pt idx="38">
                  <c:v>rt books</c:v>
                </c:pt>
                <c:pt idx="39">
                  <c:v>udio</c:v>
                </c:pt>
                <c:pt idx="40">
                  <c:v>usical</c:v>
                </c:pt>
              </c:strCache>
            </c:strRef>
          </c:cat>
          <c:val>
            <c:numRef>
              <c:f>'2. By Sub-Category'!$C$5:$C$46</c:f>
              <c:numCache>
                <c:formatCode>General</c:formatCode>
                <c:ptCount val="41"/>
                <c:pt idx="1">
                  <c:v>20</c:v>
                </c:pt>
                <c:pt idx="3">
                  <c:v>40</c:v>
                </c:pt>
                <c:pt idx="4">
                  <c:v>11</c:v>
                </c:pt>
                <c:pt idx="6">
                  <c:v>20</c:v>
                </c:pt>
                <c:pt idx="7">
                  <c:v>60</c:v>
                </c:pt>
                <c:pt idx="9">
                  <c:v>120</c:v>
                </c:pt>
                <c:pt idx="10">
                  <c:v>60</c:v>
                </c:pt>
                <c:pt idx="12">
                  <c:v>20</c:v>
                </c:pt>
                <c:pt idx="13">
                  <c:v>20</c:v>
                </c:pt>
                <c:pt idx="15">
                  <c:v>40</c:v>
                </c:pt>
                <c:pt idx="17">
                  <c:v>57</c:v>
                </c:pt>
                <c:pt idx="18">
                  <c:v>40</c:v>
                </c:pt>
                <c:pt idx="19">
                  <c:v>100</c:v>
                </c:pt>
                <c:pt idx="20">
                  <c:v>20</c:v>
                </c:pt>
                <c:pt idx="22">
                  <c:v>353</c:v>
                </c:pt>
                <c:pt idx="25">
                  <c:v>20</c:v>
                </c:pt>
                <c:pt idx="26">
                  <c:v>100</c:v>
                </c:pt>
                <c:pt idx="27">
                  <c:v>40</c:v>
                </c:pt>
                <c:pt idx="31">
                  <c:v>120</c:v>
                </c:pt>
                <c:pt idx="34">
                  <c:v>2</c:v>
                </c:pt>
                <c:pt idx="35">
                  <c:v>80</c:v>
                </c:pt>
                <c:pt idx="36">
                  <c:v>80</c:v>
                </c:pt>
                <c:pt idx="37">
                  <c:v>47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B4-4EE9-8071-E6F55B6FE35B}"/>
            </c:ext>
          </c:extLst>
        </c:ser>
        <c:ser>
          <c:idx val="2"/>
          <c:order val="2"/>
          <c:tx>
            <c:strRef>
              <c:f>'2. By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'2. By Sub-Category'!$A$5:$A$46</c:f>
              <c:strCache>
                <c:ptCount val="41"/>
                <c:pt idx="0">
                  <c:v>abletop games</c:v>
                </c:pt>
                <c:pt idx="1">
                  <c:v>adgets</c:v>
                </c:pt>
                <c:pt idx="2">
                  <c:v>adio &amp; podcasts</c:v>
                </c:pt>
                <c:pt idx="3">
                  <c:v>aith</c:v>
                </c:pt>
                <c:pt idx="4">
                  <c:v>akerspaces</c:v>
                </c:pt>
                <c:pt idx="5">
                  <c:v>ardware</c:v>
                </c:pt>
                <c:pt idx="6">
                  <c:v>ature</c:v>
                </c:pt>
                <c:pt idx="7">
                  <c:v>azz</c:v>
                </c:pt>
                <c:pt idx="8">
                  <c:v>cience fiction</c:v>
                </c:pt>
                <c:pt idx="9">
                  <c:v>earables</c:v>
                </c:pt>
                <c:pt idx="10">
                  <c:v>eb</c:v>
                </c:pt>
                <c:pt idx="11">
                  <c:v>elevision</c:v>
                </c:pt>
                <c:pt idx="12">
                  <c:v>eople</c:v>
                </c:pt>
                <c:pt idx="13">
                  <c:v>estaurants</c:v>
                </c:pt>
                <c:pt idx="14">
                  <c:v>etal</c:v>
                </c:pt>
                <c:pt idx="15">
                  <c:v>hildren's books</c:v>
                </c:pt>
                <c:pt idx="16">
                  <c:v>horts</c:v>
                </c:pt>
                <c:pt idx="17">
                  <c:v>hotobooks</c:v>
                </c:pt>
                <c:pt idx="18">
                  <c:v>iction</c:v>
                </c:pt>
                <c:pt idx="19">
                  <c:v>ideo games</c:v>
                </c:pt>
                <c:pt idx="20">
                  <c:v>laces</c:v>
                </c:pt>
                <c:pt idx="21">
                  <c:v>lassical music</c:v>
                </c:pt>
                <c:pt idx="22">
                  <c:v>lays</c:v>
                </c:pt>
                <c:pt idx="23">
                  <c:v>lectronic music</c:v>
                </c:pt>
                <c:pt idx="24">
                  <c:v>mall batch</c:v>
                </c:pt>
                <c:pt idx="25">
                  <c:v>ndie rock</c:v>
                </c:pt>
                <c:pt idx="26">
                  <c:v>nimation</c:v>
                </c:pt>
                <c:pt idx="27">
                  <c:v>obile games</c:v>
                </c:pt>
                <c:pt idx="28">
                  <c:v>ock</c:v>
                </c:pt>
                <c:pt idx="29">
                  <c:v>ocumentary</c:v>
                </c:pt>
                <c:pt idx="30">
                  <c:v>onfiction</c:v>
                </c:pt>
                <c:pt idx="31">
                  <c:v>ood trucks</c:v>
                </c:pt>
                <c:pt idx="32">
                  <c:v>op</c:v>
                </c:pt>
                <c:pt idx="33">
                  <c:v>orld music</c:v>
                </c:pt>
                <c:pt idx="34">
                  <c:v>pace exploration</c:v>
                </c:pt>
                <c:pt idx="35">
                  <c:v>paces</c:v>
                </c:pt>
                <c:pt idx="36">
                  <c:v>rama</c:v>
                </c:pt>
                <c:pt idx="37">
                  <c:v>ranslations</c:v>
                </c:pt>
                <c:pt idx="38">
                  <c:v>rt books</c:v>
                </c:pt>
                <c:pt idx="39">
                  <c:v>udio</c:v>
                </c:pt>
                <c:pt idx="40">
                  <c:v>usical</c:v>
                </c:pt>
              </c:strCache>
            </c:strRef>
          </c:cat>
          <c:val>
            <c:numRef>
              <c:f>'2. By Sub-Category'!$D$5:$D$46</c:f>
              <c:numCache>
                <c:formatCode>General</c:formatCode>
                <c:ptCount val="41"/>
                <c:pt idx="3">
                  <c:v>20</c:v>
                </c:pt>
                <c:pt idx="22">
                  <c:v>19</c:v>
                </c:pt>
                <c:pt idx="24">
                  <c:v>6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B4-4EE9-8071-E6F55B6FE35B}"/>
            </c:ext>
          </c:extLst>
        </c:ser>
        <c:ser>
          <c:idx val="3"/>
          <c:order val="3"/>
          <c:tx>
            <c:strRef>
              <c:f>'2. By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 By Sub-Category'!$A$5:$A$46</c:f>
              <c:strCache>
                <c:ptCount val="41"/>
                <c:pt idx="0">
                  <c:v>abletop games</c:v>
                </c:pt>
                <c:pt idx="1">
                  <c:v>adgets</c:v>
                </c:pt>
                <c:pt idx="2">
                  <c:v>adio &amp; podcasts</c:v>
                </c:pt>
                <c:pt idx="3">
                  <c:v>aith</c:v>
                </c:pt>
                <c:pt idx="4">
                  <c:v>akerspaces</c:v>
                </c:pt>
                <c:pt idx="5">
                  <c:v>ardware</c:v>
                </c:pt>
                <c:pt idx="6">
                  <c:v>ature</c:v>
                </c:pt>
                <c:pt idx="7">
                  <c:v>azz</c:v>
                </c:pt>
                <c:pt idx="8">
                  <c:v>cience fiction</c:v>
                </c:pt>
                <c:pt idx="9">
                  <c:v>earables</c:v>
                </c:pt>
                <c:pt idx="10">
                  <c:v>eb</c:v>
                </c:pt>
                <c:pt idx="11">
                  <c:v>elevision</c:v>
                </c:pt>
                <c:pt idx="12">
                  <c:v>eople</c:v>
                </c:pt>
                <c:pt idx="13">
                  <c:v>estaurants</c:v>
                </c:pt>
                <c:pt idx="14">
                  <c:v>etal</c:v>
                </c:pt>
                <c:pt idx="15">
                  <c:v>hildren's books</c:v>
                </c:pt>
                <c:pt idx="16">
                  <c:v>horts</c:v>
                </c:pt>
                <c:pt idx="17">
                  <c:v>hotobooks</c:v>
                </c:pt>
                <c:pt idx="18">
                  <c:v>iction</c:v>
                </c:pt>
                <c:pt idx="19">
                  <c:v>ideo games</c:v>
                </c:pt>
                <c:pt idx="20">
                  <c:v>laces</c:v>
                </c:pt>
                <c:pt idx="21">
                  <c:v>lassical music</c:v>
                </c:pt>
                <c:pt idx="22">
                  <c:v>lays</c:v>
                </c:pt>
                <c:pt idx="23">
                  <c:v>lectronic music</c:v>
                </c:pt>
                <c:pt idx="24">
                  <c:v>mall batch</c:v>
                </c:pt>
                <c:pt idx="25">
                  <c:v>ndie rock</c:v>
                </c:pt>
                <c:pt idx="26">
                  <c:v>nimation</c:v>
                </c:pt>
                <c:pt idx="27">
                  <c:v>obile games</c:v>
                </c:pt>
                <c:pt idx="28">
                  <c:v>ock</c:v>
                </c:pt>
                <c:pt idx="29">
                  <c:v>ocumentary</c:v>
                </c:pt>
                <c:pt idx="30">
                  <c:v>onfiction</c:v>
                </c:pt>
                <c:pt idx="31">
                  <c:v>ood trucks</c:v>
                </c:pt>
                <c:pt idx="32">
                  <c:v>op</c:v>
                </c:pt>
                <c:pt idx="33">
                  <c:v>orld music</c:v>
                </c:pt>
                <c:pt idx="34">
                  <c:v>pace exploration</c:v>
                </c:pt>
                <c:pt idx="35">
                  <c:v>paces</c:v>
                </c:pt>
                <c:pt idx="36">
                  <c:v>rama</c:v>
                </c:pt>
                <c:pt idx="37">
                  <c:v>ranslations</c:v>
                </c:pt>
                <c:pt idx="38">
                  <c:v>rt books</c:v>
                </c:pt>
                <c:pt idx="39">
                  <c:v>udio</c:v>
                </c:pt>
                <c:pt idx="40">
                  <c:v>usical</c:v>
                </c:pt>
              </c:strCache>
            </c:strRef>
          </c:cat>
          <c:val>
            <c:numRef>
              <c:f>'2. By Sub-Category'!$E$5:$E$46</c:f>
              <c:numCache>
                <c:formatCode>General</c:formatCode>
                <c:ptCount val="41"/>
                <c:pt idx="0">
                  <c:v>80</c:v>
                </c:pt>
                <c:pt idx="2">
                  <c:v>20</c:v>
                </c:pt>
                <c:pt idx="4">
                  <c:v>9</c:v>
                </c:pt>
                <c:pt idx="5">
                  <c:v>140</c:v>
                </c:pt>
                <c:pt idx="9">
                  <c:v>20</c:v>
                </c:pt>
                <c:pt idx="11">
                  <c:v>60</c:v>
                </c:pt>
                <c:pt idx="14">
                  <c:v>20</c:v>
                </c:pt>
                <c:pt idx="16">
                  <c:v>60</c:v>
                </c:pt>
                <c:pt idx="17">
                  <c:v>103</c:v>
                </c:pt>
                <c:pt idx="21">
                  <c:v>40</c:v>
                </c:pt>
                <c:pt idx="22">
                  <c:v>694</c:v>
                </c:pt>
                <c:pt idx="23">
                  <c:v>40</c:v>
                </c:pt>
                <c:pt idx="24">
                  <c:v>34</c:v>
                </c:pt>
                <c:pt idx="25">
                  <c:v>140</c:v>
                </c:pt>
                <c:pt idx="28">
                  <c:v>260</c:v>
                </c:pt>
                <c:pt idx="29">
                  <c:v>180</c:v>
                </c:pt>
                <c:pt idx="30">
                  <c:v>60</c:v>
                </c:pt>
                <c:pt idx="32">
                  <c:v>40</c:v>
                </c:pt>
                <c:pt idx="34">
                  <c:v>40</c:v>
                </c:pt>
                <c:pt idx="35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B4-4EE9-8071-E6F55B6F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9025856"/>
        <c:axId val="589026512"/>
      </c:barChart>
      <c:catAx>
        <c:axId val="589025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Kickstarter by Sub-Category</a:t>
                </a:r>
              </a:p>
            </c:rich>
          </c:tx>
          <c:layout>
            <c:manualLayout>
              <c:xMode val="edge"/>
              <c:yMode val="edge"/>
              <c:x val="0.32471765800964375"/>
              <c:y val="0.843382033180047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26512"/>
        <c:crosses val="autoZero"/>
        <c:auto val="1"/>
        <c:lblAlgn val="ctr"/>
        <c:lblOffset val="100"/>
        <c:noMultiLvlLbl val="0"/>
      </c:catAx>
      <c:valAx>
        <c:axId val="58902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  <a:r>
                  <a:rPr lang="en-US" b="1" baseline="0"/>
                  <a:t> of kickstarter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1.2683916793505834E-2"/>
              <c:y val="0.190203897838269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HW.xlsx]3. Timespan trend!PivotTable4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'3. Timespan trend'!$B$4:$B$5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'3. Timespan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Timespan trend'!$B$6:$B$18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2-42D9-A512-85C4C7054080}"/>
            </c:ext>
          </c:extLst>
        </c:ser>
        <c:ser>
          <c:idx val="1"/>
          <c:order val="1"/>
          <c:tx>
            <c:strRef>
              <c:f>'3. Timespan trend'!$C$4:$C$5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'3. Timespan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Timespan trend'!$C$6:$C$18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2-42D9-A512-85C4C7054080}"/>
            </c:ext>
          </c:extLst>
        </c:ser>
        <c:ser>
          <c:idx val="2"/>
          <c:order val="2"/>
          <c:tx>
            <c:strRef>
              <c:f>'3. Timespan trend'!$D$4:$D$5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'3. Timespan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Timespan trend'!$D$6:$D$18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C2-42D9-A512-85C4C7054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657088"/>
        <c:axId val="495659712"/>
      </c:lineChart>
      <c:catAx>
        <c:axId val="495657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Kickstarter</a:t>
                </a:r>
                <a:r>
                  <a:rPr lang="en-US" b="1" baseline="0"/>
                  <a:t> count by Month 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27841513560804898"/>
              <c:y val="0.819515893846602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59712"/>
        <c:crosses val="autoZero"/>
        <c:auto val="1"/>
        <c:lblAlgn val="ctr"/>
        <c:lblOffset val="100"/>
        <c:noMultiLvlLbl val="0"/>
      </c:catAx>
      <c:valAx>
        <c:axId val="4956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Kickstarter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269516622922134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5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1</xdr:row>
      <xdr:rowOff>121920</xdr:rowOff>
    </xdr:from>
    <xdr:to>
      <xdr:col>16</xdr:col>
      <xdr:colOff>45720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B24A0-FF03-436F-836D-29B1D0F10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6</xdr:row>
      <xdr:rowOff>80010</xdr:rowOff>
    </xdr:from>
    <xdr:to>
      <xdr:col>15</xdr:col>
      <xdr:colOff>121920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FE5A6-BF67-491E-849A-1CBFE441A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6</xdr:row>
      <xdr:rowOff>11430</xdr:rowOff>
    </xdr:from>
    <xdr:to>
      <xdr:col>15</xdr:col>
      <xdr:colOff>99060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E8260-4BC3-4273-B00A-330449D01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za" refreshedDate="44273.715014120367" createdVersion="6" refreshedVersion="6" minRefreshableVersion="3" recordCount="4114" xr:uid="{05455B2B-7079-4537-9DB9-43E32C656F7D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1" maxValue="3909.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elevision"/>
        <s v="horts"/>
        <s v="cience fiction"/>
        <s v="rama"/>
        <s v="ocumentary"/>
        <s v="nimation"/>
        <s v="lays"/>
        <s v="eb"/>
        <s v="earables"/>
        <s v="onfiction"/>
        <s v="iction"/>
        <s v="ock"/>
        <s v="etal"/>
        <s v="azz"/>
        <s v="ndie rock"/>
        <s v="lectronic music"/>
        <s v="udio"/>
        <s v="ideo games"/>
        <s v="obile games"/>
        <s v="ood trucks"/>
        <s v="hotobooks"/>
        <s v="orld music"/>
        <s v="ranslations"/>
        <s v="adio &amp; podcasts"/>
        <s v="ature"/>
        <s v="rt books"/>
        <s v="laces"/>
        <s v="op"/>
        <s v="aith"/>
        <s v="adgets"/>
        <s v="ardware"/>
        <s v="eople"/>
        <s v="abletop games"/>
        <s v="mall batch"/>
        <s v="estaurants"/>
        <s v="lassical music"/>
        <s v="pace exploration"/>
        <s v="akerspaces"/>
        <s v="paces"/>
        <s v="hildren's books"/>
        <s v="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46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99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724.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55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29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145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272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29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568.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2222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226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104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88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384.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57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8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115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1701.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23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214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2047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799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2767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2118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12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247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226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55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097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694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135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3572.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905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1186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1143.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1928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52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33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116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385.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2380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226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50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32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2419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123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505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1115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1645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922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14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684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1367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694.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367.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930.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8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1132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04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178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749.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211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1439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1186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2084.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29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201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222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1701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47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233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1812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157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2296.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89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145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2419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201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1724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157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1459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1928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807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2521.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283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218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233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2047.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1244.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310.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2380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148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54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2419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568.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8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175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2767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1244.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161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201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724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3.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1421.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265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1244.5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97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32.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145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145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201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35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97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100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1724.5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14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129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97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61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167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3572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3572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3909.5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n v="2901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3909.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2901.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2521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306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2901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3909.5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3909.5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3909.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7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3909.5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3909.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2971.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3909.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3909.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1272.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3572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3909.5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1928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n v="3572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3909.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167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270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198.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3909.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n v="3354.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2901.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115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n v="2971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3354.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265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3198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3067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2419.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n v="335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3909.5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3572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3909.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3572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265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3909.5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283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3909.5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572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3354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3198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265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265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3572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3909.5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3909.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3909.5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201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3909.5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83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3909.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3354.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2521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3067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3909.5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2568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3354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65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3909.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2971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3909.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n v="2971.5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n v="3572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3198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3198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3909.5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n v="3198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3909.5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22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2767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2901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3909.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2296.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2833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3909.5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276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4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233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3909.5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252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3909.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3909.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1786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2568.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3572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3572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3572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n v="3572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94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1645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3572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028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3198.5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3909.5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3354.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3909.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3909.5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3909.5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3354.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3909.5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3909.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3909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n v="3354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3909.5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283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3909.5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2971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3909.5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3909.5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n v="3572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3909.5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2971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608.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2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41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247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94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842.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376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21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7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362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17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1017.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749.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83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259.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46.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30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12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10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7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914.5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38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579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7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884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1272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1701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51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73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3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123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28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1173.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689.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71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24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1213.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183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268.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99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4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4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9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1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61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28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72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36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504.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64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5.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630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400.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1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638.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587.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1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344.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27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33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749.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96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5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443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983.5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12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4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352.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1701.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55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5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377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67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64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538.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29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384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538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238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45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272.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96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9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75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3.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510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23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17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132.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320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132.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983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155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183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359.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905.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27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1326.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24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14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293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47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446.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207.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684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510.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38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7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2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8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51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8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27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319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273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92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222.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930.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201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71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1173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618.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684.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53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510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154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270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905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8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247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1439.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62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95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56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42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33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214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1439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2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35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2521.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2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1097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4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247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43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4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22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400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457.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42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36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15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85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213.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1068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15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1115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312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1326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1724.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214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45.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241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283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34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1326.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49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397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218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2047.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1367.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77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06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n v="3198.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2901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2568.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2521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2971.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354.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2767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3909.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2521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3909.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2971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276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2767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3909.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3354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3198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3909.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3909.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2611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3909.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n v="3572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3909.5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233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n v="3354.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3572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3354.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2380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3572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3067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2971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283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3909.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2568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3354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2971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n v="3354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3198.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3909.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421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n v="3572.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n v="3354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3909.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3909.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2611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n v="3572.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2767.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2971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61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3909.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3909.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3354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49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971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247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3572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3909.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65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3909.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3909.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1326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98.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218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n v="3572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69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n v="2611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52.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3572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3909.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3909.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n v="3198.5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3909.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3909.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3909.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3909.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n v="3198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3909.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3572.5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3198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214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20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3067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3909.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306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270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2971.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n v="247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n v="3572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265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3198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n v="3572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3909.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2971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n v="3354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143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3198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175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3909.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3198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3909.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1115.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75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1310.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83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94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63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2568.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211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538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1866.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2296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89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83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488.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233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1439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1258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61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1258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1244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222.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3572.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3572.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3572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n v="3354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354.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175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n v="3354.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3909.5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n v="3572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2767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3067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928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3909.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n v="2901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214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3909.5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357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2222.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3909.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3572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3198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n v="3354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3909.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n v="3354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3572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3909.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3572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3909.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2971.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3572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n v="3572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n v="3354.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3909.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n v="270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3067.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n v="3067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3572.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n v="3572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83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2971.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3572.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3909.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3909.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3572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3354.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3909.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3067.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283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3354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3572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70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n v="3354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3572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283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n v="3354.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n v="2767.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354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n v="3354.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283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n v="3354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3572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901.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3909.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2521.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3909.5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276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n v="3572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3909.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71.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3572.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3909.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3909.5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3909.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670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3909.5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3909.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3909.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3198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3909.5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3572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572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3198.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270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3909.5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3909.5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3909.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614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3572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3909.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n v="3198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n v="3572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270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3909.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2047.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3572.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3572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n v="357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3909.5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2901.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3572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3354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25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2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54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35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197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233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97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96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1439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766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928.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5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6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30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92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81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304.5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2182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2296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270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n v="3067.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n v="283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1896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2568.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3067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928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047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928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26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2419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388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n v="3198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3354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201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2084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842.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233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86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638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3572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n v="3067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3198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61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26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3909.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2901.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1701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24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175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5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41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278.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n v="283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283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3572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71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189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8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83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18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67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283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3067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2971.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3909.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66.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1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n v="3354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3909.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23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n v="3067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3572.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192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2568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2380.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n v="3067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3067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265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157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684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54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807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85.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598.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1724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560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67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322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1097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2521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50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29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36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749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749.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157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04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22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8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211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2419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1213.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105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83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326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152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73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1258.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1213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766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201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1421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1143.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214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229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226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81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3909.5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2901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3909.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n v="3572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3909.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152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3909.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3198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3909.5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1367.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3909.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3572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3572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3354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270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2971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129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3198.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n v="3572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2901.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197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2047.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247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1724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265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189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52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2338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175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247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544.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4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1244.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1812.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3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457.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893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1097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9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928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1310.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1384.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104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1645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2296.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1340.5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097.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129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54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1367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1970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2568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178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842.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1928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154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406.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211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263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247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1645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1007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1132.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178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1340.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81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421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611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1645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2380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1812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2222.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546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57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104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1594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48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121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123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842.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441.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86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161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4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53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47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1459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3572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2380.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704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6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1115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1213.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26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15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145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28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2084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1028.5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82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1439.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3354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n v="3067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2971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99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3354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2611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2611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n v="3572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198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n v="2971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5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354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2971.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218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3909.5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150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18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354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1866.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2767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572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47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2084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3354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218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83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3909.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3067.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1812.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067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70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233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2971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35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83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108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3909.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354.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2767.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n v="3354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3909.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n v="3198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3067.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n v="3198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2901.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3909.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3909.5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3909.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2767.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971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3909.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3354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2084.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3909.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270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3909.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572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2655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3572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3909.5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222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66.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2901.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419.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2971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3909.5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3909.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1928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3909.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2971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283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1866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3354.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1866.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3354.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3909.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3354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n v="3572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3354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247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18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2380.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568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842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2380.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2971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3909.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2767.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283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2084.5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670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42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971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106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87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233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28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233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49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446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73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67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270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189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2901.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1866.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97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3067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2611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247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n v="2971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05.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276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3198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2084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2296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2568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660.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842.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183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306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3198.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47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198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211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211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57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3909.5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18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n v="3354.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28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n v="3067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42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2611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270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2971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2767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36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159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2901.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3067.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2149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419.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85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52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767.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028.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n v="3572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799.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n v="3067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n v="3572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9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893.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2380.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2901.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1645.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22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283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19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866.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1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105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630.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123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6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6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73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33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591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53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81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842.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197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5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1028.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39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218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123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1866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n v="3572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3909.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3572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8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n v="3354.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2767.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3909.5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n v="3572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3067.5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3909.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3909.5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3909.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3909.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3572.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3909.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3909.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3909.5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3909.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3909.5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3909.5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3572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3909.5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306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3909.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60.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2971.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56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265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n v="3067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218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354.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3909.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n v="306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3572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866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3198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6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510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2971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2296.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82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067.5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3198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3572.5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3909.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2707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n v="3354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3909.5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569.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142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3572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3354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283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3067.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97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86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189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283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214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3572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26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2901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208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2419.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1678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n v="2222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83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3909.5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218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n v="3198.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611.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3572.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26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3572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n v="3198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n v="3067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265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276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198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n v="3572.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3909.5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2971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3909.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n v="3198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n v="283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3909.5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3354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118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n v="3572.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n v="3354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n v="3198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3909.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2521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3572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3572.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3572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2901.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161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n v="3067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n v="3572.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3909.5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3909.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3909.5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n v="2767.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3909.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n v="3572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2568.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3909.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n v="3198.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n v="3354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2901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3909.5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2419.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3572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3198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767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3909.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3198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n v="3198.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3909.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22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3909.5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n v="3354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3909.5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3909.5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2047.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276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2380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198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n v="3198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n v="3354.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n v="3572.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3909.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572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22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270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3572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3909.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3572.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2971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93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3198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3067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198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21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73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60.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115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93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930.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2521.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1786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2419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31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9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495.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14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259.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10.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70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78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73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312.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799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129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1213.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1812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591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104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48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78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2901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95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749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2047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13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377.5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461.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905.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33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598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78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60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43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2296.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3198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159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3909.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208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3572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3909.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3909.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3572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2901.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3909.5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2901.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3909.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3909.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3198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3909.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2767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175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3572.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1645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1505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233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183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1400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1258.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97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5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105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591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99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591.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74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2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480.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10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842.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105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1367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66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157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175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11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400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53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46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40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50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1837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928.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1340.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16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2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1143.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18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441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443.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63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5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3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214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18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1198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22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047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123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1367.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930.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555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1367.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67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14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118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21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352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178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81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2084.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189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1400.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749.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777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30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19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505.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1645.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1724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2084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7.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3572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66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2611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340.5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3572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22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61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270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3198.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283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n v="3067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152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893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2767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2611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157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2419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270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400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75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3909.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3909.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304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2380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4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598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2419.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167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3909.5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148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n v="3572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25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604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283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560.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183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01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49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100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67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37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1555.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1186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670.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92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1173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1421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226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9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32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2047.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2971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583.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7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569.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893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92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18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2222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115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2380.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1367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116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74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04.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1837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62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55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971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106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87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1198.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18.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247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1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72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175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226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2521.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77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367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233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96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106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538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1173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457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5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35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71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116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2971.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n v="233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n v="3198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3354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2901.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3909.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3572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n v="3198.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521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3572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n v="3572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27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3909.5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3354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n v="3572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265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3198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n v="3354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n v="3354.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n v="3572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247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3909.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3909.5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3067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3198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3909.5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2971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45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3909.5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265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2611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n v="3354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354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214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2767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2901.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3572.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3198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3909.5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3909.5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3909.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3909.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3909.5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3198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3909.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3909.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3572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3354.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3909.5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3909.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3572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83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3198.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3909.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3909.5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3909.5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3909.5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23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55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2047.5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64.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1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340.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12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2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25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97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23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241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145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1028.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17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77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21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1097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11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2901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n v="3572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3354.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3909.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3198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n v="3198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3909.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2901.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3909.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22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3572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3354.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3909.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2611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3909.5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3909.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3572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3198.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n v="3572.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2419.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8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245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1097.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31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23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154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178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39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42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188.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4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24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388.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480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132.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698.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11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359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579.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510.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362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7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34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1928.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598.5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30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1115.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7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591.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8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106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280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9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21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73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168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374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48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2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825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354.5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3572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n v="3572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3909.5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3572.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11.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3909.5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3572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901.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283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3909.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2380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3909.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3909.5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3909.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2568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3572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3198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n v="3572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3067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3572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3909.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3354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n v="3572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357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258.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52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2149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3909.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1367.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3067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3198.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3198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2901.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1724.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265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3354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3067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3354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3909.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3572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98.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n v="3572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3909.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2568.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3909.5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3572.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3909.5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3909.5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3354.5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87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3909.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3198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65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n v="283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3198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3909.5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n v="3572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3909.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270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1310.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1812.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1866.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1115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5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406.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211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3067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72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197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2611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201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1017.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542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538.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197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211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233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173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2296.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2047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7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9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1645.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914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96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64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62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145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272.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181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167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92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2419.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197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226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233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201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1928.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7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64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265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95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4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893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97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181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2222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1115.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04.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175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1439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439.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38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5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505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1701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7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213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1812.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905.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87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82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96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698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1367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2118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1017.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1421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1258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7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175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1555.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55.5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1421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1310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204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8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3909.5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265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799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19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n v="3572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161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833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247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2611.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1645.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2419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2767.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n v="3572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21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3909.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2149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3909.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3067.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99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n v="3354.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3572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3354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2611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3909.5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3909.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270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3909.5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306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572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3354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3909.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3572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233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n v="3354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3198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1575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n v="3354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3198.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767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3909.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3572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3198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3067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270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2380.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3572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283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3909.5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3909.5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3909.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3909.5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3909.5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3572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3354.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3572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2419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n v="3572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n v="3572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3909.5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1367.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175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11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1115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905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759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3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46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630.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652.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23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893.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1724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893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306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67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247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1970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421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7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3198.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2047.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689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161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88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3909.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161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2419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21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87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2047.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2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226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2521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65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3067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265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2419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645.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54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2084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1028.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45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178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749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189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2084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3067.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3067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2419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3067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604.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3354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2296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97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930.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598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167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2901.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71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167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2296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104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367.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6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276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2767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842.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270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3354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n v="201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211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3909.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598.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3909.5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2901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807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3909.5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3067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76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129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611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1786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159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1400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1645.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42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1439.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178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37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247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222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204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893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2611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326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1866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1928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1505.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2521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1594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218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618.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2222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22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39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1645.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2084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276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47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201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630.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2470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48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43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1645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214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560.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1310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226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3909.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2380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n v="3354.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1439.5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3354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3354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n v="3572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233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3909.5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2611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85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2521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n v="3354.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3354.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3198.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3909.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3909.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3909.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n v="3354.5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2084.5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1115.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9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1812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201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766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189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276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905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152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342.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67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010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1505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222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45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2521.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461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21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1555.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1340.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20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3198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157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n v="3354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n v="3067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81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n v="3067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3067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645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293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3572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1555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01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354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3067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2901.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1115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707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767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766.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1645.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118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521.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78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136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75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2611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175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104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201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1400.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983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73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1017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1400.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579.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189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7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842.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183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5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1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29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105.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115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211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74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2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8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3.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56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183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28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21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11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4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18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178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26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40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4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78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3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8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14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2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1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1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352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9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33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16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8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20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9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2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2568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3909.5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2380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283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306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n v="3572.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1928.5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n v="3572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3572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2971.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3198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n v="3354.5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3909.5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3909.5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3198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3909.5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3909.5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3198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283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047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3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233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222.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43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27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608.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157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195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3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6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461.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24.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6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180.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7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66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85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24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22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766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9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16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138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99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86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538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15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11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8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17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409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207.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312.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67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598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43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470.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3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385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17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4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9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495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34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1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670.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11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799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10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8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210.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4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724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41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421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3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1173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265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1028.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32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3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3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16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3198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446.5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1439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12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400.5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1326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1645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204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148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95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724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2047.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104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1213.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27.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342.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326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211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108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214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247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1645.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12.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1198.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197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152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1645.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704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167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817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152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1272.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438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59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1645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16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611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75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569.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1701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879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1724.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233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214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32.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65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n v="3198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2971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971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197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n v="3354.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59.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n v="3572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2568.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n v="3067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3198.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8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3198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198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4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n v="306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14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2568.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1310.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n v="2611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3909.5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2568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2971.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084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905.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3572.5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1326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3354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3909.5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3067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n v="2901.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n v="3067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3067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3354.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971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953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129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262.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3354.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238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2521.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1272.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152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95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694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181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767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23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83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226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1459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2521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893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1198.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201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1097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1645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8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218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10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135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219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0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320.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1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1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1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14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914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140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2047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1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9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8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704.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364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11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33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32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928.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140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106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197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175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3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2084.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2419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108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677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660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3572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2084.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178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47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270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1028.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226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1132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8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1866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807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278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5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25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27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583.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138.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153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5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6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0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1928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569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105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180.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842.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52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1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28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12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20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64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470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12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158.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338.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94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42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312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1400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50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40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40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4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9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46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244.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1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2338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431.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90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431.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7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3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7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569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81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99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104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398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79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1812.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158.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2611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2568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1439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258.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99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247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76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2047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2047.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189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54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148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197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72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175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579.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2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287.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247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283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9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93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78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719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510.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1068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104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11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75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5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77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9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42.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1400.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11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418.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214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5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1017.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905.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118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3067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67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123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28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3572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1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140.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65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52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298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22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86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115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38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4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660.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5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92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3909.5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3909.5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572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n v="3572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3909.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n v="3198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3572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n v="2971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3909.5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3909.5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283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3909.5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3909.5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n v="3572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3354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3909.5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3909.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3909.5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198.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3572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3909.5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3354.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3909.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3909.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3909.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197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247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n v="3354.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3909.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n v="3067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3909.5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2901.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3572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3572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3909.5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3067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3909.5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3909.5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3909.5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n v="3198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83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354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3198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2767.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283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3909.5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198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276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n v="3572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3909.5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n v="3572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3909.5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n v="3572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n v="3354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3909.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n v="3572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3909.5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3909.5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3909.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3909.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707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n v="3572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2568.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3909.5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2222.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23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786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n v="3354.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2901.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3909.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3198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3909.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3198.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2521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2901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3572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3909.5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2971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3909.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1701.5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3572.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n v="3572.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3572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270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3572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3909.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3572.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3572.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3067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3354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3354.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3354.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3909.5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n v="3354.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n v="3067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3354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3909.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n v="3572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3909.5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n v="3354.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21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262.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123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04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3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23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270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67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79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45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2419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115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63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2380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115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65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983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29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143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30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704.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104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154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1439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1367.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154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1272.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145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1701.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23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77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145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645.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97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1326.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157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99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380.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767.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8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2047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226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893.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157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1866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1645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1173.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104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2380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265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19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33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16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1555.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265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1310.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2222.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95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189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283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n v="2971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3909.5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3909.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3909.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3354.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3909.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3909.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1928.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n v="3354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3909.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3909.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3909.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3067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2568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3909.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178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3909.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3067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3909.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627.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97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2010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54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983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78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1097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973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1028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439.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123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1244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247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100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3067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2611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454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258.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197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1198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2521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2521.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129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123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1173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618.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78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167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55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1310.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229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1244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115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1724.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175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1701.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2296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204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218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3909.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3198.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3909.5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3909.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3572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3909.5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n v="3354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3572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3354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3354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n v="3067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3909.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3909.5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3909.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3909.5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3909.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3909.5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3909.5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n v="2568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3354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2611.5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3572.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2971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3909.5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n v="3572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n v="3572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90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767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3572.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3909.5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3354.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n v="3572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3909.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3572.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2263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197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283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247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2971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866.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55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15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1400.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25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3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20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195.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27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0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12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1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280.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1928.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807.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108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352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53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1017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135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5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16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105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1213.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1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1367.5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1400.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1505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218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807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97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29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1555.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42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2047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944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1400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201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47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421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1132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3572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3909.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4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1367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211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14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3198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2901.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n v="3198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297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233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2611.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1115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n v="2901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154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549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1258.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n v="3067.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265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n v="2971.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1244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983.5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1310.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7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148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40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2296.5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1928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2611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1244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94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145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16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4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189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270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97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3354.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n v="3198.5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3067.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3354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2222.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n v="3198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3067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3572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3909.5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3909.5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n v="247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3572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689.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n v="3354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3572.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3198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3572.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n v="3198.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1645.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367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n v="3354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3909.5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306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14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201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1505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283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76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327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1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6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2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59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106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85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4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268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13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44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24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56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1132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488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3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4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480.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6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71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190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10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1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211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103.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1678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57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684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52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3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272.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6.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2419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43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23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n v="3067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2296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3909.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214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1421.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226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067.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3067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3354.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3909.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3909.5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247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276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3909.5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2419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178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3354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2901.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3354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3909.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3067.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3572.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n v="3198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3067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3909.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3067.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319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175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n v="3354.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178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3909.5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3909.5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n v="3572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252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3354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1701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n v="3572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2419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3572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3909.5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1928.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2296.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23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749.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587.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1055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1645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222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2084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116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1928.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2084.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068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3198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2222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218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6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63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1837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2521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893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591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2118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296.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1028.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87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1132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218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129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749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9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842.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118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2470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50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178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79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77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2222.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1724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8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247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2419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1384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226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2118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83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1028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611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1367.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854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1724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218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87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2611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218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1340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83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627.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3572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3909.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3909.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572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161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3909.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3909.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n v="3198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3572.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521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3909.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2901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3909.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47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2971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901.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2419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3909.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72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70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3198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n v="3198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3572.5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3198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3909.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3354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265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244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2971.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2707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2521.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3909.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2767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3198.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3198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3909.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2901.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3067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n v="3572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189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3909.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306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2971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n v="3067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971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3572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n v="3572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3909.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247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3198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65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338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3354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3909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3067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256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3198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568.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3909.5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283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354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3572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3067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3067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233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283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n v="3354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2971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3572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3572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247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201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3354.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3572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3198.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83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270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2222.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2901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2521.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3198.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2901.5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26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569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42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1400.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218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2084.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1812.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213.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270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1645.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1340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167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161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175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1326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812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204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178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3572.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414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3909.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3572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3909.5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n v="3354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2521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70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3354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3909.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272.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767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n v="3198.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3909.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2611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2222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3198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3909.5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3909.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3909.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749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2222.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82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42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161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64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1097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145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233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884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154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233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178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92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1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247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866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2380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4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2084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83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1258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5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383.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73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1310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322.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1928.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21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19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87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1186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214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1258.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338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99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704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7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222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2767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483.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23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30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689.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32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2222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201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64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2419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2047.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1326.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75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13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159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1701.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53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57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37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1866.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78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213.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2901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46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79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204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25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17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228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157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189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2047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211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5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26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245.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1812.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197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359.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1555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854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167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64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544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118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1272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222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45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1340.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270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1724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n v="3354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n v="3198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3909.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3572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3909.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3909.5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3198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2611.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n v="2901.5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3909.5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115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11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08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3354.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419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357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n v="3354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83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380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94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3354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283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n v="3198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2222.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1400.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n v="3354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n v="3198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197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283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n v="2971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3909.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n v="3198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2901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270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n v="3198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3354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n v="3198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505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2707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270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218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23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3572.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n v="3572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247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1555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197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297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2521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68.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893.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n v="3354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971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183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3067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1896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n v="3354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71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3572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1028.5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270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67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3909.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572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265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n v="3572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n v="3354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n v="3572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265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3572.5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3354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28.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3067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3909.5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23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3909.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694.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3572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3067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256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3572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2380.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256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83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14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3572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3909.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2901.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3067.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2767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3198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3909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1866.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3909.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2568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390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1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2047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777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75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115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34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60.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273.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905.5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1575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1132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1367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129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105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1198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108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1097.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218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7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1326.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123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96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1097.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94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189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05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211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1244.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1326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1384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100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1213.5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1505.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2419.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55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1143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4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2084.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1115.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344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270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226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3909.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06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2767.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084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3909.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161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n v="2901.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3067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n v="3198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135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3572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3354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2047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2901.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3909.5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568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3909.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1701.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9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37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1244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25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86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45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704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61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1724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77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457.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684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1258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71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94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105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38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161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218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1866.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678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41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167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1928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201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123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704.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46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738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31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99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77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175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10.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461.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097.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1132.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31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434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129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418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914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39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2222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1400.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704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45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296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480.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157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104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83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106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1421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618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1143.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1421.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1198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52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287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1555.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15.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1866.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1384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579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18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2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256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807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807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175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198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1866.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45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35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45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419.5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97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66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175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398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047.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108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247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2419.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84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084.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197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145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52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08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1198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914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1115.5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400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1724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483.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22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1340.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2222.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129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37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183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150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157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189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1272.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905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652.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229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181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2380.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1645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2419.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211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1421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265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2419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29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178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70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201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1132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1173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95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73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48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1198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0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175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72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45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645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928.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100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21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59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252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2296.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214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994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247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1384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1340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1115.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152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132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2419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1970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218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524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211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08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1143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2222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201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108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3198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2296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1866.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211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1340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201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270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197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1866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1367.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233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226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17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18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164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928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1439.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148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1866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118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2419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157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724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1505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213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214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229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2568.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152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197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1645.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1928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2084.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1173.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148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93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116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51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233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3198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3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884.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115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229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18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159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00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201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247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152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70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866.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1505.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1310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148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175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82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148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265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1028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77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92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189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1384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2568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108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218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1555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097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504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2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67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1701.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247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2296.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9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154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2767.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150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2222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1837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2047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247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1505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222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61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2380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167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47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218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132.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2380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1326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197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01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226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2568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33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7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87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1701.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1230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145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233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1198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270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1866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211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78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161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33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2901.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161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129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1310.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2521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85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983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62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152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1866.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1310.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11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89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108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197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265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724.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189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2521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108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100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1421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1555.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1724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1555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1555.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83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1645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2767.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161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89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08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2419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178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2419.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2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233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152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26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148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611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2521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178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1928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218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2521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175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983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05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283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1754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93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167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2296.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214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201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197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276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409.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148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233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1928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95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2521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276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1812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93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189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2084.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276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226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24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2521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1555.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118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2047.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2222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77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35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247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2222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3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14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2084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105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1340.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83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047.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2338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2568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1645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157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226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57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201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2047.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270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1007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505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79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971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197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167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247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197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1505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1421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2084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72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211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34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1928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2611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1213.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10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2296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1724.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154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1701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1213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2419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178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197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2338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067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135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1421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12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1132.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2419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11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222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197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218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183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1384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9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222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1097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108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1505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384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1310.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233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42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1115.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218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175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161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100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1439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189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3909.5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3354.5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3572.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258.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3572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183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2296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265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3909.5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2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3354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3572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3198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3909.5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3354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3909.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2568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n v="3572.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2767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3354.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106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276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33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270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233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178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1645.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9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48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2222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2222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521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214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1701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159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707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226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247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1645.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1272.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1928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23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568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1594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129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71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83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3198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2380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42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183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1866.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175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2296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115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116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211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64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2901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47.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161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1213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183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30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233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247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1244.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78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100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1866.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6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1594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2296.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161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218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1866.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97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1724.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2521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211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161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1724.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197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18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77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226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83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97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2084.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25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1483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3067.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15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52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1724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1198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905.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419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148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178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183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2971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3572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2568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0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3909.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283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3354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3572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06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2901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2767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47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3909.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3067.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3909.5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3909.5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3572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3572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3572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1367.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283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1928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2611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2419.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866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97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1928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33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1400.5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201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914.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884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3198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1928.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1017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197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5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842.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1310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1272.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2419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2222.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1645.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78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12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2047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247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86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1258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1701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704.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866.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1367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197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2084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265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866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1097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265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3572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306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3909.5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3909.5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n v="3354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2084.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3572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3354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3572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678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971.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3067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2380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270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3909.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1594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3909.5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3354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n v="3572.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270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2084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1645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201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226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2611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197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175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2222.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167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222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265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201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222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148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102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15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28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421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01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1173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928.5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2767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3198.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270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270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2222.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129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2767.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247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233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807.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181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3198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17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211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226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1400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2568.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767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270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154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1928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3067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2084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n v="3354.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3354.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2222.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357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3572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3067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3572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3572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2521.5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3572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3572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3909.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3198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247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3354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2971.5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n v="3572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2419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26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3198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3909.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3909.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3909.5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3909.5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148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247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n v="3572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3909.5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233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3572.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3909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3909.5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3909.5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3909.5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3909.5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3354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247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270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2767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28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3909.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94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2611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3572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3067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265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2380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3354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971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3572.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183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3909.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3354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8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2380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067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306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n v="3067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3198.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1701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3572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283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197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n v="3572.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3909.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n v="3572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n v="3198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198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3198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3909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2901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233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1594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3198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n v="3572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3354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28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247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3909.5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3909.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3572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2568.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2568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21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3909.5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65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2971.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n v="3572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n v="3354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3354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3909.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2521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3909.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n v="3572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2971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3354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3909.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18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3572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3572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n v="3572.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3909.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3909.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2767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3909.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3572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2380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568.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3067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n v="3354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3198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3909.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3198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3067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3354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265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2611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2901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n v="3354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901.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76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6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611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3909.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265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901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767.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2901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283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28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2971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148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265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226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2521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2521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3067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3909.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3198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3572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270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572.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n v="3572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306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33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3909.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2568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2470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n v="3572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247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3067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3354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n v="3572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3354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3572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n v="3572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3067.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3198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1645.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3067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3909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3354.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3909.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3572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283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3354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067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3067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198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3354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42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3909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357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3067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3909.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283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2611.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3909.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2901.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3909.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28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86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3354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2047.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233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3354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3067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2971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3354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n v="3354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n v="3198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3909.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306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3572.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2568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306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884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n v="3572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n v="3572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3909.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2521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3354.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3909.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218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270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2901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306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283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2971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3909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3198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270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2901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3067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n v="3572.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233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572.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25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901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3909.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n v="3354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3354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218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2521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3909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901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3909.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n v="3572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3909.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568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3354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2901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n v="3572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n v="3572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2971.5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3909.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3198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2767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3198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767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3572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3067.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2767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3572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2971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3909.5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3909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3572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3909.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3909.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90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2901.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247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2901.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78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3067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3572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3909.5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2901.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2901.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3572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n v="3198.5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73E03-9CA0-4E42-AAB5-A726DB4267B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F994F-4029-4560-8061-B74868EB103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32"/>
        <item x="29"/>
        <item x="23"/>
        <item x="28"/>
        <item x="37"/>
        <item x="30"/>
        <item x="24"/>
        <item x="13"/>
        <item x="2"/>
        <item x="8"/>
        <item x="7"/>
        <item x="0"/>
        <item x="31"/>
        <item x="34"/>
        <item x="12"/>
        <item x="39"/>
        <item x="1"/>
        <item x="20"/>
        <item x="10"/>
        <item x="17"/>
        <item x="26"/>
        <item x="35"/>
        <item x="6"/>
        <item x="15"/>
        <item x="33"/>
        <item x="14"/>
        <item x="5"/>
        <item x="18"/>
        <item x="11"/>
        <item x="4"/>
        <item x="9"/>
        <item x="19"/>
        <item x="27"/>
        <item x="21"/>
        <item x="36"/>
        <item x="38"/>
        <item x="3"/>
        <item x="22"/>
        <item x="25"/>
        <item x="16"/>
        <item x="4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431CC-CA6D-47A9-92A0-B5A9001ED48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5135C5-0127-424F-A6D7-98768B005EA1}" name="Table1" displayName="Table1" ref="A1:T4115" totalsRowShown="0" headerRowDxfId="8">
  <autoFilter ref="A1:T4115" xr:uid="{C94CCCFE-BB84-48D2-8210-A9443898C374}"/>
  <tableColumns count="20">
    <tableColumn id="1" xr3:uid="{C783F40B-9789-418A-B0A5-B6ADC4E65D3A}" name="id"/>
    <tableColumn id="2" xr3:uid="{B9F433C4-BCAD-43FE-9E17-8122B7D0587B}" name="name" dataDxfId="7"/>
    <tableColumn id="3" xr3:uid="{49668A92-FCC0-4BE0-BB7F-6FC71DC05067}" name="blurb" dataDxfId="6"/>
    <tableColumn id="4" xr3:uid="{7F243920-14DA-4501-98A2-E922AE278934}" name="goal"/>
    <tableColumn id="5" xr3:uid="{BDD47FB3-4A83-4E75-A64D-27A455AFB429}" name="pledged"/>
    <tableColumn id="6" xr3:uid="{CCFB1103-83D8-40C1-8617-7E5785394747}" name="state"/>
    <tableColumn id="7" xr3:uid="{396128EA-E52C-48C4-94DA-242C2ED24DA2}" name="country"/>
    <tableColumn id="8" xr3:uid="{05A79A13-0A18-4B08-B935-C8846CE1F171}" name="currency"/>
    <tableColumn id="9" xr3:uid="{15740299-FC31-4011-A565-AA9154BB6E21}" name="deadline"/>
    <tableColumn id="19" xr3:uid="{8FD6CBAE-41D4-46D4-B73B-AE6A32DDFBF8}" name="Date Ended Conversion" dataDxfId="5">
      <calculatedColumnFormula>(((I2/60)/60)/24)+DATE(1970,1,1)</calculatedColumnFormula>
    </tableColumn>
    <tableColumn id="10" xr3:uid="{475859DC-5CBA-41C9-9933-D79ADE3A890A}" name="launched_at"/>
    <tableColumn id="18" xr3:uid="{9739D7B5-DFB6-4D4F-9826-9EF2A0E076A2}" name="Date Created Conversion" dataDxfId="4">
      <calculatedColumnFormula>(((K2/60)/60)/24)+DATE(1970,1,1)</calculatedColumnFormula>
    </tableColumn>
    <tableColumn id="11" xr3:uid="{27EA90A2-6DD9-4479-9D17-811427F4C0D2}" name="staff_pick"/>
    <tableColumn id="12" xr3:uid="{058DFD0E-4A3B-47FE-B333-AEA0B62BF3F9}" name="backers_count"/>
    <tableColumn id="13" xr3:uid="{B668FDF1-7131-4EC1-97AD-547965F48261}" name="spotlight"/>
    <tableColumn id="14" xr3:uid="{BF3609C3-A98A-4761-9C78-DC0E1DC752A3}" name="Category and Sub-Category"/>
    <tableColumn id="15" xr3:uid="{F7455C16-8B94-4CCA-9198-97D99C941AA1}" name="Percent funded " dataDxfId="3" dataCellStyle="Percent">
      <calculatedColumnFormula>ROUND((E2/D2)*100,0)</calculatedColumnFormula>
    </tableColumn>
    <tableColumn id="16" xr3:uid="{CF034D26-A7F9-4A1F-9DE5-8FCBF0F9EE58}" name="Average Donation" dataDxfId="2">
      <calculatedColumnFormula>_xlfn.RANK.AVG(N2,Table1[backers_count])</calculatedColumnFormula>
    </tableColumn>
    <tableColumn id="17" xr3:uid="{178BE778-25DD-4241-8924-3077D69A4145}" name="Category" dataDxfId="1">
      <calculatedColumnFormula>LEFT(P2, SEARCH("/",P2,1)-1)</calculatedColumnFormula>
    </tableColumn>
    <tableColumn id="20" xr3:uid="{95A28960-E72C-4A85-A154-A7D8C34629BD}" name="Sub-Category" dataDxfId="0">
      <calculatedColumnFormula>RIGHT(P2,LEN(P2)-SEARCH("/",P2)-1)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A1:T4115"/>
  <sheetViews>
    <sheetView topLeftCell="A7" zoomScale="55" zoomScaleNormal="55" workbookViewId="0">
      <selection activeCell="H9" sqref="H9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7109375" bestFit="1" customWidth="1"/>
    <col min="5" max="5" width="18.28515625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7.85546875" style="11" bestFit="1" customWidth="1"/>
    <col min="11" max="11" width="23.140625" bestFit="1" customWidth="1"/>
    <col min="12" max="12" width="29.42578125" style="11" bestFit="1" customWidth="1"/>
    <col min="13" max="13" width="20.28515625" bestFit="1" customWidth="1"/>
    <col min="14" max="14" width="24.5703125" customWidth="1"/>
    <col min="15" max="15" width="36.42578125" customWidth="1"/>
    <col min="16" max="16" width="41.140625" customWidth="1"/>
    <col min="17" max="17" width="27.7109375" style="6" bestFit="1" customWidth="1"/>
    <col min="18" max="18" width="30.140625" bestFit="1" customWidth="1"/>
    <col min="19" max="19" width="19" bestFit="1" customWidth="1"/>
    <col min="20" max="20" width="26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8365</v>
      </c>
      <c r="K1" s="1" t="s">
        <v>8260</v>
      </c>
      <c r="L1" s="10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8366</v>
      </c>
      <c r="S1" s="1" t="s">
        <v>8307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1">ROUND((E2/D2)*100,0)</f>
        <v>137</v>
      </c>
      <c r="R2">
        <f>_xlfn.RANK.AVG(N2,Table1[backers_count])</f>
        <v>465</v>
      </c>
      <c r="S2" t="str">
        <f t="shared" ref="S2:S65" si="2">LEFT(P2, SEARCH("/",P2,1)-1)</f>
        <v>film &amp; video</v>
      </c>
      <c r="T2" t="str">
        <f t="shared" ref="T2:T65" si="3">RIGHT(P2,LEN(P2)-SEARCH("/",P2)-1)</f>
        <v>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5" si="4">(((I3/60)/60)/24)+DATE(1970,1,1)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1"/>
        <v>143</v>
      </c>
      <c r="R3">
        <f>_xlfn.RANK.AVG(N3,Table1[backers_count])</f>
        <v>994</v>
      </c>
      <c r="S3" t="str">
        <f t="shared" si="2"/>
        <v>film &amp; video</v>
      </c>
      <c r="T3" t="str">
        <f t="shared" si="3"/>
        <v>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4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1"/>
        <v>105</v>
      </c>
      <c r="R4">
        <f>_xlfn.RANK.AVG(N4,Table1[backers_count])</f>
        <v>1724.5</v>
      </c>
      <c r="S4" t="str">
        <f t="shared" si="2"/>
        <v>film &amp; video</v>
      </c>
      <c r="T4" t="str">
        <f t="shared" si="3"/>
        <v>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4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1"/>
        <v>104</v>
      </c>
      <c r="R5">
        <f>_xlfn.RANK.AVG(N5,Table1[backers_count])</f>
        <v>556</v>
      </c>
      <c r="S5" t="str">
        <f t="shared" si="2"/>
        <v>film &amp; video</v>
      </c>
      <c r="T5" t="str">
        <f t="shared" si="3"/>
        <v>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4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1"/>
        <v>123</v>
      </c>
      <c r="R6">
        <f>_xlfn.RANK.AVG(N6,Table1[backers_count])</f>
        <v>296</v>
      </c>
      <c r="S6" t="str">
        <f t="shared" si="2"/>
        <v>film &amp; video</v>
      </c>
      <c r="T6" t="str">
        <f t="shared" si="3"/>
        <v>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4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1"/>
        <v>110</v>
      </c>
      <c r="R7">
        <f>_xlfn.RANK.AVG(N7,Table1[backers_count])</f>
        <v>1459</v>
      </c>
      <c r="S7" t="str">
        <f t="shared" si="2"/>
        <v>film &amp; video</v>
      </c>
      <c r="T7" t="str">
        <f t="shared" si="3"/>
        <v>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4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1"/>
        <v>106</v>
      </c>
      <c r="R8">
        <f>_xlfn.RANK.AVG(N8,Table1[backers_count])</f>
        <v>1272.5</v>
      </c>
      <c r="S8" t="str">
        <f t="shared" si="2"/>
        <v>film &amp; video</v>
      </c>
      <c r="T8" t="str">
        <f t="shared" si="3"/>
        <v>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4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1"/>
        <v>101</v>
      </c>
      <c r="R9">
        <f>_xlfn.RANK.AVG(N9,Table1[backers_count])</f>
        <v>1291</v>
      </c>
      <c r="S9" t="str">
        <f t="shared" si="2"/>
        <v>film &amp; video</v>
      </c>
      <c r="T9" t="str">
        <f t="shared" si="3"/>
        <v>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4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1"/>
        <v>100</v>
      </c>
      <c r="R10">
        <f>_xlfn.RANK.AVG(N10,Table1[backers_count])</f>
        <v>2568.5</v>
      </c>
      <c r="S10" t="str">
        <f t="shared" si="2"/>
        <v>film &amp; video</v>
      </c>
      <c r="T10" t="str">
        <f t="shared" si="3"/>
        <v>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4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1"/>
        <v>126</v>
      </c>
      <c r="R11">
        <f>_xlfn.RANK.AVG(N11,Table1[backers_count])</f>
        <v>2222.5</v>
      </c>
      <c r="S11" t="str">
        <f t="shared" si="2"/>
        <v>film &amp; video</v>
      </c>
      <c r="T11" t="str">
        <f t="shared" si="3"/>
        <v>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4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1"/>
        <v>101</v>
      </c>
      <c r="R12">
        <f>_xlfn.RANK.AVG(N12,Table1[backers_count])</f>
        <v>2263</v>
      </c>
      <c r="S12" t="str">
        <f t="shared" si="2"/>
        <v>film &amp; video</v>
      </c>
      <c r="T12" t="str">
        <f t="shared" si="3"/>
        <v>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4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1"/>
        <v>121</v>
      </c>
      <c r="R13">
        <f>_xlfn.RANK.AVG(N13,Table1[backers_count])</f>
        <v>1042</v>
      </c>
      <c r="S13" t="str">
        <f t="shared" si="2"/>
        <v>film &amp; video</v>
      </c>
      <c r="T13" t="str">
        <f t="shared" si="3"/>
        <v>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4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1"/>
        <v>165</v>
      </c>
      <c r="R14">
        <f>_xlfn.RANK.AVG(N14,Table1[backers_count])</f>
        <v>88</v>
      </c>
      <c r="S14" t="str">
        <f t="shared" si="2"/>
        <v>film &amp; video</v>
      </c>
      <c r="T14" t="str">
        <f t="shared" si="3"/>
        <v>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4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1"/>
        <v>160</v>
      </c>
      <c r="R15">
        <f>_xlfn.RANK.AVG(N15,Table1[backers_count])</f>
        <v>1384.5</v>
      </c>
      <c r="S15" t="str">
        <f t="shared" si="2"/>
        <v>film &amp; video</v>
      </c>
      <c r="T15" t="str">
        <f t="shared" si="3"/>
        <v>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4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1"/>
        <v>101</v>
      </c>
      <c r="R16">
        <f>_xlfn.RANK.AVG(N16,Table1[backers_count])</f>
        <v>1575</v>
      </c>
      <c r="S16" t="str">
        <f t="shared" si="2"/>
        <v>film &amp; video</v>
      </c>
      <c r="T16" t="str">
        <f t="shared" si="3"/>
        <v>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4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1"/>
        <v>107</v>
      </c>
      <c r="R17">
        <f>_xlfn.RANK.AVG(N17,Table1[backers_count])</f>
        <v>825</v>
      </c>
      <c r="S17" t="str">
        <f t="shared" si="2"/>
        <v>film &amp; video</v>
      </c>
      <c r="T17" t="str">
        <f t="shared" si="3"/>
        <v>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4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1"/>
        <v>100</v>
      </c>
      <c r="R18">
        <f>_xlfn.RANK.AVG(N18,Table1[backers_count])</f>
        <v>1115.5</v>
      </c>
      <c r="S18" t="str">
        <f t="shared" si="2"/>
        <v>film &amp; video</v>
      </c>
      <c r="T18" t="str">
        <f t="shared" si="3"/>
        <v>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4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1"/>
        <v>101</v>
      </c>
      <c r="R19">
        <f>_xlfn.RANK.AVG(N19,Table1[backers_count])</f>
        <v>1701.5</v>
      </c>
      <c r="S19" t="str">
        <f t="shared" si="2"/>
        <v>film &amp; video</v>
      </c>
      <c r="T19" t="str">
        <f t="shared" si="3"/>
        <v>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4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1"/>
        <v>106</v>
      </c>
      <c r="R20">
        <f>_xlfn.RANK.AVG(N20,Table1[backers_count])</f>
        <v>232</v>
      </c>
      <c r="S20" t="str">
        <f t="shared" si="2"/>
        <v>film &amp; video</v>
      </c>
      <c r="T20" t="str">
        <f t="shared" si="3"/>
        <v>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4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1"/>
        <v>145</v>
      </c>
      <c r="R21">
        <f>_xlfn.RANK.AVG(N21,Table1[backers_count])</f>
        <v>2149</v>
      </c>
      <c r="S21" t="str">
        <f t="shared" si="2"/>
        <v>film &amp; video</v>
      </c>
      <c r="T21" t="str">
        <f t="shared" si="3"/>
        <v>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4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1"/>
        <v>100</v>
      </c>
      <c r="R22">
        <f>_xlfn.RANK.AVG(N22,Table1[backers_count])</f>
        <v>2047.5</v>
      </c>
      <c r="S22" t="str">
        <f t="shared" si="2"/>
        <v>film &amp; video</v>
      </c>
      <c r="T22" t="str">
        <f t="shared" si="3"/>
        <v>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4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1"/>
        <v>109</v>
      </c>
      <c r="R23">
        <f>_xlfn.RANK.AVG(N23,Table1[backers_count])</f>
        <v>799.5</v>
      </c>
      <c r="S23" t="str">
        <f t="shared" si="2"/>
        <v>film &amp; video</v>
      </c>
      <c r="T23" t="str">
        <f t="shared" si="3"/>
        <v>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4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1"/>
        <v>117</v>
      </c>
      <c r="R24">
        <f>_xlfn.RANK.AVG(N24,Table1[backers_count])</f>
        <v>2767.5</v>
      </c>
      <c r="S24" t="str">
        <f t="shared" si="2"/>
        <v>film &amp; video</v>
      </c>
      <c r="T24" t="str">
        <f t="shared" si="3"/>
        <v>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4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1"/>
        <v>119</v>
      </c>
      <c r="R25">
        <f>_xlfn.RANK.AVG(N25,Table1[backers_count])</f>
        <v>2118</v>
      </c>
      <c r="S25" t="str">
        <f t="shared" si="2"/>
        <v>film &amp; video</v>
      </c>
      <c r="T25" t="str">
        <f t="shared" si="3"/>
        <v>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4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1"/>
        <v>109</v>
      </c>
      <c r="R26">
        <f>_xlfn.RANK.AVG(N26,Table1[backers_count])</f>
        <v>125</v>
      </c>
      <c r="S26" t="str">
        <f t="shared" si="2"/>
        <v>film &amp; video</v>
      </c>
      <c r="T26" t="str">
        <f t="shared" si="3"/>
        <v>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4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1"/>
        <v>133</v>
      </c>
      <c r="R27">
        <f>_xlfn.RANK.AVG(N27,Table1[backers_count])</f>
        <v>2470</v>
      </c>
      <c r="S27" t="str">
        <f t="shared" si="2"/>
        <v>film &amp; video</v>
      </c>
      <c r="T27" t="str">
        <f t="shared" si="3"/>
        <v>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4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1"/>
        <v>155</v>
      </c>
      <c r="R28">
        <f>_xlfn.RANK.AVG(N28,Table1[backers_count])</f>
        <v>2263</v>
      </c>
      <c r="S28" t="str">
        <f t="shared" si="2"/>
        <v>film &amp; video</v>
      </c>
      <c r="T28" t="str">
        <f t="shared" si="3"/>
        <v>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4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1"/>
        <v>112</v>
      </c>
      <c r="R29">
        <f>_xlfn.RANK.AVG(N29,Table1[backers_count])</f>
        <v>556</v>
      </c>
      <c r="S29" t="str">
        <f t="shared" si="2"/>
        <v>film &amp; video</v>
      </c>
      <c r="T29" t="str">
        <f t="shared" si="3"/>
        <v>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4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1"/>
        <v>100</v>
      </c>
      <c r="R30">
        <f>_xlfn.RANK.AVG(N30,Table1[backers_count])</f>
        <v>1097.5</v>
      </c>
      <c r="S30" t="str">
        <f t="shared" si="2"/>
        <v>film &amp; video</v>
      </c>
      <c r="T30" t="str">
        <f t="shared" si="3"/>
        <v>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4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1"/>
        <v>123</v>
      </c>
      <c r="R31">
        <f>_xlfn.RANK.AVG(N31,Table1[backers_count])</f>
        <v>694.5</v>
      </c>
      <c r="S31" t="str">
        <f t="shared" si="2"/>
        <v>film &amp; video</v>
      </c>
      <c r="T31" t="str">
        <f t="shared" si="3"/>
        <v>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4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1"/>
        <v>101</v>
      </c>
      <c r="R32">
        <f>_xlfn.RANK.AVG(N32,Table1[backers_count])</f>
        <v>1351</v>
      </c>
      <c r="S32" t="str">
        <f t="shared" si="2"/>
        <v>film &amp; video</v>
      </c>
      <c r="T32" t="str">
        <f t="shared" si="3"/>
        <v>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4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1"/>
        <v>100</v>
      </c>
      <c r="R33">
        <f>_xlfn.RANK.AVG(N33,Table1[backers_count])</f>
        <v>3572.5</v>
      </c>
      <c r="S33" t="str">
        <f t="shared" si="2"/>
        <v>film &amp; video</v>
      </c>
      <c r="T33" t="str">
        <f t="shared" si="3"/>
        <v>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4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1"/>
        <v>100</v>
      </c>
      <c r="R34">
        <f>_xlfn.RANK.AVG(N34,Table1[backers_count])</f>
        <v>905.5</v>
      </c>
      <c r="S34" t="str">
        <f t="shared" si="2"/>
        <v>film &amp; video</v>
      </c>
      <c r="T34" t="str">
        <f t="shared" si="3"/>
        <v>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4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1"/>
        <v>102</v>
      </c>
      <c r="R35">
        <f>_xlfn.RANK.AVG(N35,Table1[backers_count])</f>
        <v>1186</v>
      </c>
      <c r="S35" t="str">
        <f t="shared" si="2"/>
        <v>film &amp; video</v>
      </c>
      <c r="T35" t="str">
        <f t="shared" si="3"/>
        <v>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4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1"/>
        <v>130</v>
      </c>
      <c r="R36">
        <f>_xlfn.RANK.AVG(N36,Table1[backers_count])</f>
        <v>1143.5</v>
      </c>
      <c r="S36" t="str">
        <f t="shared" si="2"/>
        <v>film &amp; video</v>
      </c>
      <c r="T36" t="str">
        <f t="shared" si="3"/>
        <v>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4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1"/>
        <v>167</v>
      </c>
      <c r="R37">
        <f>_xlfn.RANK.AVG(N37,Table1[backers_count])</f>
        <v>1928.5</v>
      </c>
      <c r="S37" t="str">
        <f t="shared" si="2"/>
        <v>film &amp; video</v>
      </c>
      <c r="T37" t="str">
        <f t="shared" si="3"/>
        <v>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4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1"/>
        <v>142</v>
      </c>
      <c r="R38">
        <f>_xlfn.RANK.AVG(N38,Table1[backers_count])</f>
        <v>1524</v>
      </c>
      <c r="S38" t="str">
        <f t="shared" si="2"/>
        <v>film &amp; video</v>
      </c>
      <c r="T38" t="str">
        <f t="shared" si="3"/>
        <v>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4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1"/>
        <v>183</v>
      </c>
      <c r="R39">
        <f>_xlfn.RANK.AVG(N39,Table1[backers_count])</f>
        <v>333</v>
      </c>
      <c r="S39" t="str">
        <f t="shared" si="2"/>
        <v>film &amp; video</v>
      </c>
      <c r="T39" t="str">
        <f t="shared" si="3"/>
        <v>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4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1"/>
        <v>110</v>
      </c>
      <c r="R40">
        <f>_xlfn.RANK.AVG(N40,Table1[backers_count])</f>
        <v>1163</v>
      </c>
      <c r="S40" t="str">
        <f t="shared" si="2"/>
        <v>film &amp; video</v>
      </c>
      <c r="T40" t="str">
        <f t="shared" si="3"/>
        <v>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4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1"/>
        <v>131</v>
      </c>
      <c r="R41">
        <f>_xlfn.RANK.AVG(N41,Table1[backers_count])</f>
        <v>385.5</v>
      </c>
      <c r="S41" t="str">
        <f t="shared" si="2"/>
        <v>film &amp; video</v>
      </c>
      <c r="T41" t="str">
        <f t="shared" si="3"/>
        <v>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4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1"/>
        <v>101</v>
      </c>
      <c r="R42">
        <f>_xlfn.RANK.AVG(N42,Table1[backers_count])</f>
        <v>2380.5</v>
      </c>
      <c r="S42" t="str">
        <f t="shared" si="2"/>
        <v>film &amp; video</v>
      </c>
      <c r="T42" t="str">
        <f t="shared" si="3"/>
        <v>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4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1"/>
        <v>100</v>
      </c>
      <c r="R43">
        <f>_xlfn.RANK.AVG(N43,Table1[backers_count])</f>
        <v>2263</v>
      </c>
      <c r="S43" t="str">
        <f t="shared" si="2"/>
        <v>film &amp; video</v>
      </c>
      <c r="T43" t="str">
        <f t="shared" si="3"/>
        <v>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4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1"/>
        <v>142</v>
      </c>
      <c r="R44">
        <f>_xlfn.RANK.AVG(N44,Table1[backers_count])</f>
        <v>500</v>
      </c>
      <c r="S44" t="str">
        <f t="shared" si="2"/>
        <v>film &amp; video</v>
      </c>
      <c r="T44" t="str">
        <f t="shared" si="3"/>
        <v>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4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1"/>
        <v>309</v>
      </c>
      <c r="R45">
        <f>_xlfn.RANK.AVG(N45,Table1[backers_count])</f>
        <v>327</v>
      </c>
      <c r="S45" t="str">
        <f t="shared" si="2"/>
        <v>film &amp; video</v>
      </c>
      <c r="T45" t="str">
        <f t="shared" si="3"/>
        <v>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4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1"/>
        <v>100</v>
      </c>
      <c r="R46">
        <f>_xlfn.RANK.AVG(N46,Table1[backers_count])</f>
        <v>2419.5</v>
      </c>
      <c r="S46" t="str">
        <f t="shared" si="2"/>
        <v>film &amp; video</v>
      </c>
      <c r="T46" t="str">
        <f t="shared" si="3"/>
        <v>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4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1"/>
        <v>120</v>
      </c>
      <c r="R47">
        <f>_xlfn.RANK.AVG(N47,Table1[backers_count])</f>
        <v>1230</v>
      </c>
      <c r="S47" t="str">
        <f t="shared" si="2"/>
        <v>film &amp; video</v>
      </c>
      <c r="T47" t="str">
        <f t="shared" si="3"/>
        <v>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4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1"/>
        <v>104</v>
      </c>
      <c r="R48">
        <f>_xlfn.RANK.AVG(N48,Table1[backers_count])</f>
        <v>1505.5</v>
      </c>
      <c r="S48" t="str">
        <f t="shared" si="2"/>
        <v>film &amp; video</v>
      </c>
      <c r="T48" t="str">
        <f t="shared" si="3"/>
        <v>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4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1"/>
        <v>108</v>
      </c>
      <c r="R49">
        <f>_xlfn.RANK.AVG(N49,Table1[backers_count])</f>
        <v>1115.5</v>
      </c>
      <c r="S49" t="str">
        <f t="shared" si="2"/>
        <v>film &amp; video</v>
      </c>
      <c r="T49" t="str">
        <f t="shared" si="3"/>
        <v>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4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1"/>
        <v>108</v>
      </c>
      <c r="R50">
        <f>_xlfn.RANK.AVG(N50,Table1[backers_count])</f>
        <v>1645.5</v>
      </c>
      <c r="S50" t="str">
        <f t="shared" si="2"/>
        <v>film &amp; video</v>
      </c>
      <c r="T50" t="str">
        <f t="shared" si="3"/>
        <v>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4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1"/>
        <v>100</v>
      </c>
      <c r="R51">
        <f>_xlfn.RANK.AVG(N51,Table1[backers_count])</f>
        <v>922</v>
      </c>
      <c r="S51" t="str">
        <f t="shared" si="2"/>
        <v>film &amp; video</v>
      </c>
      <c r="T51" t="str">
        <f t="shared" si="3"/>
        <v>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4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1"/>
        <v>100</v>
      </c>
      <c r="R52">
        <f>_xlfn.RANK.AVG(N52,Table1[backers_count])</f>
        <v>2149</v>
      </c>
      <c r="S52" t="str">
        <f t="shared" si="2"/>
        <v>film &amp; video</v>
      </c>
      <c r="T52" t="str">
        <f t="shared" si="3"/>
        <v>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4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1"/>
        <v>128</v>
      </c>
      <c r="R53">
        <f>_xlfn.RANK.AVG(N53,Table1[backers_count])</f>
        <v>684.5</v>
      </c>
      <c r="S53" t="str">
        <f t="shared" si="2"/>
        <v>film &amp; video</v>
      </c>
      <c r="T53" t="str">
        <f t="shared" si="3"/>
        <v>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4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1"/>
        <v>116</v>
      </c>
      <c r="R54">
        <f>_xlfn.RANK.AVG(N54,Table1[backers_count])</f>
        <v>1367.5</v>
      </c>
      <c r="S54" t="str">
        <f t="shared" si="2"/>
        <v>film &amp; video</v>
      </c>
      <c r="T54" t="str">
        <f t="shared" si="3"/>
        <v>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4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1"/>
        <v>110</v>
      </c>
      <c r="R55">
        <f>_xlfn.RANK.AVG(N55,Table1[backers_count])</f>
        <v>694.5</v>
      </c>
      <c r="S55" t="str">
        <f t="shared" si="2"/>
        <v>film &amp; video</v>
      </c>
      <c r="T55" t="str">
        <f t="shared" si="3"/>
        <v>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4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1"/>
        <v>101</v>
      </c>
      <c r="R56">
        <f>_xlfn.RANK.AVG(N56,Table1[backers_count])</f>
        <v>1367.5</v>
      </c>
      <c r="S56" t="str">
        <f t="shared" si="2"/>
        <v>film &amp; video</v>
      </c>
      <c r="T56" t="str">
        <f t="shared" si="3"/>
        <v>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4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1"/>
        <v>129</v>
      </c>
      <c r="R57">
        <f>_xlfn.RANK.AVG(N57,Table1[backers_count])</f>
        <v>930.5</v>
      </c>
      <c r="S57" t="str">
        <f t="shared" si="2"/>
        <v>film &amp; video</v>
      </c>
      <c r="T57" t="str">
        <f t="shared" si="3"/>
        <v>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4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1"/>
        <v>107</v>
      </c>
      <c r="R58">
        <f>_xlfn.RANK.AVG(N58,Table1[backers_count])</f>
        <v>486</v>
      </c>
      <c r="S58" t="str">
        <f t="shared" si="2"/>
        <v>film &amp; video</v>
      </c>
      <c r="T58" t="str">
        <f t="shared" si="3"/>
        <v>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4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1"/>
        <v>102</v>
      </c>
      <c r="R59">
        <f>_xlfn.RANK.AVG(N59,Table1[backers_count])</f>
        <v>1132.5</v>
      </c>
      <c r="S59" t="str">
        <f t="shared" si="2"/>
        <v>film &amp; video</v>
      </c>
      <c r="T59" t="str">
        <f t="shared" si="3"/>
        <v>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4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1"/>
        <v>103</v>
      </c>
      <c r="R60">
        <f>_xlfn.RANK.AVG(N60,Table1[backers_count])</f>
        <v>1042</v>
      </c>
      <c r="S60" t="str">
        <f t="shared" si="2"/>
        <v>film &amp; video</v>
      </c>
      <c r="T60" t="str">
        <f t="shared" si="3"/>
        <v>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4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1"/>
        <v>100</v>
      </c>
      <c r="R61">
        <f>_xlfn.RANK.AVG(N61,Table1[backers_count])</f>
        <v>1786</v>
      </c>
      <c r="S61" t="str">
        <f t="shared" si="2"/>
        <v>film &amp; video</v>
      </c>
      <c r="T61" t="str">
        <f t="shared" si="3"/>
        <v>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4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1"/>
        <v>103</v>
      </c>
      <c r="R62">
        <f>_xlfn.RANK.AVG(N62,Table1[backers_count])</f>
        <v>749.5</v>
      </c>
      <c r="S62" t="str">
        <f t="shared" si="2"/>
        <v>film &amp; video</v>
      </c>
      <c r="T62" t="str">
        <f t="shared" si="3"/>
        <v>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4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1"/>
        <v>148</v>
      </c>
      <c r="R63">
        <f>_xlfn.RANK.AVG(N63,Table1[backers_count])</f>
        <v>2118</v>
      </c>
      <c r="S63" t="str">
        <f t="shared" si="2"/>
        <v>film &amp; video</v>
      </c>
      <c r="T63" t="str">
        <f t="shared" si="3"/>
        <v>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4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1"/>
        <v>155</v>
      </c>
      <c r="R64">
        <f>_xlfn.RANK.AVG(N64,Table1[backers_count])</f>
        <v>1439.5</v>
      </c>
      <c r="S64" t="str">
        <f t="shared" si="2"/>
        <v>film &amp; video</v>
      </c>
      <c r="T64" t="str">
        <f t="shared" si="3"/>
        <v>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4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1"/>
        <v>114</v>
      </c>
      <c r="R65">
        <f>_xlfn.RANK.AVG(N65,Table1[backers_count])</f>
        <v>1186</v>
      </c>
      <c r="S65" t="str">
        <f t="shared" si="2"/>
        <v>film &amp; video</v>
      </c>
      <c r="T65" t="str">
        <f t="shared" si="3"/>
        <v>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ref="J66:J129" si="5">(((I66/60)/60)/24)+DATE(1970,1,1)</f>
        <v>41463.01829861111</v>
      </c>
      <c r="K66">
        <v>1370651181</v>
      </c>
      <c r="L66" s="11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7">ROUND((E66/D66)*100,0)</f>
        <v>173</v>
      </c>
      <c r="R66">
        <f>_xlfn.RANK.AVG(N66,Table1[backers_count])</f>
        <v>2084.5</v>
      </c>
      <c r="S66" t="str">
        <f t="shared" ref="S66:S129" si="8">LEFT(P66, SEARCH("/",P66,1)-1)</f>
        <v>film &amp; video</v>
      </c>
      <c r="T66" t="str">
        <f t="shared" ref="T66:T129" si="9">RIGHT(P66,LEN(P66)-SEARCH("/",P66)-1)</f>
        <v>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si="5"/>
        <v>41862.249305555553</v>
      </c>
      <c r="K67">
        <v>1405453354</v>
      </c>
      <c r="L67" s="11">
        <f t="shared" si="6"/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7"/>
        <v>108</v>
      </c>
      <c r="R67">
        <f>_xlfn.RANK.AVG(N67,Table1[backers_count])</f>
        <v>1291</v>
      </c>
      <c r="S67" t="str">
        <f t="shared" si="8"/>
        <v>film &amp; video</v>
      </c>
      <c r="T67" t="str">
        <f t="shared" si="9"/>
        <v>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5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7"/>
        <v>119</v>
      </c>
      <c r="R68">
        <f>_xlfn.RANK.AVG(N68,Table1[backers_count])</f>
        <v>2010</v>
      </c>
      <c r="S68" t="str">
        <f t="shared" si="8"/>
        <v>film &amp; video</v>
      </c>
      <c r="T68" t="str">
        <f t="shared" si="9"/>
        <v>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5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7"/>
        <v>116</v>
      </c>
      <c r="R69">
        <f>_xlfn.RANK.AVG(N69,Table1[backers_count])</f>
        <v>2222.5</v>
      </c>
      <c r="S69" t="str">
        <f t="shared" si="8"/>
        <v>film &amp; video</v>
      </c>
      <c r="T69" t="str">
        <f t="shared" si="9"/>
        <v>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5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7"/>
        <v>127</v>
      </c>
      <c r="R70">
        <f>_xlfn.RANK.AVG(N70,Table1[backers_count])</f>
        <v>1701.5</v>
      </c>
      <c r="S70" t="str">
        <f t="shared" si="8"/>
        <v>film &amp; video</v>
      </c>
      <c r="T70" t="str">
        <f t="shared" si="9"/>
        <v>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5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7"/>
        <v>111</v>
      </c>
      <c r="R71">
        <f>_xlfn.RANK.AVG(N71,Table1[backers_count])</f>
        <v>477</v>
      </c>
      <c r="S71" t="str">
        <f t="shared" si="8"/>
        <v>film &amp; video</v>
      </c>
      <c r="T71" t="str">
        <f t="shared" si="9"/>
        <v>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5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7"/>
        <v>127</v>
      </c>
      <c r="R72">
        <f>_xlfn.RANK.AVG(N72,Table1[backers_count])</f>
        <v>2338</v>
      </c>
      <c r="S72" t="str">
        <f t="shared" si="8"/>
        <v>film &amp; video</v>
      </c>
      <c r="T72" t="str">
        <f t="shared" si="9"/>
        <v>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5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7"/>
        <v>124</v>
      </c>
      <c r="R73">
        <f>_xlfn.RANK.AVG(N73,Table1[backers_count])</f>
        <v>1812.5</v>
      </c>
      <c r="S73" t="str">
        <f t="shared" si="8"/>
        <v>film &amp; video</v>
      </c>
      <c r="T73" t="str">
        <f t="shared" si="9"/>
        <v>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5"/>
        <v>41228</v>
      </c>
      <c r="K74">
        <v>1351210481</v>
      </c>
      <c r="L74" s="11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7"/>
        <v>108</v>
      </c>
      <c r="R74">
        <f>_xlfn.RANK.AVG(N74,Table1[backers_count])</f>
        <v>1575</v>
      </c>
      <c r="S74" t="str">
        <f t="shared" si="8"/>
        <v>film &amp; video</v>
      </c>
      <c r="T74" t="str">
        <f t="shared" si="9"/>
        <v>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5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7"/>
        <v>100</v>
      </c>
      <c r="R75">
        <f>_xlfn.RANK.AVG(N75,Table1[backers_count])</f>
        <v>2296.5</v>
      </c>
      <c r="S75" t="str">
        <f t="shared" si="8"/>
        <v>film &amp; video</v>
      </c>
      <c r="T75" t="str">
        <f t="shared" si="9"/>
        <v>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5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7"/>
        <v>113</v>
      </c>
      <c r="R76">
        <f>_xlfn.RANK.AVG(N76,Table1[backers_count])</f>
        <v>1896</v>
      </c>
      <c r="S76" t="str">
        <f t="shared" si="8"/>
        <v>film &amp; video</v>
      </c>
      <c r="T76" t="str">
        <f t="shared" si="9"/>
        <v>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5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7"/>
        <v>115</v>
      </c>
      <c r="R77">
        <f>_xlfn.RANK.AVG(N77,Table1[backers_count])</f>
        <v>1459</v>
      </c>
      <c r="S77" t="str">
        <f t="shared" si="8"/>
        <v>film &amp; video</v>
      </c>
      <c r="T77" t="str">
        <f t="shared" si="9"/>
        <v>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5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7"/>
        <v>153</v>
      </c>
      <c r="R78">
        <f>_xlfn.RANK.AVG(N78,Table1[backers_count])</f>
        <v>2419.5</v>
      </c>
      <c r="S78" t="str">
        <f t="shared" si="8"/>
        <v>film &amp; video</v>
      </c>
      <c r="T78" t="str">
        <f t="shared" si="9"/>
        <v>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5"/>
        <v>41050.124305555553</v>
      </c>
      <c r="K79">
        <v>1332991717</v>
      </c>
      <c r="L79" s="11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7"/>
        <v>393</v>
      </c>
      <c r="R79">
        <f>_xlfn.RANK.AVG(N79,Table1[backers_count])</f>
        <v>2010</v>
      </c>
      <c r="S79" t="str">
        <f t="shared" si="8"/>
        <v>film &amp; video</v>
      </c>
      <c r="T79" t="str">
        <f t="shared" si="9"/>
        <v>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5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7"/>
        <v>2702</v>
      </c>
      <c r="R80">
        <f>_xlfn.RANK.AVG(N80,Table1[backers_count])</f>
        <v>1724.5</v>
      </c>
      <c r="S80" t="str">
        <f t="shared" si="8"/>
        <v>film &amp; video</v>
      </c>
      <c r="T80" t="str">
        <f t="shared" si="9"/>
        <v>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5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7"/>
        <v>127</v>
      </c>
      <c r="R81">
        <f>_xlfn.RANK.AVG(N81,Table1[backers_count])</f>
        <v>1575</v>
      </c>
      <c r="S81" t="str">
        <f t="shared" si="8"/>
        <v>film &amp; video</v>
      </c>
      <c r="T81" t="str">
        <f t="shared" si="9"/>
        <v>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5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7"/>
        <v>107</v>
      </c>
      <c r="R82">
        <f>_xlfn.RANK.AVG(N82,Table1[backers_count])</f>
        <v>1459</v>
      </c>
      <c r="S82" t="str">
        <f t="shared" si="8"/>
        <v>film &amp; video</v>
      </c>
      <c r="T82" t="str">
        <f t="shared" si="9"/>
        <v>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5"/>
        <v>41104.126388888886</v>
      </c>
      <c r="K83">
        <v>1341892127</v>
      </c>
      <c r="L83" s="11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7"/>
        <v>198</v>
      </c>
      <c r="R83">
        <f>_xlfn.RANK.AVG(N83,Table1[backers_count])</f>
        <v>1928.5</v>
      </c>
      <c r="S83" t="str">
        <f t="shared" si="8"/>
        <v>film &amp; video</v>
      </c>
      <c r="T83" t="str">
        <f t="shared" si="9"/>
        <v>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5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7"/>
        <v>100</v>
      </c>
      <c r="R84">
        <f>_xlfn.RANK.AVG(N84,Table1[backers_count])</f>
        <v>807.5</v>
      </c>
      <c r="S84" t="str">
        <f t="shared" si="8"/>
        <v>film &amp; video</v>
      </c>
      <c r="T84" t="str">
        <f t="shared" si="9"/>
        <v>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5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7"/>
        <v>103</v>
      </c>
      <c r="R85">
        <f>_xlfn.RANK.AVG(N85,Table1[backers_count])</f>
        <v>2521.5</v>
      </c>
      <c r="S85" t="str">
        <f t="shared" si="8"/>
        <v>film &amp; video</v>
      </c>
      <c r="T85" t="str">
        <f t="shared" si="9"/>
        <v>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5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7"/>
        <v>100</v>
      </c>
      <c r="R86">
        <f>_xlfn.RANK.AVG(N86,Table1[backers_count])</f>
        <v>2833</v>
      </c>
      <c r="S86" t="str">
        <f t="shared" si="8"/>
        <v>film &amp; video</v>
      </c>
      <c r="T86" t="str">
        <f t="shared" si="9"/>
        <v>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5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7"/>
        <v>126</v>
      </c>
      <c r="R87">
        <f>_xlfn.RANK.AVG(N87,Table1[backers_count])</f>
        <v>2182</v>
      </c>
      <c r="S87" t="str">
        <f t="shared" si="8"/>
        <v>film &amp; video</v>
      </c>
      <c r="T87" t="str">
        <f t="shared" si="9"/>
        <v>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5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7"/>
        <v>106</v>
      </c>
      <c r="R88">
        <f>_xlfn.RANK.AVG(N88,Table1[backers_count])</f>
        <v>2338</v>
      </c>
      <c r="S88" t="str">
        <f t="shared" si="8"/>
        <v>film &amp; video</v>
      </c>
      <c r="T88" t="str">
        <f t="shared" si="9"/>
        <v>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5"/>
        <v>40332.070138888892</v>
      </c>
      <c r="K89">
        <v>1274705803</v>
      </c>
      <c r="L89" s="11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7"/>
        <v>105</v>
      </c>
      <c r="R89">
        <f>_xlfn.RANK.AVG(N89,Table1[backers_count])</f>
        <v>2047.5</v>
      </c>
      <c r="S89" t="str">
        <f t="shared" si="8"/>
        <v>film &amp; video</v>
      </c>
      <c r="T89" t="str">
        <f t="shared" si="9"/>
        <v>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5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7"/>
        <v>103</v>
      </c>
      <c r="R90">
        <f>_xlfn.RANK.AVG(N90,Table1[backers_count])</f>
        <v>1244.5</v>
      </c>
      <c r="S90" t="str">
        <f t="shared" si="8"/>
        <v>film &amp; video</v>
      </c>
      <c r="T90" t="str">
        <f t="shared" si="9"/>
        <v>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5"/>
        <v>41427.752222222225</v>
      </c>
      <c r="K91">
        <v>1368036192</v>
      </c>
      <c r="L91" s="11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7"/>
        <v>115</v>
      </c>
      <c r="R91">
        <f>_xlfn.RANK.AVG(N91,Table1[backers_count])</f>
        <v>1310.5</v>
      </c>
      <c r="S91" t="str">
        <f t="shared" si="8"/>
        <v>film &amp; video</v>
      </c>
      <c r="T91" t="str">
        <f t="shared" si="9"/>
        <v>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5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7"/>
        <v>100</v>
      </c>
      <c r="R92">
        <f>_xlfn.RANK.AVG(N92,Table1[backers_count])</f>
        <v>2380.5</v>
      </c>
      <c r="S92" t="str">
        <f t="shared" si="8"/>
        <v>film &amp; video</v>
      </c>
      <c r="T92" t="str">
        <f t="shared" si="9"/>
        <v>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5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7"/>
        <v>120</v>
      </c>
      <c r="R93">
        <f>_xlfn.RANK.AVG(N93,Table1[backers_count])</f>
        <v>1483</v>
      </c>
      <c r="S93" t="str">
        <f t="shared" si="8"/>
        <v>film &amp; video</v>
      </c>
      <c r="T93" t="str">
        <f t="shared" si="9"/>
        <v>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5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7"/>
        <v>105</v>
      </c>
      <c r="R94">
        <f>_xlfn.RANK.AVG(N94,Table1[backers_count])</f>
        <v>1540</v>
      </c>
      <c r="S94" t="str">
        <f t="shared" si="8"/>
        <v>film &amp; video</v>
      </c>
      <c r="T94" t="str">
        <f t="shared" si="9"/>
        <v>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5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7"/>
        <v>111</v>
      </c>
      <c r="R95">
        <f>_xlfn.RANK.AVG(N95,Table1[backers_count])</f>
        <v>2419.5</v>
      </c>
      <c r="S95" t="str">
        <f t="shared" si="8"/>
        <v>film &amp; video</v>
      </c>
      <c r="T95" t="str">
        <f t="shared" si="9"/>
        <v>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5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7"/>
        <v>104</v>
      </c>
      <c r="R96">
        <f>_xlfn.RANK.AVG(N96,Table1[backers_count])</f>
        <v>2568.5</v>
      </c>
      <c r="S96" t="str">
        <f t="shared" si="8"/>
        <v>film &amp; video</v>
      </c>
      <c r="T96" t="str">
        <f t="shared" si="9"/>
        <v>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5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7"/>
        <v>131</v>
      </c>
      <c r="R97">
        <f>_xlfn.RANK.AVG(N97,Table1[backers_count])</f>
        <v>2182</v>
      </c>
      <c r="S97" t="str">
        <f t="shared" si="8"/>
        <v>film &amp; video</v>
      </c>
      <c r="T97" t="str">
        <f t="shared" si="9"/>
        <v>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5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7"/>
        <v>115</v>
      </c>
      <c r="R98">
        <f>_xlfn.RANK.AVG(N98,Table1[backers_count])</f>
        <v>1754</v>
      </c>
      <c r="S98" t="str">
        <f t="shared" si="8"/>
        <v>film &amp; video</v>
      </c>
      <c r="T98" t="str">
        <f t="shared" si="9"/>
        <v>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5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7"/>
        <v>106</v>
      </c>
      <c r="R99">
        <f>_xlfn.RANK.AVG(N99,Table1[backers_count])</f>
        <v>2767.5</v>
      </c>
      <c r="S99" t="str">
        <f t="shared" si="8"/>
        <v>film &amp; video</v>
      </c>
      <c r="T99" t="str">
        <f t="shared" si="9"/>
        <v>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5"/>
        <v>41250.979166666664</v>
      </c>
      <c r="K100">
        <v>1351796674</v>
      </c>
      <c r="L100" s="11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7"/>
        <v>106</v>
      </c>
      <c r="R100">
        <f>_xlfn.RANK.AVG(N100,Table1[backers_count])</f>
        <v>1244.5</v>
      </c>
      <c r="S100" t="str">
        <f t="shared" si="8"/>
        <v>film &amp; video</v>
      </c>
      <c r="T100" t="str">
        <f t="shared" si="9"/>
        <v>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5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7"/>
        <v>106</v>
      </c>
      <c r="R101">
        <f>_xlfn.RANK.AVG(N101,Table1[backers_count])</f>
        <v>1614</v>
      </c>
      <c r="S101" t="str">
        <f t="shared" si="8"/>
        <v>film &amp; video</v>
      </c>
      <c r="T101" t="str">
        <f t="shared" si="9"/>
        <v>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5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7"/>
        <v>100</v>
      </c>
      <c r="R102">
        <f>_xlfn.RANK.AVG(N102,Table1[backers_count])</f>
        <v>2010</v>
      </c>
      <c r="S102" t="str">
        <f t="shared" si="8"/>
        <v>film &amp; video</v>
      </c>
      <c r="T102" t="str">
        <f t="shared" si="9"/>
        <v>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5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7"/>
        <v>100</v>
      </c>
      <c r="R103">
        <f>_xlfn.RANK.AVG(N103,Table1[backers_count])</f>
        <v>1724.5</v>
      </c>
      <c r="S103" t="str">
        <f t="shared" si="8"/>
        <v>film &amp; video</v>
      </c>
      <c r="T103" t="str">
        <f t="shared" si="9"/>
        <v>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5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7"/>
        <v>128</v>
      </c>
      <c r="R104">
        <f>_xlfn.RANK.AVG(N104,Table1[backers_count])</f>
        <v>1173.5</v>
      </c>
      <c r="S104" t="str">
        <f t="shared" si="8"/>
        <v>film &amp; video</v>
      </c>
      <c r="T104" t="str">
        <f t="shared" si="9"/>
        <v>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5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7"/>
        <v>105</v>
      </c>
      <c r="R105">
        <f>_xlfn.RANK.AVG(N105,Table1[backers_count])</f>
        <v>1421.5</v>
      </c>
      <c r="S105" t="str">
        <f t="shared" si="8"/>
        <v>film &amp; video</v>
      </c>
      <c r="T105" t="str">
        <f t="shared" si="9"/>
        <v>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5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7"/>
        <v>120</v>
      </c>
      <c r="R106">
        <f>_xlfn.RANK.AVG(N106,Table1[backers_count])</f>
        <v>2655</v>
      </c>
      <c r="S106" t="str">
        <f t="shared" si="8"/>
        <v>film &amp; video</v>
      </c>
      <c r="T106" t="str">
        <f t="shared" si="9"/>
        <v>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5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7"/>
        <v>107</v>
      </c>
      <c r="R107">
        <f>_xlfn.RANK.AVG(N107,Table1[backers_count])</f>
        <v>1244.5</v>
      </c>
      <c r="S107" t="str">
        <f t="shared" si="8"/>
        <v>film &amp; video</v>
      </c>
      <c r="T107" t="str">
        <f t="shared" si="9"/>
        <v>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5"/>
        <v>41001.776631944449</v>
      </c>
      <c r="K108">
        <v>1332182301</v>
      </c>
      <c r="L108" s="11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7"/>
        <v>101</v>
      </c>
      <c r="R108">
        <f>_xlfn.RANK.AVG(N108,Table1[backers_count])</f>
        <v>1970</v>
      </c>
      <c r="S108" t="str">
        <f t="shared" si="8"/>
        <v>film &amp; video</v>
      </c>
      <c r="T108" t="str">
        <f t="shared" si="9"/>
        <v>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5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7"/>
        <v>102</v>
      </c>
      <c r="R109">
        <f>_xlfn.RANK.AVG(N109,Table1[backers_count])</f>
        <v>1132.5</v>
      </c>
      <c r="S109" t="str">
        <f t="shared" si="8"/>
        <v>film &amp; video</v>
      </c>
      <c r="T109" t="str">
        <f t="shared" si="9"/>
        <v>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5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7"/>
        <v>247</v>
      </c>
      <c r="R110">
        <f>_xlfn.RANK.AVG(N110,Table1[backers_count])</f>
        <v>1459</v>
      </c>
      <c r="S110" t="str">
        <f t="shared" si="8"/>
        <v>film &amp; video</v>
      </c>
      <c r="T110" t="str">
        <f t="shared" si="9"/>
        <v>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5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7"/>
        <v>220</v>
      </c>
      <c r="R111">
        <f>_xlfn.RANK.AVG(N111,Table1[backers_count])</f>
        <v>1459</v>
      </c>
      <c r="S111" t="str">
        <f t="shared" si="8"/>
        <v>film &amp; video</v>
      </c>
      <c r="T111" t="str">
        <f t="shared" si="9"/>
        <v>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5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7"/>
        <v>131</v>
      </c>
      <c r="R112">
        <f>_xlfn.RANK.AVG(N112,Table1[backers_count])</f>
        <v>2010</v>
      </c>
      <c r="S112" t="str">
        <f t="shared" si="8"/>
        <v>film &amp; video</v>
      </c>
      <c r="T112" t="str">
        <f t="shared" si="9"/>
        <v>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5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7"/>
        <v>155</v>
      </c>
      <c r="R113">
        <f>_xlfn.RANK.AVG(N113,Table1[backers_count])</f>
        <v>1351</v>
      </c>
      <c r="S113" t="str">
        <f t="shared" si="8"/>
        <v>film &amp; video</v>
      </c>
      <c r="T113" t="str">
        <f t="shared" si="9"/>
        <v>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5"/>
        <v>41742.083333333336</v>
      </c>
      <c r="K114">
        <v>1395277318</v>
      </c>
      <c r="L114" s="11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7"/>
        <v>104</v>
      </c>
      <c r="R114">
        <f>_xlfn.RANK.AVG(N114,Table1[backers_count])</f>
        <v>973</v>
      </c>
      <c r="S114" t="str">
        <f t="shared" si="8"/>
        <v>film &amp; video</v>
      </c>
      <c r="T114" t="str">
        <f t="shared" si="9"/>
        <v>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5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7"/>
        <v>141</v>
      </c>
      <c r="R115">
        <f>_xlfn.RANK.AVG(N115,Table1[backers_count])</f>
        <v>1007</v>
      </c>
      <c r="S115" t="str">
        <f t="shared" si="8"/>
        <v>film &amp; video</v>
      </c>
      <c r="T115" t="str">
        <f t="shared" si="9"/>
        <v>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5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7"/>
        <v>103</v>
      </c>
      <c r="R116">
        <f>_xlfn.RANK.AVG(N116,Table1[backers_count])</f>
        <v>1724.5</v>
      </c>
      <c r="S116" t="str">
        <f t="shared" si="8"/>
        <v>film &amp; video</v>
      </c>
      <c r="T116" t="str">
        <f t="shared" si="9"/>
        <v>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5"/>
        <v>40943.738935185182</v>
      </c>
      <c r="K117">
        <v>1326217444</v>
      </c>
      <c r="L117" s="11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7"/>
        <v>140</v>
      </c>
      <c r="R117">
        <f>_xlfn.RANK.AVG(N117,Table1[backers_count])</f>
        <v>2149</v>
      </c>
      <c r="S117" t="str">
        <f t="shared" si="8"/>
        <v>film &amp; video</v>
      </c>
      <c r="T117" t="str">
        <f t="shared" si="9"/>
        <v>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5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7"/>
        <v>114</v>
      </c>
      <c r="R118">
        <f>_xlfn.RANK.AVG(N118,Table1[backers_count])</f>
        <v>1291</v>
      </c>
      <c r="S118" t="str">
        <f t="shared" si="8"/>
        <v>film &amp; video</v>
      </c>
      <c r="T118" t="str">
        <f t="shared" si="9"/>
        <v>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5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7"/>
        <v>100</v>
      </c>
      <c r="R119">
        <f>_xlfn.RANK.AVG(N119,Table1[backers_count])</f>
        <v>1970</v>
      </c>
      <c r="S119" t="str">
        <f t="shared" si="8"/>
        <v>film &amp; video</v>
      </c>
      <c r="T119" t="str">
        <f t="shared" si="9"/>
        <v>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5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7"/>
        <v>113</v>
      </c>
      <c r="R120">
        <f>_xlfn.RANK.AVG(N120,Table1[backers_count])</f>
        <v>1614</v>
      </c>
      <c r="S120" t="str">
        <f t="shared" si="8"/>
        <v>film &amp; video</v>
      </c>
      <c r="T120" t="str">
        <f t="shared" si="9"/>
        <v>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5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7"/>
        <v>105</v>
      </c>
      <c r="R121">
        <f>_xlfn.RANK.AVG(N121,Table1[backers_count])</f>
        <v>1678</v>
      </c>
      <c r="S121" t="str">
        <f t="shared" si="8"/>
        <v>film &amp; video</v>
      </c>
      <c r="T121" t="str">
        <f t="shared" si="9"/>
        <v>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5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7"/>
        <v>0</v>
      </c>
      <c r="R122">
        <f>_xlfn.RANK.AVG(N122,Table1[backers_count])</f>
        <v>3572.5</v>
      </c>
      <c r="S122" t="str">
        <f t="shared" si="8"/>
        <v>film &amp; video</v>
      </c>
      <c r="T122" t="str">
        <f t="shared" si="9"/>
        <v>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5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7"/>
        <v>0</v>
      </c>
      <c r="R123">
        <f>_xlfn.RANK.AVG(N123,Table1[backers_count])</f>
        <v>3572.5</v>
      </c>
      <c r="S123" t="str">
        <f t="shared" si="8"/>
        <v>film &amp; video</v>
      </c>
      <c r="T123" t="str">
        <f t="shared" si="9"/>
        <v>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5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7"/>
        <v>0</v>
      </c>
      <c r="R124">
        <f>_xlfn.RANK.AVG(N124,Table1[backers_count])</f>
        <v>3909.5</v>
      </c>
      <c r="S124" t="str">
        <f t="shared" si="8"/>
        <v>film &amp; video</v>
      </c>
      <c r="T124" t="str">
        <f t="shared" si="9"/>
        <v>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5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7"/>
        <v>0</v>
      </c>
      <c r="R125">
        <f>_xlfn.RANK.AVG(N125,Table1[backers_count])</f>
        <v>2901.5</v>
      </c>
      <c r="S125" t="str">
        <f t="shared" si="8"/>
        <v>film &amp; video</v>
      </c>
      <c r="T125" t="str">
        <f t="shared" si="9"/>
        <v>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5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7"/>
        <v>0</v>
      </c>
      <c r="R126">
        <f>_xlfn.RANK.AVG(N126,Table1[backers_count])</f>
        <v>3909.5</v>
      </c>
      <c r="S126" t="str">
        <f t="shared" si="8"/>
        <v>film &amp; video</v>
      </c>
      <c r="T126" t="str">
        <f t="shared" si="9"/>
        <v>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5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7"/>
        <v>14</v>
      </c>
      <c r="R127">
        <f>_xlfn.RANK.AVG(N127,Table1[backers_count])</f>
        <v>2901.5</v>
      </c>
      <c r="S127" t="str">
        <f t="shared" si="8"/>
        <v>film &amp; video</v>
      </c>
      <c r="T127" t="str">
        <f t="shared" si="9"/>
        <v>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5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7"/>
        <v>6</v>
      </c>
      <c r="R128">
        <f>_xlfn.RANK.AVG(N128,Table1[backers_count])</f>
        <v>2521.5</v>
      </c>
      <c r="S128" t="str">
        <f t="shared" si="8"/>
        <v>film &amp; video</v>
      </c>
      <c r="T128" t="str">
        <f t="shared" si="9"/>
        <v>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5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7"/>
        <v>2</v>
      </c>
      <c r="R129">
        <f>_xlfn.RANK.AVG(N129,Table1[backers_count])</f>
        <v>3067.5</v>
      </c>
      <c r="S129" t="str">
        <f t="shared" si="8"/>
        <v>film &amp; video</v>
      </c>
      <c r="T129" t="str">
        <f t="shared" si="9"/>
        <v>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ref="J130:J193" si="10">(((I130/60)/60)/24)+DATE(1970,1,1)</f>
        <v>42663.22792824074</v>
      </c>
      <c r="K130">
        <v>1473917293</v>
      </c>
      <c r="L130" s="11">
        <f t="shared" ref="L130:L193" si="11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ROUND((E130/D130)*100,0)</f>
        <v>2</v>
      </c>
      <c r="R130">
        <f>_xlfn.RANK.AVG(N130,Table1[backers_count])</f>
        <v>2901.5</v>
      </c>
      <c r="S130" t="str">
        <f t="shared" ref="S130:S193" si="13">LEFT(P130, SEARCH("/",P130,1)-1)</f>
        <v>film &amp; video</v>
      </c>
      <c r="T130" t="str">
        <f t="shared" ref="T130:T193" si="14">RIGHT(P130,LEN(P130)-SEARCH("/",P130)-1)</f>
        <v>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si="10"/>
        <v>41942.937303240738</v>
      </c>
      <c r="K131">
        <v>1409524183</v>
      </c>
      <c r="L131" s="11">
        <f t="shared" si="11"/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>
        <f>_xlfn.RANK.AVG(N131,Table1[backers_count])</f>
        <v>3909.5</v>
      </c>
      <c r="S131" t="str">
        <f t="shared" si="13"/>
        <v>film &amp; video</v>
      </c>
      <c r="T131" t="str">
        <f t="shared" si="14"/>
        <v>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0"/>
        <v>41806.844444444447</v>
      </c>
      <c r="K132">
        <v>1400536692</v>
      </c>
      <c r="L132" s="11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>
        <f>_xlfn.RANK.AVG(N132,Table1[backers_count])</f>
        <v>3909.5</v>
      </c>
      <c r="S132" t="str">
        <f t="shared" si="13"/>
        <v>film &amp; video</v>
      </c>
      <c r="T132" t="str">
        <f t="shared" si="14"/>
        <v>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0"/>
        <v>42557</v>
      </c>
      <c r="K133">
        <v>1466453161</v>
      </c>
      <c r="L133" s="11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>
        <f>_xlfn.RANK.AVG(N133,Table1[backers_count])</f>
        <v>3909.5</v>
      </c>
      <c r="S133" t="str">
        <f t="shared" si="13"/>
        <v>film &amp; video</v>
      </c>
      <c r="T133" t="str">
        <f t="shared" si="14"/>
        <v>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0"/>
        <v>41950.854247685187</v>
      </c>
      <c r="K134">
        <v>1411500607</v>
      </c>
      <c r="L134" s="11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10</v>
      </c>
      <c r="R134">
        <f>_xlfn.RANK.AVG(N134,Table1[backers_count])</f>
        <v>973</v>
      </c>
      <c r="S134" t="str">
        <f t="shared" si="13"/>
        <v>film &amp; video</v>
      </c>
      <c r="T134" t="str">
        <f t="shared" si="14"/>
        <v>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0"/>
        <v>42521.729861111111</v>
      </c>
      <c r="K135">
        <v>1462130584</v>
      </c>
      <c r="L135" s="11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>
        <f>_xlfn.RANK.AVG(N135,Table1[backers_count])</f>
        <v>3909.5</v>
      </c>
      <c r="S135" t="str">
        <f t="shared" si="13"/>
        <v>film &amp; video</v>
      </c>
      <c r="T135" t="str">
        <f t="shared" si="14"/>
        <v>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0"/>
        <v>42251.708333333328</v>
      </c>
      <c r="K136">
        <v>1438811418</v>
      </c>
      <c r="L136" s="11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>
        <f>_xlfn.RANK.AVG(N136,Table1[backers_count])</f>
        <v>3909.5</v>
      </c>
      <c r="S136" t="str">
        <f t="shared" si="13"/>
        <v>film &amp; video</v>
      </c>
      <c r="T136" t="str">
        <f t="shared" si="14"/>
        <v>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0"/>
        <v>41821.791666666664</v>
      </c>
      <c r="K137">
        <v>1401354597</v>
      </c>
      <c r="L137" s="11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13</v>
      </c>
      <c r="R137">
        <f>_xlfn.RANK.AVG(N137,Table1[backers_count])</f>
        <v>2971.5</v>
      </c>
      <c r="S137" t="str">
        <f t="shared" si="13"/>
        <v>film &amp; video</v>
      </c>
      <c r="T137" t="str">
        <f t="shared" si="14"/>
        <v>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0"/>
        <v>42140.427777777775</v>
      </c>
      <c r="K138">
        <v>1427968234</v>
      </c>
      <c r="L138" s="11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>
        <f>_xlfn.RANK.AVG(N138,Table1[backers_count])</f>
        <v>3909.5</v>
      </c>
      <c r="S138" t="str">
        <f t="shared" si="13"/>
        <v>film &amp; video</v>
      </c>
      <c r="T138" t="str">
        <f t="shared" si="14"/>
        <v>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0"/>
        <v>42289.573993055557</v>
      </c>
      <c r="K139">
        <v>1440337593</v>
      </c>
      <c r="L139" s="11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>
        <f>_xlfn.RANK.AVG(N139,Table1[backers_count])</f>
        <v>3909.5</v>
      </c>
      <c r="S139" t="str">
        <f t="shared" si="13"/>
        <v>film &amp; video</v>
      </c>
      <c r="T139" t="str">
        <f t="shared" si="14"/>
        <v>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0"/>
        <v>42217.207638888889</v>
      </c>
      <c r="K140">
        <v>1435731041</v>
      </c>
      <c r="L140" s="11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</v>
      </c>
      <c r="R140">
        <f>_xlfn.RANK.AVG(N140,Table1[backers_count])</f>
        <v>1272.5</v>
      </c>
      <c r="S140" t="str">
        <f t="shared" si="13"/>
        <v>film &amp; video</v>
      </c>
      <c r="T140" t="str">
        <f t="shared" si="14"/>
        <v>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0"/>
        <v>42197.920972222222</v>
      </c>
      <c r="K141">
        <v>1435874772</v>
      </c>
      <c r="L141" s="11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100</v>
      </c>
      <c r="R141">
        <f>_xlfn.RANK.AVG(N141,Table1[backers_count])</f>
        <v>3572.5</v>
      </c>
      <c r="S141" t="str">
        <f t="shared" si="13"/>
        <v>film &amp; video</v>
      </c>
      <c r="T141" t="str">
        <f t="shared" si="14"/>
        <v>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0"/>
        <v>42083.15662037037</v>
      </c>
      <c r="K142">
        <v>1424234732</v>
      </c>
      <c r="L142" s="11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>
        <f>_xlfn.RANK.AVG(N142,Table1[backers_count])</f>
        <v>3909.5</v>
      </c>
      <c r="S142" t="str">
        <f t="shared" si="13"/>
        <v>film &amp; video</v>
      </c>
      <c r="T142" t="str">
        <f t="shared" si="14"/>
        <v>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0"/>
        <v>42155.153043981481</v>
      </c>
      <c r="K143">
        <v>1429155623</v>
      </c>
      <c r="L143" s="11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11</v>
      </c>
      <c r="R143">
        <f>_xlfn.RANK.AVG(N143,Table1[backers_count])</f>
        <v>1928.5</v>
      </c>
      <c r="S143" t="str">
        <f t="shared" si="13"/>
        <v>film &amp; video</v>
      </c>
      <c r="T143" t="str">
        <f t="shared" si="14"/>
        <v>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0"/>
        <v>41959.934930555552</v>
      </c>
      <c r="K144">
        <v>1414358778</v>
      </c>
      <c r="L144" s="11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0</v>
      </c>
      <c r="R144">
        <f>_xlfn.RANK.AVG(N144,Table1[backers_count])</f>
        <v>3572.5</v>
      </c>
      <c r="S144" t="str">
        <f t="shared" si="13"/>
        <v>film &amp; video</v>
      </c>
      <c r="T144" t="str">
        <f t="shared" si="14"/>
        <v>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0"/>
        <v>42616.246527777781</v>
      </c>
      <c r="K145">
        <v>1467941542</v>
      </c>
      <c r="L145" s="11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>
        <f>_xlfn.RANK.AVG(N145,Table1[backers_count])</f>
        <v>3909.5</v>
      </c>
      <c r="S145" t="str">
        <f t="shared" si="13"/>
        <v>film &amp; video</v>
      </c>
      <c r="T145" t="str">
        <f t="shared" si="14"/>
        <v>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0"/>
        <v>42107.72074074074</v>
      </c>
      <c r="K146">
        <v>1423765072</v>
      </c>
      <c r="L146" s="11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28</v>
      </c>
      <c r="R146">
        <f>_xlfn.RANK.AVG(N146,Table1[backers_count])</f>
        <v>1678</v>
      </c>
      <c r="S146" t="str">
        <f t="shared" si="13"/>
        <v>film &amp; video</v>
      </c>
      <c r="T146" t="str">
        <f t="shared" si="14"/>
        <v>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0"/>
        <v>42227.542268518519</v>
      </c>
      <c r="K147">
        <v>1436965252</v>
      </c>
      <c r="L147" s="11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8</v>
      </c>
      <c r="R147">
        <f>_xlfn.RANK.AVG(N147,Table1[backers_count])</f>
        <v>2707</v>
      </c>
      <c r="S147" t="str">
        <f t="shared" si="13"/>
        <v>film &amp; video</v>
      </c>
      <c r="T147" t="str">
        <f t="shared" si="14"/>
        <v>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0"/>
        <v>42753.016180555554</v>
      </c>
      <c r="K148">
        <v>1479514998</v>
      </c>
      <c r="L148" s="11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1</v>
      </c>
      <c r="R148">
        <f>_xlfn.RANK.AVG(N148,Table1[backers_count])</f>
        <v>3198.5</v>
      </c>
      <c r="S148" t="str">
        <f t="shared" si="13"/>
        <v>film &amp; video</v>
      </c>
      <c r="T148" t="str">
        <f t="shared" si="14"/>
        <v>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0"/>
        <v>42012.762499999997</v>
      </c>
      <c r="K149">
        <v>1417026340</v>
      </c>
      <c r="L149" s="11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>
        <f>_xlfn.RANK.AVG(N149,Table1[backers_count])</f>
        <v>3909.5</v>
      </c>
      <c r="S149" t="str">
        <f t="shared" si="13"/>
        <v>film &amp; video</v>
      </c>
      <c r="T149" t="str">
        <f t="shared" si="14"/>
        <v>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0"/>
        <v>42427.281666666662</v>
      </c>
      <c r="K150">
        <v>1453963536</v>
      </c>
      <c r="L150" s="11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0</v>
      </c>
      <c r="R150">
        <f>_xlfn.RANK.AVG(N150,Table1[backers_count])</f>
        <v>3354.5</v>
      </c>
      <c r="S150" t="str">
        <f t="shared" si="13"/>
        <v>film &amp; video</v>
      </c>
      <c r="T150" t="str">
        <f t="shared" si="14"/>
        <v>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0"/>
        <v>41998.333333333328</v>
      </c>
      <c r="K151">
        <v>1416888470</v>
      </c>
      <c r="L151" s="11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1</v>
      </c>
      <c r="R151">
        <f>_xlfn.RANK.AVG(N151,Table1[backers_count])</f>
        <v>2901.5</v>
      </c>
      <c r="S151" t="str">
        <f t="shared" si="13"/>
        <v>film &amp; video</v>
      </c>
      <c r="T151" t="str">
        <f t="shared" si="14"/>
        <v>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0"/>
        <v>42150.161828703705</v>
      </c>
      <c r="K152">
        <v>1427428382</v>
      </c>
      <c r="L152" s="11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23</v>
      </c>
      <c r="R152">
        <f>_xlfn.RANK.AVG(N152,Table1[backers_count])</f>
        <v>1153</v>
      </c>
      <c r="S152" t="str">
        <f t="shared" si="13"/>
        <v>film &amp; video</v>
      </c>
      <c r="T152" t="str">
        <f t="shared" si="14"/>
        <v>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0"/>
        <v>42173.550821759258</v>
      </c>
      <c r="K153">
        <v>1429449191</v>
      </c>
      <c r="L153" s="11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0</v>
      </c>
      <c r="R153">
        <f>_xlfn.RANK.AVG(N153,Table1[backers_count])</f>
        <v>2971.5</v>
      </c>
      <c r="S153" t="str">
        <f t="shared" si="13"/>
        <v>film &amp; video</v>
      </c>
      <c r="T153" t="str">
        <f t="shared" si="14"/>
        <v>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0"/>
        <v>41905.077546296299</v>
      </c>
      <c r="K154">
        <v>1408845100</v>
      </c>
      <c r="L154" s="11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0</v>
      </c>
      <c r="R154">
        <f>_xlfn.RANK.AVG(N154,Table1[backers_count])</f>
        <v>3354.5</v>
      </c>
      <c r="S154" t="str">
        <f t="shared" si="13"/>
        <v>film &amp; video</v>
      </c>
      <c r="T154" t="str">
        <f t="shared" si="14"/>
        <v>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0"/>
        <v>41975.627824074079</v>
      </c>
      <c r="K155">
        <v>1413900244</v>
      </c>
      <c r="L155" s="11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1</v>
      </c>
      <c r="R155">
        <f>_xlfn.RANK.AVG(N155,Table1[backers_count])</f>
        <v>2655</v>
      </c>
      <c r="S155" t="str">
        <f t="shared" si="13"/>
        <v>film &amp; video</v>
      </c>
      <c r="T155" t="str">
        <f t="shared" si="14"/>
        <v>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0"/>
        <v>42158.547395833331</v>
      </c>
      <c r="K156">
        <v>1429621695</v>
      </c>
      <c r="L156" s="11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3</v>
      </c>
      <c r="R156">
        <f>_xlfn.RANK.AVG(N156,Table1[backers_count])</f>
        <v>3198.5</v>
      </c>
      <c r="S156" t="str">
        <f t="shared" si="13"/>
        <v>film &amp; video</v>
      </c>
      <c r="T156" t="str">
        <f t="shared" si="14"/>
        <v>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0"/>
        <v>42208.559432870374</v>
      </c>
      <c r="K157">
        <v>1434201935</v>
      </c>
      <c r="L157" s="11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0</v>
      </c>
      <c r="R157">
        <f>_xlfn.RANK.AVG(N157,Table1[backers_count])</f>
        <v>3067.5</v>
      </c>
      <c r="S157" t="str">
        <f t="shared" si="13"/>
        <v>film &amp; video</v>
      </c>
      <c r="T157" t="str">
        <f t="shared" si="14"/>
        <v>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0"/>
        <v>41854.124953703707</v>
      </c>
      <c r="K158">
        <v>1401850796</v>
      </c>
      <c r="L158" s="11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</v>
      </c>
      <c r="R158">
        <f>_xlfn.RANK.AVG(N158,Table1[backers_count])</f>
        <v>2419.5</v>
      </c>
      <c r="S158" t="str">
        <f t="shared" si="13"/>
        <v>film &amp; video</v>
      </c>
      <c r="T158" t="str">
        <f t="shared" si="14"/>
        <v>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0"/>
        <v>42426.911712962959</v>
      </c>
      <c r="K159">
        <v>1453931572</v>
      </c>
      <c r="L159" s="11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0</v>
      </c>
      <c r="R159">
        <f>_xlfn.RANK.AVG(N159,Table1[backers_count])</f>
        <v>3354.5</v>
      </c>
      <c r="S159" t="str">
        <f t="shared" si="13"/>
        <v>film &amp; video</v>
      </c>
      <c r="T159" t="str">
        <f t="shared" si="14"/>
        <v>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0"/>
        <v>41934.07671296296</v>
      </c>
      <c r="K160">
        <v>1411350628</v>
      </c>
      <c r="L160" s="11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>
        <f>_xlfn.RANK.AVG(N160,Table1[backers_count])</f>
        <v>3909.5</v>
      </c>
      <c r="S160" t="str">
        <f t="shared" si="13"/>
        <v>film &amp; video</v>
      </c>
      <c r="T160" t="str">
        <f t="shared" si="14"/>
        <v>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0"/>
        <v>42554.434548611112</v>
      </c>
      <c r="K161">
        <v>1464085545</v>
      </c>
      <c r="L161" s="11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0</v>
      </c>
      <c r="R161">
        <f>_xlfn.RANK.AVG(N161,Table1[backers_count])</f>
        <v>3572.5</v>
      </c>
      <c r="S161" t="str">
        <f t="shared" si="13"/>
        <v>film &amp; video</v>
      </c>
      <c r="T161" t="str">
        <f t="shared" si="14"/>
        <v>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0"/>
        <v>42231.913090277783</v>
      </c>
      <c r="K162">
        <v>1434491691</v>
      </c>
      <c r="L162" s="11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>
        <f>_xlfn.RANK.AVG(N162,Table1[backers_count])</f>
        <v>3909.5</v>
      </c>
      <c r="S162" t="str">
        <f t="shared" si="13"/>
        <v>film &amp; video</v>
      </c>
      <c r="T162" t="str">
        <f t="shared" si="14"/>
        <v>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0"/>
        <v>41822.687442129631</v>
      </c>
      <c r="K163">
        <v>1401726595</v>
      </c>
      <c r="L163" s="11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0</v>
      </c>
      <c r="R163">
        <f>_xlfn.RANK.AVG(N163,Table1[backers_count])</f>
        <v>3572.5</v>
      </c>
      <c r="S163" t="str">
        <f t="shared" si="13"/>
        <v>film &amp; video</v>
      </c>
      <c r="T163" t="str">
        <f t="shared" si="14"/>
        <v>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0"/>
        <v>41867.987500000003</v>
      </c>
      <c r="K164">
        <v>1405393356</v>
      </c>
      <c r="L164" s="11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16</v>
      </c>
      <c r="R164">
        <f>_xlfn.RANK.AVG(N164,Table1[backers_count])</f>
        <v>2655</v>
      </c>
      <c r="S164" t="str">
        <f t="shared" si="13"/>
        <v>film &amp; video</v>
      </c>
      <c r="T164" t="str">
        <f t="shared" si="14"/>
        <v>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0"/>
        <v>42278</v>
      </c>
      <c r="K165">
        <v>1440716654</v>
      </c>
      <c r="L165" s="11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>
        <f>_xlfn.RANK.AVG(N165,Table1[backers_count])</f>
        <v>3909.5</v>
      </c>
      <c r="S165" t="str">
        <f t="shared" si="13"/>
        <v>film &amp; video</v>
      </c>
      <c r="T165" t="str">
        <f t="shared" si="14"/>
        <v>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0"/>
        <v>41901.762743055559</v>
      </c>
      <c r="K166">
        <v>1405966701</v>
      </c>
      <c r="L166" s="11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1</v>
      </c>
      <c r="R166">
        <f>_xlfn.RANK.AVG(N166,Table1[backers_count])</f>
        <v>2833</v>
      </c>
      <c r="S166" t="str">
        <f t="shared" si="13"/>
        <v>film &amp; video</v>
      </c>
      <c r="T166" t="str">
        <f t="shared" si="14"/>
        <v>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0"/>
        <v>42381.658842592587</v>
      </c>
      <c r="K167">
        <v>1450021724</v>
      </c>
      <c r="L167" s="11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>
        <f>_xlfn.RANK.AVG(N167,Table1[backers_count])</f>
        <v>3909.5</v>
      </c>
      <c r="S167" t="str">
        <f t="shared" si="13"/>
        <v>film &amp; video</v>
      </c>
      <c r="T167" t="str">
        <f t="shared" si="14"/>
        <v>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0"/>
        <v>42751.075949074075</v>
      </c>
      <c r="K168">
        <v>1481939362</v>
      </c>
      <c r="L168" s="11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60</v>
      </c>
      <c r="R168">
        <f>_xlfn.RANK.AVG(N168,Table1[backers_count])</f>
        <v>3572.5</v>
      </c>
      <c r="S168" t="str">
        <f t="shared" si="13"/>
        <v>film &amp; video</v>
      </c>
      <c r="T168" t="str">
        <f t="shared" si="14"/>
        <v>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0"/>
        <v>42220.927488425921</v>
      </c>
      <c r="K169">
        <v>1433542535</v>
      </c>
      <c r="L169" s="11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0</v>
      </c>
      <c r="R169">
        <f>_xlfn.RANK.AVG(N169,Table1[backers_count])</f>
        <v>3354.5</v>
      </c>
      <c r="S169" t="str">
        <f t="shared" si="13"/>
        <v>film &amp; video</v>
      </c>
      <c r="T169" t="str">
        <f t="shared" si="14"/>
        <v>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0"/>
        <v>42082.793634259258</v>
      </c>
      <c r="K170">
        <v>1424203370</v>
      </c>
      <c r="L170" s="11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</v>
      </c>
      <c r="R170">
        <f>_xlfn.RANK.AVG(N170,Table1[backers_count])</f>
        <v>3198.5</v>
      </c>
      <c r="S170" t="str">
        <f t="shared" si="13"/>
        <v>film &amp; video</v>
      </c>
      <c r="T170" t="str">
        <f t="shared" si="14"/>
        <v>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0"/>
        <v>41930.505312499998</v>
      </c>
      <c r="K171">
        <v>1411042059</v>
      </c>
      <c r="L171" s="11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22</v>
      </c>
      <c r="R171">
        <f>_xlfn.RANK.AVG(N171,Table1[backers_count])</f>
        <v>2655</v>
      </c>
      <c r="S171" t="str">
        <f t="shared" si="13"/>
        <v>film &amp; video</v>
      </c>
      <c r="T171" t="str">
        <f t="shared" si="14"/>
        <v>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0"/>
        <v>42246.227777777778</v>
      </c>
      <c r="K172">
        <v>1438385283</v>
      </c>
      <c r="L172" s="11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</v>
      </c>
      <c r="R172">
        <f>_xlfn.RANK.AVG(N172,Table1[backers_count])</f>
        <v>2655</v>
      </c>
      <c r="S172" t="str">
        <f t="shared" si="13"/>
        <v>film &amp; video</v>
      </c>
      <c r="T172" t="str">
        <f t="shared" si="14"/>
        <v>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0"/>
        <v>42594.180717592593</v>
      </c>
      <c r="K173">
        <v>1465791614</v>
      </c>
      <c r="L173" s="11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0</v>
      </c>
      <c r="R173">
        <f>_xlfn.RANK.AVG(N173,Table1[backers_count])</f>
        <v>3572.5</v>
      </c>
      <c r="S173" t="str">
        <f t="shared" si="13"/>
        <v>film &amp; video</v>
      </c>
      <c r="T173" t="str">
        <f t="shared" si="14"/>
        <v>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0"/>
        <v>42082.353275462956</v>
      </c>
      <c r="K174">
        <v>1423733323</v>
      </c>
      <c r="L174" s="11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>
        <f>_xlfn.RANK.AVG(N174,Table1[backers_count])</f>
        <v>3909.5</v>
      </c>
      <c r="S174" t="str">
        <f t="shared" si="13"/>
        <v>film &amp; video</v>
      </c>
      <c r="T174" t="str">
        <f t="shared" si="14"/>
        <v>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0"/>
        <v>42063.573009259257</v>
      </c>
      <c r="K175">
        <v>1422539108</v>
      </c>
      <c r="L175" s="11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>
        <f>_xlfn.RANK.AVG(N175,Table1[backers_count])</f>
        <v>3909.5</v>
      </c>
      <c r="S175" t="str">
        <f t="shared" si="13"/>
        <v>film &amp; video</v>
      </c>
      <c r="T175" t="str">
        <f t="shared" si="14"/>
        <v>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0"/>
        <v>42132.758981481486</v>
      </c>
      <c r="K176">
        <v>1425924776</v>
      </c>
      <c r="L176" s="11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>
        <f>_xlfn.RANK.AVG(N176,Table1[backers_count])</f>
        <v>3909.5</v>
      </c>
      <c r="S176" t="str">
        <f t="shared" si="13"/>
        <v>film &amp; video</v>
      </c>
      <c r="T176" t="str">
        <f t="shared" si="14"/>
        <v>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0"/>
        <v>41880.777905092589</v>
      </c>
      <c r="K177">
        <v>1407177611</v>
      </c>
      <c r="L177" s="11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</v>
      </c>
      <c r="R177">
        <f>_xlfn.RANK.AVG(N177,Table1[backers_count])</f>
        <v>2010</v>
      </c>
      <c r="S177" t="str">
        <f t="shared" si="13"/>
        <v>film &amp; video</v>
      </c>
      <c r="T177" t="str">
        <f t="shared" si="14"/>
        <v>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0"/>
        <v>42221.824062500003</v>
      </c>
      <c r="K178">
        <v>1436211999</v>
      </c>
      <c r="L178" s="11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>
        <f>_xlfn.RANK.AVG(N178,Table1[backers_count])</f>
        <v>3909.5</v>
      </c>
      <c r="S178" t="str">
        <f t="shared" si="13"/>
        <v>film &amp; video</v>
      </c>
      <c r="T178" t="str">
        <f t="shared" si="14"/>
        <v>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0"/>
        <v>42087.00608796296</v>
      </c>
      <c r="K179">
        <v>1425690526</v>
      </c>
      <c r="L179" s="11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40</v>
      </c>
      <c r="R179">
        <f>_xlfn.RANK.AVG(N179,Table1[backers_count])</f>
        <v>2833</v>
      </c>
      <c r="S179" t="str">
        <f t="shared" si="13"/>
        <v>film &amp; video</v>
      </c>
      <c r="T179" t="str">
        <f t="shared" si="14"/>
        <v>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0"/>
        <v>42334.997048611112</v>
      </c>
      <c r="K180">
        <v>1445986545</v>
      </c>
      <c r="L180" s="11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>
        <f>_xlfn.RANK.AVG(N180,Table1[backers_count])</f>
        <v>3909.5</v>
      </c>
      <c r="S180" t="str">
        <f t="shared" si="13"/>
        <v>film &amp; video</v>
      </c>
      <c r="T180" t="str">
        <f t="shared" si="14"/>
        <v>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0"/>
        <v>42433.080497685187</v>
      </c>
      <c r="K181">
        <v>1454464555</v>
      </c>
      <c r="L181" s="11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20</v>
      </c>
      <c r="R181">
        <f>_xlfn.RANK.AVG(N181,Table1[backers_count])</f>
        <v>3354.5</v>
      </c>
      <c r="S181" t="str">
        <f t="shared" si="13"/>
        <v>film &amp; video</v>
      </c>
      <c r="T181" t="str">
        <f t="shared" si="14"/>
        <v>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0"/>
        <v>42107.791666666672</v>
      </c>
      <c r="K182">
        <v>1425512843</v>
      </c>
      <c r="L182" s="11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33</v>
      </c>
      <c r="R182">
        <f>_xlfn.RANK.AVG(N182,Table1[backers_count])</f>
        <v>2521.5</v>
      </c>
      <c r="S182" t="str">
        <f t="shared" si="13"/>
        <v>film &amp; video</v>
      </c>
      <c r="T182" t="str">
        <f t="shared" si="14"/>
        <v>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0"/>
        <v>42177.741840277777</v>
      </c>
      <c r="K183">
        <v>1432403295</v>
      </c>
      <c r="L183" s="11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21</v>
      </c>
      <c r="R183">
        <f>_xlfn.RANK.AVG(N183,Table1[backers_count])</f>
        <v>3067.5</v>
      </c>
      <c r="S183" t="str">
        <f t="shared" si="13"/>
        <v>film &amp; video</v>
      </c>
      <c r="T183" t="str">
        <f t="shared" si="14"/>
        <v>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0"/>
        <v>42742.011944444443</v>
      </c>
      <c r="K184">
        <v>1481156232</v>
      </c>
      <c r="L184" s="11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>
        <f>_xlfn.RANK.AVG(N184,Table1[backers_count])</f>
        <v>3909.5</v>
      </c>
      <c r="S184" t="str">
        <f t="shared" si="13"/>
        <v>film &amp; video</v>
      </c>
      <c r="T184" t="str">
        <f t="shared" si="14"/>
        <v>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0"/>
        <v>41969.851967592593</v>
      </c>
      <c r="K185">
        <v>1414438010</v>
      </c>
      <c r="L185" s="11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36</v>
      </c>
      <c r="R185">
        <f>_xlfn.RANK.AVG(N185,Table1[backers_count])</f>
        <v>2568.5</v>
      </c>
      <c r="S185" t="str">
        <f t="shared" si="13"/>
        <v>film &amp; video</v>
      </c>
      <c r="T185" t="str">
        <f t="shared" si="14"/>
        <v>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0"/>
        <v>41883.165972222225</v>
      </c>
      <c r="K186">
        <v>1404586762</v>
      </c>
      <c r="L186" s="11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</v>
      </c>
      <c r="R186">
        <f>_xlfn.RANK.AVG(N186,Table1[backers_count])</f>
        <v>3354.5</v>
      </c>
      <c r="S186" t="str">
        <f t="shared" si="13"/>
        <v>film &amp; video</v>
      </c>
      <c r="T186" t="str">
        <f t="shared" si="14"/>
        <v>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0"/>
        <v>42600.91133101852</v>
      </c>
      <c r="K187">
        <v>1468965139</v>
      </c>
      <c r="L187" s="11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6</v>
      </c>
      <c r="R187">
        <f>_xlfn.RANK.AVG(N187,Table1[backers_count])</f>
        <v>2655</v>
      </c>
      <c r="S187" t="str">
        <f t="shared" si="13"/>
        <v>film &amp; video</v>
      </c>
      <c r="T187" t="str">
        <f t="shared" si="14"/>
        <v>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0"/>
        <v>42797.833333333328</v>
      </c>
      <c r="K188">
        <v>1485977434</v>
      </c>
      <c r="L188" s="11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>
        <f>_xlfn.RANK.AVG(N188,Table1[backers_count])</f>
        <v>3909.5</v>
      </c>
      <c r="S188" t="str">
        <f t="shared" si="13"/>
        <v>film &amp; video</v>
      </c>
      <c r="T188" t="str">
        <f t="shared" si="14"/>
        <v>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0"/>
        <v>42206.290972222225</v>
      </c>
      <c r="K189">
        <v>1435383457</v>
      </c>
      <c r="L189" s="11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16</v>
      </c>
      <c r="R189">
        <f>_xlfn.RANK.AVG(N189,Table1[backers_count])</f>
        <v>2971.5</v>
      </c>
      <c r="S189" t="str">
        <f t="shared" si="13"/>
        <v>film &amp; video</v>
      </c>
      <c r="T189" t="str">
        <f t="shared" si="14"/>
        <v>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0"/>
        <v>41887.18304398148</v>
      </c>
      <c r="K190">
        <v>1407299015</v>
      </c>
      <c r="L190" s="11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>
        <f>_xlfn.RANK.AVG(N190,Table1[backers_count])</f>
        <v>3909.5</v>
      </c>
      <c r="S190" t="str">
        <f t="shared" si="13"/>
        <v>film &amp; video</v>
      </c>
      <c r="T190" t="str">
        <f t="shared" si="14"/>
        <v>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0"/>
        <v>42616.690706018519</v>
      </c>
      <c r="K191">
        <v>1467736477</v>
      </c>
      <c r="L191" s="11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0</v>
      </c>
      <c r="R191">
        <f>_xlfn.RANK.AVG(N191,Table1[backers_count])</f>
        <v>2971.5</v>
      </c>
      <c r="S191" t="str">
        <f t="shared" si="13"/>
        <v>film &amp; video</v>
      </c>
      <c r="T191" t="str">
        <f t="shared" si="14"/>
        <v>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0"/>
        <v>42537.650995370372</v>
      </c>
      <c r="K192">
        <v>1465227446</v>
      </c>
      <c r="L192" s="11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0</v>
      </c>
      <c r="R192">
        <f>_xlfn.RANK.AVG(N192,Table1[backers_count])</f>
        <v>3572.5</v>
      </c>
      <c r="S192" t="str">
        <f t="shared" si="13"/>
        <v>film &amp; video</v>
      </c>
      <c r="T192" t="str">
        <f t="shared" si="14"/>
        <v>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0"/>
        <v>42279.441412037035</v>
      </c>
      <c r="K193">
        <v>1440326138</v>
      </c>
      <c r="L193" s="11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5</v>
      </c>
      <c r="R193">
        <f>_xlfn.RANK.AVG(N193,Table1[backers_count])</f>
        <v>3198.5</v>
      </c>
      <c r="S193" t="str">
        <f t="shared" si="13"/>
        <v>film &amp; video</v>
      </c>
      <c r="T193" t="str">
        <f t="shared" si="14"/>
        <v>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ref="J194:J257" si="15">(((I194/60)/60)/24)+DATE(1970,1,1)</f>
        <v>41929.792037037041</v>
      </c>
      <c r="K194">
        <v>1410980432</v>
      </c>
      <c r="L194" s="11">
        <f t="shared" ref="L194:L257" si="16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7">ROUND((E194/D194)*100,0)</f>
        <v>0</v>
      </c>
      <c r="R194">
        <f>_xlfn.RANK.AVG(N194,Table1[backers_count])</f>
        <v>3198.5</v>
      </c>
      <c r="S194" t="str">
        <f t="shared" ref="S194:S257" si="18">LEFT(P194, SEARCH("/",P194,1)-1)</f>
        <v>film &amp; video</v>
      </c>
      <c r="T194" t="str">
        <f t="shared" ref="T194:T257" si="19">RIGHT(P194,LEN(P194)-SEARCH("/",P194)-1)</f>
        <v>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si="15"/>
        <v>41971.976458333331</v>
      </c>
      <c r="K195">
        <v>1412029566</v>
      </c>
      <c r="L195" s="11">
        <f t="shared" si="16"/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7"/>
        <v>0</v>
      </c>
      <c r="R195">
        <f>_xlfn.RANK.AVG(N195,Table1[backers_count])</f>
        <v>3909.5</v>
      </c>
      <c r="S195" t="str">
        <f t="shared" si="18"/>
        <v>film &amp; video</v>
      </c>
      <c r="T195" t="str">
        <f t="shared" si="19"/>
        <v>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5"/>
        <v>42435.996886574074</v>
      </c>
      <c r="K196">
        <v>1452124531</v>
      </c>
      <c r="L196" s="11">
        <f t="shared" si="1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7"/>
        <v>0</v>
      </c>
      <c r="R196">
        <f>_xlfn.RANK.AVG(N196,Table1[backers_count])</f>
        <v>3198.5</v>
      </c>
      <c r="S196" t="str">
        <f t="shared" si="18"/>
        <v>film &amp; video</v>
      </c>
      <c r="T196" t="str">
        <f t="shared" si="19"/>
        <v>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5"/>
        <v>42195.67050925926</v>
      </c>
      <c r="K197">
        <v>1431360332</v>
      </c>
      <c r="L197" s="11">
        <f t="shared" si="16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7"/>
        <v>0</v>
      </c>
      <c r="R197">
        <f>_xlfn.RANK.AVG(N197,Table1[backers_count])</f>
        <v>3909.5</v>
      </c>
      <c r="S197" t="str">
        <f t="shared" si="18"/>
        <v>film &amp; video</v>
      </c>
      <c r="T197" t="str">
        <f t="shared" si="19"/>
        <v>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5"/>
        <v>42287.875</v>
      </c>
      <c r="K198">
        <v>1442062898</v>
      </c>
      <c r="L198" s="11">
        <f t="shared" si="1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7"/>
        <v>42</v>
      </c>
      <c r="R198">
        <f>_xlfn.RANK.AVG(N198,Table1[backers_count])</f>
        <v>2263</v>
      </c>
      <c r="S198" t="str">
        <f t="shared" si="18"/>
        <v>film &amp; video</v>
      </c>
      <c r="T198" t="str">
        <f t="shared" si="19"/>
        <v>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5"/>
        <v>42783.875</v>
      </c>
      <c r="K199">
        <v>1483734100</v>
      </c>
      <c r="L199" s="11">
        <f t="shared" si="1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7"/>
        <v>10</v>
      </c>
      <c r="R199">
        <f>_xlfn.RANK.AVG(N199,Table1[backers_count])</f>
        <v>2767.5</v>
      </c>
      <c r="S199" t="str">
        <f t="shared" si="18"/>
        <v>film &amp; video</v>
      </c>
      <c r="T199" t="str">
        <f t="shared" si="19"/>
        <v>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5"/>
        <v>41917.383356481485</v>
      </c>
      <c r="K200">
        <v>1409908322</v>
      </c>
      <c r="L200" s="11">
        <f t="shared" si="1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7"/>
        <v>1</v>
      </c>
      <c r="R200">
        <f>_xlfn.RANK.AVG(N200,Table1[backers_count])</f>
        <v>2901.5</v>
      </c>
      <c r="S200" t="str">
        <f t="shared" si="18"/>
        <v>film &amp; video</v>
      </c>
      <c r="T200" t="str">
        <f t="shared" si="19"/>
        <v>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5"/>
        <v>42614.123865740738</v>
      </c>
      <c r="K201">
        <v>1470106702</v>
      </c>
      <c r="L201" s="11">
        <f t="shared" si="1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7"/>
        <v>0</v>
      </c>
      <c r="R201">
        <f>_xlfn.RANK.AVG(N201,Table1[backers_count])</f>
        <v>3909.5</v>
      </c>
      <c r="S201" t="str">
        <f t="shared" si="18"/>
        <v>film &amp; video</v>
      </c>
      <c r="T201" t="str">
        <f t="shared" si="19"/>
        <v>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5"/>
        <v>41897.083368055559</v>
      </c>
      <c r="K202">
        <v>1408154403</v>
      </c>
      <c r="L202" s="11">
        <f t="shared" si="1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7"/>
        <v>26</v>
      </c>
      <c r="R202">
        <f>_xlfn.RANK.AVG(N202,Table1[backers_count])</f>
        <v>2296.5</v>
      </c>
      <c r="S202" t="str">
        <f t="shared" si="18"/>
        <v>film &amp; video</v>
      </c>
      <c r="T202" t="str">
        <f t="shared" si="19"/>
        <v>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5"/>
        <v>42043.818622685183</v>
      </c>
      <c r="K203">
        <v>1421696329</v>
      </c>
      <c r="L203" s="11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7"/>
        <v>58</v>
      </c>
      <c r="R203">
        <f>_xlfn.RANK.AVG(N203,Table1[backers_count])</f>
        <v>2833</v>
      </c>
      <c r="S203" t="str">
        <f t="shared" si="18"/>
        <v>film &amp; video</v>
      </c>
      <c r="T203" t="str">
        <f t="shared" si="19"/>
        <v>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5"/>
        <v>42285.874305555553</v>
      </c>
      <c r="K204">
        <v>1441750564</v>
      </c>
      <c r="L204" s="11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7"/>
        <v>0</v>
      </c>
      <c r="R204">
        <f>_xlfn.RANK.AVG(N204,Table1[backers_count])</f>
        <v>3909.5</v>
      </c>
      <c r="S204" t="str">
        <f t="shared" si="18"/>
        <v>film &amp; video</v>
      </c>
      <c r="T204" t="str">
        <f t="shared" si="19"/>
        <v>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5"/>
        <v>42033.847962962958</v>
      </c>
      <c r="K205">
        <v>1417378864</v>
      </c>
      <c r="L205" s="11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7"/>
        <v>30</v>
      </c>
      <c r="R205">
        <f>_xlfn.RANK.AVG(N205,Table1[backers_count])</f>
        <v>2767.5</v>
      </c>
      <c r="S205" t="str">
        <f t="shared" si="18"/>
        <v>film &amp; video</v>
      </c>
      <c r="T205" t="str">
        <f t="shared" si="19"/>
        <v>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5"/>
        <v>42586.583368055552</v>
      </c>
      <c r="K206">
        <v>1467727203</v>
      </c>
      <c r="L206" s="11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7"/>
        <v>51</v>
      </c>
      <c r="R206">
        <f>_xlfn.RANK.AVG(N206,Table1[backers_count])</f>
        <v>48</v>
      </c>
      <c r="S206" t="str">
        <f t="shared" si="18"/>
        <v>film &amp; video</v>
      </c>
      <c r="T206" t="str">
        <f t="shared" si="19"/>
        <v>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5"/>
        <v>42283.632199074069</v>
      </c>
      <c r="K207">
        <v>1441120222</v>
      </c>
      <c r="L207" s="11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7"/>
        <v>16</v>
      </c>
      <c r="R207">
        <f>_xlfn.RANK.AVG(N207,Table1[backers_count])</f>
        <v>2338</v>
      </c>
      <c r="S207" t="str">
        <f t="shared" si="18"/>
        <v>film &amp; video</v>
      </c>
      <c r="T207" t="str">
        <f t="shared" si="19"/>
        <v>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5"/>
        <v>42588.004432870366</v>
      </c>
      <c r="K208">
        <v>1468627583</v>
      </c>
      <c r="L208" s="11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7"/>
        <v>0</v>
      </c>
      <c r="R208">
        <f>_xlfn.RANK.AVG(N208,Table1[backers_count])</f>
        <v>3909.5</v>
      </c>
      <c r="S208" t="str">
        <f t="shared" si="18"/>
        <v>film &amp; video</v>
      </c>
      <c r="T208" t="str">
        <f t="shared" si="19"/>
        <v>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5"/>
        <v>42008.197199074071</v>
      </c>
      <c r="K209">
        <v>1417754638</v>
      </c>
      <c r="L209" s="11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7"/>
        <v>15</v>
      </c>
      <c r="R209">
        <f>_xlfn.RANK.AVG(N209,Table1[backers_count])</f>
        <v>2521.5</v>
      </c>
      <c r="S209" t="str">
        <f t="shared" si="18"/>
        <v>film &amp; video</v>
      </c>
      <c r="T209" t="str">
        <f t="shared" si="19"/>
        <v>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5"/>
        <v>41989.369988425926</v>
      </c>
      <c r="K210">
        <v>1416127967</v>
      </c>
      <c r="L210" s="11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7"/>
        <v>0</v>
      </c>
      <c r="R210">
        <f>_xlfn.RANK.AVG(N210,Table1[backers_count])</f>
        <v>3909.5</v>
      </c>
      <c r="S210" t="str">
        <f t="shared" si="18"/>
        <v>film &amp; video</v>
      </c>
      <c r="T210" t="str">
        <f t="shared" si="19"/>
        <v>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5"/>
        <v>42195.922858796301</v>
      </c>
      <c r="K211">
        <v>1433974135</v>
      </c>
      <c r="L211" s="11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7"/>
        <v>0</v>
      </c>
      <c r="R211">
        <f>_xlfn.RANK.AVG(N211,Table1[backers_count])</f>
        <v>3909.5</v>
      </c>
      <c r="S211" t="str">
        <f t="shared" si="18"/>
        <v>film &amp; video</v>
      </c>
      <c r="T211" t="str">
        <f t="shared" si="19"/>
        <v>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5"/>
        <v>42278.208333333328</v>
      </c>
      <c r="K212">
        <v>1441157592</v>
      </c>
      <c r="L212" s="11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7"/>
        <v>25</v>
      </c>
      <c r="R212">
        <f>_xlfn.RANK.AVG(N212,Table1[backers_count])</f>
        <v>1786</v>
      </c>
      <c r="S212" t="str">
        <f t="shared" si="18"/>
        <v>film &amp; video</v>
      </c>
      <c r="T212" t="str">
        <f t="shared" si="19"/>
        <v>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5"/>
        <v>42266.159918981488</v>
      </c>
      <c r="K213">
        <v>1440042617</v>
      </c>
      <c r="L213" s="11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7"/>
        <v>45</v>
      </c>
      <c r="R213">
        <f>_xlfn.RANK.AVG(N213,Table1[backers_count])</f>
        <v>2568.5</v>
      </c>
      <c r="S213" t="str">
        <f t="shared" si="18"/>
        <v>film &amp; video</v>
      </c>
      <c r="T213" t="str">
        <f t="shared" si="19"/>
        <v>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5"/>
        <v>42476.839351851857</v>
      </c>
      <c r="K214">
        <v>1455656920</v>
      </c>
      <c r="L214" s="11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7"/>
        <v>0</v>
      </c>
      <c r="R214">
        <f>_xlfn.RANK.AVG(N214,Table1[backers_count])</f>
        <v>3572.5</v>
      </c>
      <c r="S214" t="str">
        <f t="shared" si="18"/>
        <v>film &amp; video</v>
      </c>
      <c r="T214" t="str">
        <f t="shared" si="19"/>
        <v>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5"/>
        <v>42232.587974537033</v>
      </c>
      <c r="K215">
        <v>1437142547</v>
      </c>
      <c r="L215" s="11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7"/>
        <v>0</v>
      </c>
      <c r="R215">
        <f>_xlfn.RANK.AVG(N215,Table1[backers_count])</f>
        <v>3572.5</v>
      </c>
      <c r="S215" t="str">
        <f t="shared" si="18"/>
        <v>film &amp; video</v>
      </c>
      <c r="T215" t="str">
        <f t="shared" si="19"/>
        <v>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5"/>
        <v>42069.64061342593</v>
      </c>
      <c r="K216">
        <v>1420471349</v>
      </c>
      <c r="L216" s="11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7"/>
        <v>0</v>
      </c>
      <c r="R216">
        <f>_xlfn.RANK.AVG(N216,Table1[backers_count])</f>
        <v>3572.5</v>
      </c>
      <c r="S216" t="str">
        <f t="shared" si="18"/>
        <v>film &amp; video</v>
      </c>
      <c r="T216" t="str">
        <f t="shared" si="19"/>
        <v>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5"/>
        <v>42417.999305555553</v>
      </c>
      <c r="K217">
        <v>1452058282</v>
      </c>
      <c r="L217" s="11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7"/>
        <v>0</v>
      </c>
      <c r="R217">
        <f>_xlfn.RANK.AVG(N217,Table1[backers_count])</f>
        <v>3572.5</v>
      </c>
      <c r="S217" t="str">
        <f t="shared" si="18"/>
        <v>film &amp; video</v>
      </c>
      <c r="T217" t="str">
        <f t="shared" si="19"/>
        <v>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5"/>
        <v>42116.917094907403</v>
      </c>
      <c r="K218">
        <v>1425423637</v>
      </c>
      <c r="L218" s="11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7"/>
        <v>56</v>
      </c>
      <c r="R218">
        <f>_xlfn.RANK.AVG(N218,Table1[backers_count])</f>
        <v>944</v>
      </c>
      <c r="S218" t="str">
        <f t="shared" si="18"/>
        <v>film &amp; video</v>
      </c>
      <c r="T218" t="str">
        <f t="shared" si="19"/>
        <v>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5"/>
        <v>42001.64061342593</v>
      </c>
      <c r="K219">
        <v>1417101749</v>
      </c>
      <c r="L219" s="11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7"/>
        <v>12</v>
      </c>
      <c r="R219">
        <f>_xlfn.RANK.AVG(N219,Table1[backers_count])</f>
        <v>1645.5</v>
      </c>
      <c r="S219" t="str">
        <f t="shared" si="18"/>
        <v>film &amp; video</v>
      </c>
      <c r="T219" t="str">
        <f t="shared" si="19"/>
        <v>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5"/>
        <v>42139.628344907411</v>
      </c>
      <c r="K220">
        <v>1426518289</v>
      </c>
      <c r="L220" s="11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7"/>
        <v>2</v>
      </c>
      <c r="R220">
        <f>_xlfn.RANK.AVG(N220,Table1[backers_count])</f>
        <v>3572.5</v>
      </c>
      <c r="S220" t="str">
        <f t="shared" si="18"/>
        <v>film &amp; video</v>
      </c>
      <c r="T220" t="str">
        <f t="shared" si="19"/>
        <v>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5"/>
        <v>42461.290972222225</v>
      </c>
      <c r="K221">
        <v>1456732225</v>
      </c>
      <c r="L221" s="11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7"/>
        <v>18</v>
      </c>
      <c r="R221">
        <f>_xlfn.RANK.AVG(N221,Table1[backers_count])</f>
        <v>1028.5</v>
      </c>
      <c r="S221" t="str">
        <f t="shared" si="18"/>
        <v>film &amp; video</v>
      </c>
      <c r="T221" t="str">
        <f t="shared" si="19"/>
        <v>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5"/>
        <v>42236.837499999994</v>
      </c>
      <c r="K222">
        <v>1436542030</v>
      </c>
      <c r="L222" s="11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7"/>
        <v>1</v>
      </c>
      <c r="R222">
        <f>_xlfn.RANK.AVG(N222,Table1[backers_count])</f>
        <v>3198.5</v>
      </c>
      <c r="S222" t="str">
        <f t="shared" si="18"/>
        <v>film &amp; video</v>
      </c>
      <c r="T222" t="str">
        <f t="shared" si="19"/>
        <v>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5"/>
        <v>42091.79587962963</v>
      </c>
      <c r="K223">
        <v>1422389164</v>
      </c>
      <c r="L223" s="11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7"/>
        <v>0</v>
      </c>
      <c r="R223">
        <f>_xlfn.RANK.AVG(N223,Table1[backers_count])</f>
        <v>3909.5</v>
      </c>
      <c r="S223" t="str">
        <f t="shared" si="18"/>
        <v>film &amp; video</v>
      </c>
      <c r="T223" t="str">
        <f t="shared" si="19"/>
        <v>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5"/>
        <v>42090.110416666663</v>
      </c>
      <c r="K224">
        <v>1422383318</v>
      </c>
      <c r="L224" s="11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7"/>
        <v>13</v>
      </c>
      <c r="R224">
        <f>_xlfn.RANK.AVG(N224,Table1[backers_count])</f>
        <v>3354.5</v>
      </c>
      <c r="S224" t="str">
        <f t="shared" si="18"/>
        <v>film &amp; video</v>
      </c>
      <c r="T224" t="str">
        <f t="shared" si="19"/>
        <v>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5"/>
        <v>42512.045138888891</v>
      </c>
      <c r="K225">
        <v>1461287350</v>
      </c>
      <c r="L225" s="11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7"/>
        <v>0</v>
      </c>
      <c r="R225">
        <f>_xlfn.RANK.AVG(N225,Table1[backers_count])</f>
        <v>3909.5</v>
      </c>
      <c r="S225" t="str">
        <f t="shared" si="18"/>
        <v>film &amp; video</v>
      </c>
      <c r="T225" t="str">
        <f t="shared" si="19"/>
        <v>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5"/>
        <v>42195.235254629632</v>
      </c>
      <c r="K226">
        <v>1431322726</v>
      </c>
      <c r="L226" s="11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7"/>
        <v>0</v>
      </c>
      <c r="R226">
        <f>_xlfn.RANK.AVG(N226,Table1[backers_count])</f>
        <v>3909.5</v>
      </c>
      <c r="S226" t="str">
        <f t="shared" si="18"/>
        <v>film &amp; video</v>
      </c>
      <c r="T226" t="str">
        <f t="shared" si="19"/>
        <v>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5"/>
        <v>42468.919606481482</v>
      </c>
      <c r="K227">
        <v>1457564654</v>
      </c>
      <c r="L227" s="11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7"/>
        <v>0</v>
      </c>
      <c r="R227">
        <f>_xlfn.RANK.AVG(N227,Table1[backers_count])</f>
        <v>3909.5</v>
      </c>
      <c r="S227" t="str">
        <f t="shared" si="18"/>
        <v>film &amp; video</v>
      </c>
      <c r="T227" t="str">
        <f t="shared" si="19"/>
        <v>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5"/>
        <v>42155.395138888889</v>
      </c>
      <c r="K228">
        <v>1428854344</v>
      </c>
      <c r="L228" s="11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7"/>
        <v>1</v>
      </c>
      <c r="R228">
        <f>_xlfn.RANK.AVG(N228,Table1[backers_count])</f>
        <v>3354.5</v>
      </c>
      <c r="S228" t="str">
        <f t="shared" si="18"/>
        <v>film &amp; video</v>
      </c>
      <c r="T228" t="str">
        <f t="shared" si="19"/>
        <v>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5"/>
        <v>42194.893993055557</v>
      </c>
      <c r="K229">
        <v>1433885241</v>
      </c>
      <c r="L229" s="11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7"/>
        <v>0</v>
      </c>
      <c r="R229">
        <f>_xlfn.RANK.AVG(N229,Table1[backers_count])</f>
        <v>3909.5</v>
      </c>
      <c r="S229" t="str">
        <f t="shared" si="18"/>
        <v>film &amp; video</v>
      </c>
      <c r="T229" t="str">
        <f t="shared" si="19"/>
        <v>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5"/>
        <v>42156.686400462961</v>
      </c>
      <c r="K230">
        <v>1427992105</v>
      </c>
      <c r="L230" s="11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7"/>
        <v>0</v>
      </c>
      <c r="R230">
        <f>_xlfn.RANK.AVG(N230,Table1[backers_count])</f>
        <v>3909.5</v>
      </c>
      <c r="S230" t="str">
        <f t="shared" si="18"/>
        <v>film &amp; video</v>
      </c>
      <c r="T230" t="str">
        <f t="shared" si="19"/>
        <v>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5"/>
        <v>42413.933993055558</v>
      </c>
      <c r="K231">
        <v>1452810297</v>
      </c>
      <c r="L231" s="11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7"/>
        <v>0</v>
      </c>
      <c r="R231">
        <f>_xlfn.RANK.AVG(N231,Table1[backers_count])</f>
        <v>3909.5</v>
      </c>
      <c r="S231" t="str">
        <f t="shared" si="18"/>
        <v>film &amp; video</v>
      </c>
      <c r="T231" t="str">
        <f t="shared" si="19"/>
        <v>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5"/>
        <v>42159.777210648142</v>
      </c>
      <c r="K232">
        <v>1430851151</v>
      </c>
      <c r="L232" s="11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7"/>
        <v>0</v>
      </c>
      <c r="R232">
        <f>_xlfn.RANK.AVG(N232,Table1[backers_count])</f>
        <v>3354.5</v>
      </c>
      <c r="S232" t="str">
        <f t="shared" si="18"/>
        <v>film &amp; video</v>
      </c>
      <c r="T232" t="str">
        <f t="shared" si="19"/>
        <v>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5"/>
        <v>42371.958923611113</v>
      </c>
      <c r="K233">
        <v>1449183651</v>
      </c>
      <c r="L233" s="11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7"/>
        <v>0</v>
      </c>
      <c r="R233">
        <f>_xlfn.RANK.AVG(N233,Table1[backers_count])</f>
        <v>3909.5</v>
      </c>
      <c r="S233" t="str">
        <f t="shared" si="18"/>
        <v>film &amp; video</v>
      </c>
      <c r="T233" t="str">
        <f t="shared" si="19"/>
        <v>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5"/>
        <v>42062.82576388889</v>
      </c>
      <c r="K234">
        <v>1422474546</v>
      </c>
      <c r="L234" s="11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7"/>
        <v>3</v>
      </c>
      <c r="R234">
        <f>_xlfn.RANK.AVG(N234,Table1[backers_count])</f>
        <v>2833</v>
      </c>
      <c r="S234" t="str">
        <f t="shared" si="18"/>
        <v>film &amp; video</v>
      </c>
      <c r="T234" t="str">
        <f t="shared" si="19"/>
        <v>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5"/>
        <v>42642.911712962959</v>
      </c>
      <c r="K235">
        <v>1472593972</v>
      </c>
      <c r="L235" s="11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7"/>
        <v>0</v>
      </c>
      <c r="R235">
        <f>_xlfn.RANK.AVG(N235,Table1[backers_count])</f>
        <v>3909.5</v>
      </c>
      <c r="S235" t="str">
        <f t="shared" si="18"/>
        <v>film &amp; video</v>
      </c>
      <c r="T235" t="str">
        <f t="shared" si="19"/>
        <v>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5"/>
        <v>42176.035405092596</v>
      </c>
      <c r="K236">
        <v>1431391859</v>
      </c>
      <c r="L236" s="11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7"/>
        <v>40</v>
      </c>
      <c r="R236">
        <f>_xlfn.RANK.AVG(N236,Table1[backers_count])</f>
        <v>2971.5</v>
      </c>
      <c r="S236" t="str">
        <f t="shared" si="18"/>
        <v>film &amp; video</v>
      </c>
      <c r="T236" t="str">
        <f t="shared" si="19"/>
        <v>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5"/>
        <v>42194.908530092594</v>
      </c>
      <c r="K237">
        <v>1433886497</v>
      </c>
      <c r="L237" s="11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7"/>
        <v>0</v>
      </c>
      <c r="R237">
        <f>_xlfn.RANK.AVG(N237,Table1[backers_count])</f>
        <v>3909.5</v>
      </c>
      <c r="S237" t="str">
        <f t="shared" si="18"/>
        <v>film &amp; video</v>
      </c>
      <c r="T237" t="str">
        <f t="shared" si="19"/>
        <v>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5"/>
        <v>42374</v>
      </c>
      <c r="K238">
        <v>1447380099</v>
      </c>
      <c r="L238" s="11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7"/>
        <v>0</v>
      </c>
      <c r="R238">
        <f>_xlfn.RANK.AVG(N238,Table1[backers_count])</f>
        <v>3909.5</v>
      </c>
      <c r="S238" t="str">
        <f t="shared" si="18"/>
        <v>film &amp; video</v>
      </c>
      <c r="T238" t="str">
        <f t="shared" si="19"/>
        <v>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5"/>
        <v>42437.577187499999</v>
      </c>
      <c r="K239">
        <v>1452261069</v>
      </c>
      <c r="L239" s="11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7"/>
        <v>0</v>
      </c>
      <c r="R239">
        <f>_xlfn.RANK.AVG(N239,Table1[backers_count])</f>
        <v>3572.5</v>
      </c>
      <c r="S239" t="str">
        <f t="shared" si="18"/>
        <v>film &amp; video</v>
      </c>
      <c r="T239" t="str">
        <f t="shared" si="19"/>
        <v>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5"/>
        <v>42734.375</v>
      </c>
      <c r="K240">
        <v>1481324760</v>
      </c>
      <c r="L240" s="11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7"/>
        <v>0</v>
      </c>
      <c r="R240">
        <f>_xlfn.RANK.AVG(N240,Table1[backers_count])</f>
        <v>3909.5</v>
      </c>
      <c r="S240" t="str">
        <f t="shared" si="18"/>
        <v>film &amp; video</v>
      </c>
      <c r="T240" t="str">
        <f t="shared" si="19"/>
        <v>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5"/>
        <v>42316.5</v>
      </c>
      <c r="K241">
        <v>1445308730</v>
      </c>
      <c r="L241" s="11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7"/>
        <v>25</v>
      </c>
      <c r="R241">
        <f>_xlfn.RANK.AVG(N241,Table1[backers_count])</f>
        <v>2971.5</v>
      </c>
      <c r="S241" t="str">
        <f t="shared" si="18"/>
        <v>film &amp; video</v>
      </c>
      <c r="T241" t="str">
        <f t="shared" si="19"/>
        <v>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5"/>
        <v>41399.708460648151</v>
      </c>
      <c r="K242">
        <v>1363885211</v>
      </c>
      <c r="L242" s="11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7"/>
        <v>108</v>
      </c>
      <c r="R242">
        <f>_xlfn.RANK.AVG(N242,Table1[backers_count])</f>
        <v>608.5</v>
      </c>
      <c r="S242" t="str">
        <f t="shared" si="18"/>
        <v>film &amp; video</v>
      </c>
      <c r="T242" t="str">
        <f t="shared" si="19"/>
        <v>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5"/>
        <v>41994.697962962964</v>
      </c>
      <c r="K243">
        <v>1415292304</v>
      </c>
      <c r="L243" s="11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7"/>
        <v>113</v>
      </c>
      <c r="R243">
        <f>_xlfn.RANK.AVG(N243,Table1[backers_count])</f>
        <v>209</v>
      </c>
      <c r="S243" t="str">
        <f t="shared" si="18"/>
        <v>film &amp; video</v>
      </c>
      <c r="T243" t="str">
        <f t="shared" si="19"/>
        <v>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5"/>
        <v>40897.492939814816</v>
      </c>
      <c r="K244">
        <v>1321357790</v>
      </c>
      <c r="L244" s="11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7"/>
        <v>113</v>
      </c>
      <c r="R244">
        <f>_xlfn.RANK.AVG(N244,Table1[backers_count])</f>
        <v>414</v>
      </c>
      <c r="S244" t="str">
        <f t="shared" si="18"/>
        <v>film &amp; video</v>
      </c>
      <c r="T244" t="str">
        <f t="shared" si="19"/>
        <v>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5"/>
        <v>41692.047500000001</v>
      </c>
      <c r="K245">
        <v>1390439304</v>
      </c>
      <c r="L245" s="11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7"/>
        <v>103</v>
      </c>
      <c r="R245">
        <f>_xlfn.RANK.AVG(N245,Table1[backers_count])</f>
        <v>247</v>
      </c>
      <c r="S245" t="str">
        <f t="shared" si="18"/>
        <v>film &amp; video</v>
      </c>
      <c r="T245" t="str">
        <f t="shared" si="19"/>
        <v>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5"/>
        <v>40253.29583333333</v>
      </c>
      <c r="K246">
        <v>1265269559</v>
      </c>
      <c r="L246" s="11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7"/>
        <v>114</v>
      </c>
      <c r="R246">
        <f>_xlfn.RANK.AVG(N246,Table1[backers_count])</f>
        <v>944</v>
      </c>
      <c r="S246" t="str">
        <f t="shared" si="18"/>
        <v>film &amp; video</v>
      </c>
      <c r="T246" t="str">
        <f t="shared" si="19"/>
        <v>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5"/>
        <v>41137.053067129629</v>
      </c>
      <c r="K247">
        <v>1342487785</v>
      </c>
      <c r="L247" s="11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7"/>
        <v>104</v>
      </c>
      <c r="R247">
        <f>_xlfn.RANK.AVG(N247,Table1[backers_count])</f>
        <v>842.5</v>
      </c>
      <c r="S247" t="str">
        <f t="shared" si="18"/>
        <v>film &amp; video</v>
      </c>
      <c r="T247" t="str">
        <f t="shared" si="19"/>
        <v>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5"/>
        <v>40530.405150462961</v>
      </c>
      <c r="K248">
        <v>1288341805</v>
      </c>
      <c r="L248" s="11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7"/>
        <v>305</v>
      </c>
      <c r="R248">
        <f>_xlfn.RANK.AVG(N248,Table1[backers_count])</f>
        <v>376</v>
      </c>
      <c r="S248" t="str">
        <f t="shared" si="18"/>
        <v>film &amp; video</v>
      </c>
      <c r="T248" t="str">
        <f t="shared" si="19"/>
        <v>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5"/>
        <v>40467.152083333334</v>
      </c>
      <c r="K249">
        <v>1284042614</v>
      </c>
      <c r="L249" s="11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7"/>
        <v>134</v>
      </c>
      <c r="R249">
        <f>_xlfn.RANK.AVG(N249,Table1[backers_count])</f>
        <v>1213.5</v>
      </c>
      <c r="S249" t="str">
        <f t="shared" si="18"/>
        <v>film &amp; video</v>
      </c>
      <c r="T249" t="str">
        <f t="shared" si="19"/>
        <v>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5"/>
        <v>40915.774409722224</v>
      </c>
      <c r="K250">
        <v>1322073309</v>
      </c>
      <c r="L250" s="11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7"/>
        <v>101</v>
      </c>
      <c r="R250">
        <f>_xlfn.RANK.AVG(N250,Table1[backers_count])</f>
        <v>575</v>
      </c>
      <c r="S250" t="str">
        <f t="shared" si="18"/>
        <v>film &amp; video</v>
      </c>
      <c r="T250" t="str">
        <f t="shared" si="19"/>
        <v>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5"/>
        <v>40412.736111111109</v>
      </c>
      <c r="K251">
        <v>1275603020</v>
      </c>
      <c r="L251" s="11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7"/>
        <v>113</v>
      </c>
      <c r="R251">
        <f>_xlfn.RANK.AVG(N251,Table1[backers_count])</f>
        <v>362.5</v>
      </c>
      <c r="S251" t="str">
        <f t="shared" si="18"/>
        <v>film &amp; video</v>
      </c>
      <c r="T251" t="str">
        <f t="shared" si="19"/>
        <v>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5"/>
        <v>41431.565868055557</v>
      </c>
      <c r="K252">
        <v>1367933691</v>
      </c>
      <c r="L252" s="11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7"/>
        <v>106</v>
      </c>
      <c r="R252">
        <f>_xlfn.RANK.AVG(N252,Table1[backers_count])</f>
        <v>177</v>
      </c>
      <c r="S252" t="str">
        <f t="shared" si="18"/>
        <v>film &amp; video</v>
      </c>
      <c r="T252" t="str">
        <f t="shared" si="19"/>
        <v>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5"/>
        <v>41045.791666666664</v>
      </c>
      <c r="K253">
        <v>1334429646</v>
      </c>
      <c r="L253" s="11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7"/>
        <v>126</v>
      </c>
      <c r="R253">
        <f>_xlfn.RANK.AVG(N253,Table1[backers_count])</f>
        <v>1017.5</v>
      </c>
      <c r="S253" t="str">
        <f t="shared" si="18"/>
        <v>film &amp; video</v>
      </c>
      <c r="T253" t="str">
        <f t="shared" si="19"/>
        <v>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5"/>
        <v>40330.165972222225</v>
      </c>
      <c r="K254">
        <v>1269878058</v>
      </c>
      <c r="L254" s="11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7"/>
        <v>185</v>
      </c>
      <c r="R254">
        <f>_xlfn.RANK.AVG(N254,Table1[backers_count])</f>
        <v>749.5</v>
      </c>
      <c r="S254" t="str">
        <f t="shared" si="18"/>
        <v>film &amp; video</v>
      </c>
      <c r="T254" t="str">
        <f t="shared" si="19"/>
        <v>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5"/>
        <v>40954.650868055556</v>
      </c>
      <c r="K255">
        <v>1326728235</v>
      </c>
      <c r="L255" s="11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7"/>
        <v>101</v>
      </c>
      <c r="R255">
        <f>_xlfn.RANK.AVG(N255,Table1[backers_count])</f>
        <v>2833</v>
      </c>
      <c r="S255" t="str">
        <f t="shared" si="18"/>
        <v>film &amp; video</v>
      </c>
      <c r="T255" t="str">
        <f t="shared" si="19"/>
        <v>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5"/>
        <v>42294.083333333328</v>
      </c>
      <c r="K256">
        <v>1442443910</v>
      </c>
      <c r="L256" s="11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7"/>
        <v>117</v>
      </c>
      <c r="R256">
        <f>_xlfn.RANK.AVG(N256,Table1[backers_count])</f>
        <v>259.5</v>
      </c>
      <c r="S256" t="str">
        <f t="shared" si="18"/>
        <v>film &amp; video</v>
      </c>
      <c r="T256" t="str">
        <f t="shared" si="19"/>
        <v>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5"/>
        <v>40618.48474537037</v>
      </c>
      <c r="K257">
        <v>1297687082</v>
      </c>
      <c r="L257" s="11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7"/>
        <v>107</v>
      </c>
      <c r="R257">
        <f>_xlfn.RANK.AVG(N257,Table1[backers_count])</f>
        <v>446.5</v>
      </c>
      <c r="S257" t="str">
        <f t="shared" si="18"/>
        <v>film &amp; video</v>
      </c>
      <c r="T257" t="str">
        <f t="shared" si="19"/>
        <v>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ref="J258:J321" si="20">(((I258/60)/60)/24)+DATE(1970,1,1)</f>
        <v>41349.769293981481</v>
      </c>
      <c r="K258">
        <v>1360866467</v>
      </c>
      <c r="L258" s="11">
        <f t="shared" ref="L258:L321" si="21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2">ROUND((E258/D258)*100,0)</f>
        <v>139</v>
      </c>
      <c r="R258">
        <f>_xlfn.RANK.AVG(N258,Table1[backers_count])</f>
        <v>306</v>
      </c>
      <c r="S258" t="str">
        <f t="shared" ref="S258:S321" si="23">LEFT(P258, SEARCH("/",P258,1)-1)</f>
        <v>film &amp; video</v>
      </c>
      <c r="T258" t="str">
        <f t="shared" ref="T258:T321" si="24">RIGHT(P258,LEN(P258)-SEARCH("/",P258)-1)</f>
        <v>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si="20"/>
        <v>42509.626875000002</v>
      </c>
      <c r="K259">
        <v>1461078162</v>
      </c>
      <c r="L259" s="11">
        <f t="shared" si="21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2"/>
        <v>107</v>
      </c>
      <c r="R259">
        <f>_xlfn.RANK.AVG(N259,Table1[backers_count])</f>
        <v>129</v>
      </c>
      <c r="S259" t="str">
        <f t="shared" si="23"/>
        <v>film &amp; video</v>
      </c>
      <c r="T259" t="str">
        <f t="shared" si="24"/>
        <v>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0"/>
        <v>40712.051689814813</v>
      </c>
      <c r="K260">
        <v>1305767666</v>
      </c>
      <c r="L260" s="11">
        <f t="shared" si="21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2"/>
        <v>191</v>
      </c>
      <c r="R260">
        <f>_xlfn.RANK.AVG(N260,Table1[backers_count])</f>
        <v>102</v>
      </c>
      <c r="S260" t="str">
        <f t="shared" si="23"/>
        <v>film &amp; video</v>
      </c>
      <c r="T260" t="str">
        <f t="shared" si="24"/>
        <v>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0"/>
        <v>42102.738067129627</v>
      </c>
      <c r="K261">
        <v>1425922969</v>
      </c>
      <c r="L261" s="11">
        <f t="shared" si="21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2"/>
        <v>132</v>
      </c>
      <c r="R261">
        <f>_xlfn.RANK.AVG(N261,Table1[backers_count])</f>
        <v>75</v>
      </c>
      <c r="S261" t="str">
        <f t="shared" si="23"/>
        <v>film &amp; video</v>
      </c>
      <c r="T261" t="str">
        <f t="shared" si="24"/>
        <v>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0"/>
        <v>40376.415972222225</v>
      </c>
      <c r="K262">
        <v>1275415679</v>
      </c>
      <c r="L262" s="11">
        <f t="shared" si="21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2"/>
        <v>106</v>
      </c>
      <c r="R262">
        <f>_xlfn.RANK.AVG(N262,Table1[backers_count])</f>
        <v>914.5</v>
      </c>
      <c r="S262" t="str">
        <f t="shared" si="23"/>
        <v>film &amp; video</v>
      </c>
      <c r="T262" t="str">
        <f t="shared" si="24"/>
        <v>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0"/>
        <v>41067.621527777781</v>
      </c>
      <c r="K263">
        <v>1334783704</v>
      </c>
      <c r="L263" s="11">
        <f t="shared" si="21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2"/>
        <v>107</v>
      </c>
      <c r="R263">
        <f>_xlfn.RANK.AVG(N263,Table1[backers_count])</f>
        <v>382</v>
      </c>
      <c r="S263" t="str">
        <f t="shared" si="23"/>
        <v>film &amp; video</v>
      </c>
      <c r="T263" t="str">
        <f t="shared" si="24"/>
        <v>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0"/>
        <v>40600.24800925926</v>
      </c>
      <c r="K264">
        <v>1294811828</v>
      </c>
      <c r="L264" s="11">
        <f t="shared" si="21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2"/>
        <v>240</v>
      </c>
      <c r="R264">
        <f>_xlfn.RANK.AVG(N264,Table1[backers_count])</f>
        <v>579.5</v>
      </c>
      <c r="S264" t="str">
        <f t="shared" si="23"/>
        <v>film &amp; video</v>
      </c>
      <c r="T264" t="str">
        <f t="shared" si="24"/>
        <v>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0"/>
        <v>41179.954791666663</v>
      </c>
      <c r="K265">
        <v>1346194494</v>
      </c>
      <c r="L265" s="11">
        <f t="shared" si="21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2"/>
        <v>118</v>
      </c>
      <c r="R265">
        <f>_xlfn.RANK.AVG(N265,Table1[backers_count])</f>
        <v>71</v>
      </c>
      <c r="S265" t="str">
        <f t="shared" si="23"/>
        <v>film &amp; video</v>
      </c>
      <c r="T265" t="str">
        <f t="shared" si="24"/>
        <v>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0"/>
        <v>41040.620312500003</v>
      </c>
      <c r="K266">
        <v>1334155995</v>
      </c>
      <c r="L266" s="11">
        <f t="shared" si="21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2"/>
        <v>118</v>
      </c>
      <c r="R266">
        <f>_xlfn.RANK.AVG(N266,Table1[backers_count])</f>
        <v>884.5</v>
      </c>
      <c r="S266" t="str">
        <f t="shared" si="23"/>
        <v>film &amp; video</v>
      </c>
      <c r="T266" t="str">
        <f t="shared" si="24"/>
        <v>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0"/>
        <v>40308.844444444447</v>
      </c>
      <c r="K267">
        <v>1269928430</v>
      </c>
      <c r="L267" s="11">
        <f t="shared" si="21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2"/>
        <v>111</v>
      </c>
      <c r="R267">
        <f>_xlfn.RANK.AVG(N267,Table1[backers_count])</f>
        <v>1272.5</v>
      </c>
      <c r="S267" t="str">
        <f t="shared" si="23"/>
        <v>film &amp; video</v>
      </c>
      <c r="T267" t="str">
        <f t="shared" si="24"/>
        <v>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0"/>
        <v>40291.160416666666</v>
      </c>
      <c r="K268">
        <v>1264565507</v>
      </c>
      <c r="L268" s="11">
        <f t="shared" si="21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2"/>
        <v>146</v>
      </c>
      <c r="R268">
        <f>_xlfn.RANK.AVG(N268,Table1[backers_count])</f>
        <v>1701.5</v>
      </c>
      <c r="S268" t="str">
        <f t="shared" si="23"/>
        <v>film &amp; video</v>
      </c>
      <c r="T268" t="str">
        <f t="shared" si="24"/>
        <v>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0"/>
        <v>41815.452534722222</v>
      </c>
      <c r="K269">
        <v>1401101499</v>
      </c>
      <c r="L269" s="11">
        <f t="shared" si="21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2"/>
        <v>132</v>
      </c>
      <c r="R269">
        <f>_xlfn.RANK.AVG(N269,Table1[backers_count])</f>
        <v>517</v>
      </c>
      <c r="S269" t="str">
        <f t="shared" si="23"/>
        <v>film &amp; video</v>
      </c>
      <c r="T269" t="str">
        <f t="shared" si="24"/>
        <v>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0"/>
        <v>40854.194189814814</v>
      </c>
      <c r="K270">
        <v>1316749178</v>
      </c>
      <c r="L270" s="11">
        <f t="shared" si="21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2"/>
        <v>111</v>
      </c>
      <c r="R270">
        <f>_xlfn.RANK.AVG(N270,Table1[backers_count])</f>
        <v>732</v>
      </c>
      <c r="S270" t="str">
        <f t="shared" si="23"/>
        <v>film &amp; video</v>
      </c>
      <c r="T270" t="str">
        <f t="shared" si="24"/>
        <v>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0"/>
        <v>42788.197013888886</v>
      </c>
      <c r="K271">
        <v>1485146622</v>
      </c>
      <c r="L271" s="11">
        <f t="shared" si="21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2"/>
        <v>147</v>
      </c>
      <c r="R271">
        <f>_xlfn.RANK.AVG(N271,Table1[backers_count])</f>
        <v>36</v>
      </c>
      <c r="S271" t="str">
        <f t="shared" si="23"/>
        <v>film &amp; video</v>
      </c>
      <c r="T271" t="str">
        <f t="shared" si="24"/>
        <v>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0"/>
        <v>40688.166666666664</v>
      </c>
      <c r="K272">
        <v>1301950070</v>
      </c>
      <c r="L272" s="11">
        <f t="shared" si="21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2"/>
        <v>153</v>
      </c>
      <c r="R272">
        <f>_xlfn.RANK.AVG(N272,Table1[backers_count])</f>
        <v>1230</v>
      </c>
      <c r="S272" t="str">
        <f t="shared" si="23"/>
        <v>film &amp; video</v>
      </c>
      <c r="T272" t="str">
        <f t="shared" si="24"/>
        <v>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0"/>
        <v>41641.333333333336</v>
      </c>
      <c r="K273">
        <v>1386123861</v>
      </c>
      <c r="L273" s="11">
        <f t="shared" si="21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2"/>
        <v>105</v>
      </c>
      <c r="R273">
        <f>_xlfn.RANK.AVG(N273,Table1[backers_count])</f>
        <v>289</v>
      </c>
      <c r="S273" t="str">
        <f t="shared" si="23"/>
        <v>film &amp; video</v>
      </c>
      <c r="T273" t="str">
        <f t="shared" si="24"/>
        <v>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0"/>
        <v>40296.78402777778</v>
      </c>
      <c r="K274">
        <v>1267220191</v>
      </c>
      <c r="L274" s="11">
        <f t="shared" si="21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2"/>
        <v>177</v>
      </c>
      <c r="R274">
        <f>_xlfn.RANK.AVG(N274,Table1[backers_count])</f>
        <v>1173.5</v>
      </c>
      <c r="S274" t="str">
        <f t="shared" si="23"/>
        <v>film &amp; video</v>
      </c>
      <c r="T274" t="str">
        <f t="shared" si="24"/>
        <v>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0"/>
        <v>40727.498449074075</v>
      </c>
      <c r="K275">
        <v>1307102266</v>
      </c>
      <c r="L275" s="11">
        <f t="shared" si="21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2"/>
        <v>108</v>
      </c>
      <c r="R275">
        <f>_xlfn.RANK.AVG(N275,Table1[backers_count])</f>
        <v>689.5</v>
      </c>
      <c r="S275" t="str">
        <f t="shared" si="23"/>
        <v>film &amp; video</v>
      </c>
      <c r="T275" t="str">
        <f t="shared" si="24"/>
        <v>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0"/>
        <v>41004.290972222225</v>
      </c>
      <c r="K276">
        <v>1330638829</v>
      </c>
      <c r="L276" s="11">
        <f t="shared" si="21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2"/>
        <v>156</v>
      </c>
      <c r="R276">
        <f>_xlfn.RANK.AVG(N276,Table1[backers_count])</f>
        <v>719</v>
      </c>
      <c r="S276" t="str">
        <f t="shared" si="23"/>
        <v>film &amp; video</v>
      </c>
      <c r="T276" t="str">
        <f t="shared" si="24"/>
        <v>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0"/>
        <v>41223.073680555557</v>
      </c>
      <c r="K277">
        <v>1349916366</v>
      </c>
      <c r="L277" s="11">
        <f t="shared" si="21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2"/>
        <v>108</v>
      </c>
      <c r="R277">
        <f>_xlfn.RANK.AVG(N277,Table1[backers_count])</f>
        <v>244</v>
      </c>
      <c r="S277" t="str">
        <f t="shared" si="23"/>
        <v>film &amp; video</v>
      </c>
      <c r="T277" t="str">
        <f t="shared" si="24"/>
        <v>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0"/>
        <v>41027.040208333332</v>
      </c>
      <c r="K278">
        <v>1330394274</v>
      </c>
      <c r="L278" s="11">
        <f t="shared" si="21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2"/>
        <v>148</v>
      </c>
      <c r="R278">
        <f>_xlfn.RANK.AVG(N278,Table1[backers_count])</f>
        <v>1213.5</v>
      </c>
      <c r="S278" t="str">
        <f t="shared" si="23"/>
        <v>film &amp; video</v>
      </c>
      <c r="T278" t="str">
        <f t="shared" si="24"/>
        <v>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0"/>
        <v>42147.891423611116</v>
      </c>
      <c r="K279">
        <v>1429824219</v>
      </c>
      <c r="L279" s="11">
        <f t="shared" si="21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2"/>
        <v>110</v>
      </c>
      <c r="R279">
        <f>_xlfn.RANK.AVG(N279,Table1[backers_count])</f>
        <v>72</v>
      </c>
      <c r="S279" t="str">
        <f t="shared" si="23"/>
        <v>film &amp; video</v>
      </c>
      <c r="T279" t="str">
        <f t="shared" si="24"/>
        <v>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0"/>
        <v>41194.040960648148</v>
      </c>
      <c r="K280">
        <v>1347411539</v>
      </c>
      <c r="L280" s="11">
        <f t="shared" si="21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2"/>
        <v>150</v>
      </c>
      <c r="R280">
        <f>_xlfn.RANK.AVG(N280,Table1[backers_count])</f>
        <v>183.5</v>
      </c>
      <c r="S280" t="str">
        <f t="shared" si="23"/>
        <v>film &amp; video</v>
      </c>
      <c r="T280" t="str">
        <f t="shared" si="24"/>
        <v>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0"/>
        <v>42793.084027777775</v>
      </c>
      <c r="K281">
        <v>1485237096</v>
      </c>
      <c r="L281" s="11">
        <f t="shared" si="21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2"/>
        <v>157</v>
      </c>
      <c r="R281">
        <f>_xlfn.RANK.AVG(N281,Table1[backers_count])</f>
        <v>268.5</v>
      </c>
      <c r="S281" t="str">
        <f t="shared" si="23"/>
        <v>film &amp; video</v>
      </c>
      <c r="T281" t="str">
        <f t="shared" si="24"/>
        <v>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0"/>
        <v>41789.590682870366</v>
      </c>
      <c r="K282">
        <v>1397571035</v>
      </c>
      <c r="L282" s="11">
        <f t="shared" si="21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2"/>
        <v>156</v>
      </c>
      <c r="R282">
        <f>_xlfn.RANK.AVG(N282,Table1[backers_count])</f>
        <v>22</v>
      </c>
      <c r="S282" t="str">
        <f t="shared" si="23"/>
        <v>film &amp; video</v>
      </c>
      <c r="T282" t="str">
        <f t="shared" si="24"/>
        <v>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0"/>
        <v>40035.80972222222</v>
      </c>
      <c r="K283">
        <v>1242532513</v>
      </c>
      <c r="L283" s="11">
        <f t="shared" si="21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2"/>
        <v>121</v>
      </c>
      <c r="R283">
        <f>_xlfn.RANK.AVG(N283,Table1[backers_count])</f>
        <v>994</v>
      </c>
      <c r="S283" t="str">
        <f t="shared" si="23"/>
        <v>film &amp; video</v>
      </c>
      <c r="T283" t="str">
        <f t="shared" si="24"/>
        <v>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0"/>
        <v>40231.916666666664</v>
      </c>
      <c r="K284">
        <v>1263679492</v>
      </c>
      <c r="L284" s="11">
        <f t="shared" si="21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2"/>
        <v>101</v>
      </c>
      <c r="R284">
        <f>_xlfn.RANK.AVG(N284,Table1[backers_count])</f>
        <v>474</v>
      </c>
      <c r="S284" t="str">
        <f t="shared" si="23"/>
        <v>film &amp; video</v>
      </c>
      <c r="T284" t="str">
        <f t="shared" si="24"/>
        <v>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0"/>
        <v>40695.207638888889</v>
      </c>
      <c r="K285">
        <v>1305219744</v>
      </c>
      <c r="L285" s="11">
        <f t="shared" si="21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2"/>
        <v>114</v>
      </c>
      <c r="R285">
        <f>_xlfn.RANK.AVG(N285,Table1[backers_count])</f>
        <v>414</v>
      </c>
      <c r="S285" t="str">
        <f t="shared" si="23"/>
        <v>film &amp; video</v>
      </c>
      <c r="T285" t="str">
        <f t="shared" si="24"/>
        <v>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0"/>
        <v>40929.738194444442</v>
      </c>
      <c r="K286">
        <v>1325007780</v>
      </c>
      <c r="L286" s="11">
        <f t="shared" si="21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2"/>
        <v>105</v>
      </c>
      <c r="R286">
        <f>_xlfn.RANK.AVG(N286,Table1[backers_count])</f>
        <v>92</v>
      </c>
      <c r="S286" t="str">
        <f t="shared" si="23"/>
        <v>film &amp; video</v>
      </c>
      <c r="T286" t="str">
        <f t="shared" si="24"/>
        <v>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0"/>
        <v>41536.756111111114</v>
      </c>
      <c r="K287">
        <v>1377022128</v>
      </c>
      <c r="L287" s="11">
        <f t="shared" si="21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2"/>
        <v>229</v>
      </c>
      <c r="R287">
        <f>_xlfn.RANK.AVG(N287,Table1[backers_count])</f>
        <v>127</v>
      </c>
      <c r="S287" t="str">
        <f t="shared" si="23"/>
        <v>film &amp; video</v>
      </c>
      <c r="T287" t="str">
        <f t="shared" si="24"/>
        <v>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0"/>
        <v>41358.774583333332</v>
      </c>
      <c r="K288">
        <v>1360352124</v>
      </c>
      <c r="L288" s="11">
        <f t="shared" si="21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2"/>
        <v>109</v>
      </c>
      <c r="R288">
        <f>_xlfn.RANK.AVG(N288,Table1[backers_count])</f>
        <v>614</v>
      </c>
      <c r="S288" t="str">
        <f t="shared" si="23"/>
        <v>film &amp; video</v>
      </c>
      <c r="T288" t="str">
        <f t="shared" si="24"/>
        <v>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0"/>
        <v>41215.166666666664</v>
      </c>
      <c r="K289">
        <v>1349160018</v>
      </c>
      <c r="L289" s="11">
        <f t="shared" si="21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2"/>
        <v>176</v>
      </c>
      <c r="R289">
        <f>_xlfn.RANK.AVG(N289,Table1[backers_count])</f>
        <v>285</v>
      </c>
      <c r="S289" t="str">
        <f t="shared" si="23"/>
        <v>film &amp; video</v>
      </c>
      <c r="T289" t="str">
        <f t="shared" si="24"/>
        <v>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0"/>
        <v>41086.168900462959</v>
      </c>
      <c r="K290">
        <v>1337659393</v>
      </c>
      <c r="L290" s="11">
        <f t="shared" si="21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2"/>
        <v>103</v>
      </c>
      <c r="R290">
        <f>_xlfn.RANK.AVG(N290,Table1[backers_count])</f>
        <v>172</v>
      </c>
      <c r="S290" t="str">
        <f t="shared" si="23"/>
        <v>film &amp; video</v>
      </c>
      <c r="T290" t="str">
        <f t="shared" si="24"/>
        <v>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0"/>
        <v>41580.456412037034</v>
      </c>
      <c r="K291">
        <v>1380797834</v>
      </c>
      <c r="L291" s="11">
        <f t="shared" si="21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2"/>
        <v>105</v>
      </c>
      <c r="R291">
        <f>_xlfn.RANK.AVG(N291,Table1[backers_count])</f>
        <v>366</v>
      </c>
      <c r="S291" t="str">
        <f t="shared" si="23"/>
        <v>film &amp; video</v>
      </c>
      <c r="T291" t="str">
        <f t="shared" si="24"/>
        <v>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0"/>
        <v>40576.332638888889</v>
      </c>
      <c r="K292">
        <v>1292316697</v>
      </c>
      <c r="L292" s="11">
        <f t="shared" si="21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2"/>
        <v>107</v>
      </c>
      <c r="R292">
        <f>_xlfn.RANK.AVG(N292,Table1[backers_count])</f>
        <v>504.5</v>
      </c>
      <c r="S292" t="str">
        <f t="shared" si="23"/>
        <v>film &amp; video</v>
      </c>
      <c r="T292" t="str">
        <f t="shared" si="24"/>
        <v>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0"/>
        <v>41395.000694444447</v>
      </c>
      <c r="K293">
        <v>1365791246</v>
      </c>
      <c r="L293" s="11">
        <f t="shared" si="21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2"/>
        <v>120</v>
      </c>
      <c r="R293">
        <f>_xlfn.RANK.AVG(N293,Table1[backers_count])</f>
        <v>643</v>
      </c>
      <c r="S293" t="str">
        <f t="shared" si="23"/>
        <v>film &amp; video</v>
      </c>
      <c r="T293" t="str">
        <f t="shared" si="24"/>
        <v>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0"/>
        <v>40845.165972222225</v>
      </c>
      <c r="K294">
        <v>1317064599</v>
      </c>
      <c r="L294" s="11">
        <f t="shared" si="21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2"/>
        <v>102</v>
      </c>
      <c r="R294">
        <f>_xlfn.RANK.AVG(N294,Table1[backers_count])</f>
        <v>155.5</v>
      </c>
      <c r="S294" t="str">
        <f t="shared" si="23"/>
        <v>film &amp; video</v>
      </c>
      <c r="T294" t="str">
        <f t="shared" si="24"/>
        <v>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0"/>
        <v>41749.667986111112</v>
      </c>
      <c r="K295">
        <v>1395417714</v>
      </c>
      <c r="L295" s="11">
        <f t="shared" si="21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2"/>
        <v>101</v>
      </c>
      <c r="R295">
        <f>_xlfn.RANK.AVG(N295,Table1[backers_count])</f>
        <v>630.5</v>
      </c>
      <c r="S295" t="str">
        <f t="shared" si="23"/>
        <v>film &amp; video</v>
      </c>
      <c r="T295" t="str">
        <f t="shared" si="24"/>
        <v>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0"/>
        <v>40378.666666666664</v>
      </c>
      <c r="K296">
        <v>1276480894</v>
      </c>
      <c r="L296" s="11">
        <f t="shared" si="21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2"/>
        <v>100</v>
      </c>
      <c r="R296">
        <f>_xlfn.RANK.AVG(N296,Table1[backers_count])</f>
        <v>1400.5</v>
      </c>
      <c r="S296" t="str">
        <f t="shared" si="23"/>
        <v>film &amp; video</v>
      </c>
      <c r="T296" t="str">
        <f t="shared" si="24"/>
        <v>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0"/>
        <v>41579</v>
      </c>
      <c r="K297">
        <v>1378080409</v>
      </c>
      <c r="L297" s="11">
        <f t="shared" si="21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2"/>
        <v>133</v>
      </c>
      <c r="R297">
        <f>_xlfn.RANK.AVG(N297,Table1[backers_count])</f>
        <v>110</v>
      </c>
      <c r="S297" t="str">
        <f t="shared" si="23"/>
        <v>film &amp; video</v>
      </c>
      <c r="T297" t="str">
        <f t="shared" si="24"/>
        <v>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0"/>
        <v>41159.475497685184</v>
      </c>
      <c r="K298">
        <v>1344857083</v>
      </c>
      <c r="L298" s="11">
        <f t="shared" si="21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2"/>
        <v>119</v>
      </c>
      <c r="R298">
        <f>_xlfn.RANK.AVG(N298,Table1[backers_count])</f>
        <v>638.5</v>
      </c>
      <c r="S298" t="str">
        <f t="shared" si="23"/>
        <v>film &amp; video</v>
      </c>
      <c r="T298" t="str">
        <f t="shared" si="24"/>
        <v>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0"/>
        <v>42125.165972222225</v>
      </c>
      <c r="K299">
        <v>1427390901</v>
      </c>
      <c r="L299" s="11">
        <f t="shared" si="21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2"/>
        <v>101</v>
      </c>
      <c r="R299">
        <f>_xlfn.RANK.AVG(N299,Table1[backers_count])</f>
        <v>587.5</v>
      </c>
      <c r="S299" t="str">
        <f t="shared" si="23"/>
        <v>film &amp; video</v>
      </c>
      <c r="T299" t="str">
        <f t="shared" si="24"/>
        <v>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0"/>
        <v>41768.875</v>
      </c>
      <c r="K300">
        <v>1394536048</v>
      </c>
      <c r="L300" s="11">
        <f t="shared" si="21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2"/>
        <v>109</v>
      </c>
      <c r="R300">
        <f>_xlfn.RANK.AVG(N300,Table1[backers_count])</f>
        <v>19</v>
      </c>
      <c r="S300" t="str">
        <f t="shared" si="23"/>
        <v>film &amp; video</v>
      </c>
      <c r="T300" t="str">
        <f t="shared" si="24"/>
        <v>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0"/>
        <v>40499.266898148147</v>
      </c>
      <c r="K301">
        <v>1287379460</v>
      </c>
      <c r="L301" s="11">
        <f t="shared" si="21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2"/>
        <v>179</v>
      </c>
      <c r="R301">
        <f>_xlfn.RANK.AVG(N301,Table1[backers_count])</f>
        <v>344.5</v>
      </c>
      <c r="S301" t="str">
        <f t="shared" si="23"/>
        <v>film &amp; video</v>
      </c>
      <c r="T301" t="str">
        <f t="shared" si="24"/>
        <v>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0"/>
        <v>40657.959930555553</v>
      </c>
      <c r="K302">
        <v>1301007738</v>
      </c>
      <c r="L302" s="11">
        <f t="shared" si="21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2"/>
        <v>102</v>
      </c>
      <c r="R302">
        <f>_xlfn.RANK.AVG(N302,Table1[backers_count])</f>
        <v>277</v>
      </c>
      <c r="S302" t="str">
        <f t="shared" si="23"/>
        <v>film &amp; video</v>
      </c>
      <c r="T302" t="str">
        <f t="shared" si="24"/>
        <v>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0"/>
        <v>41352.696006944447</v>
      </c>
      <c r="K303">
        <v>1360258935</v>
      </c>
      <c r="L303" s="11">
        <f t="shared" si="21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2"/>
        <v>119</v>
      </c>
      <c r="R303">
        <f>_xlfn.RANK.AVG(N303,Table1[backers_count])</f>
        <v>336</v>
      </c>
      <c r="S303" t="str">
        <f t="shared" si="23"/>
        <v>film &amp; video</v>
      </c>
      <c r="T303" t="str">
        <f t="shared" si="24"/>
        <v>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0"/>
        <v>40963.856921296298</v>
      </c>
      <c r="K304">
        <v>1327523638</v>
      </c>
      <c r="L304" s="11">
        <f t="shared" si="21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2"/>
        <v>100</v>
      </c>
      <c r="R304">
        <f>_xlfn.RANK.AVG(N304,Table1[backers_count])</f>
        <v>749.5</v>
      </c>
      <c r="S304" t="str">
        <f t="shared" si="23"/>
        <v>film &amp; video</v>
      </c>
      <c r="T304" t="str">
        <f t="shared" si="24"/>
        <v>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0"/>
        <v>41062.071134259262</v>
      </c>
      <c r="K305">
        <v>1336009346</v>
      </c>
      <c r="L305" s="11">
        <f t="shared" si="21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2"/>
        <v>137</v>
      </c>
      <c r="R305">
        <f>_xlfn.RANK.AVG(N305,Table1[backers_count])</f>
        <v>962</v>
      </c>
      <c r="S305" t="str">
        <f t="shared" si="23"/>
        <v>film &amp; video</v>
      </c>
      <c r="T305" t="str">
        <f t="shared" si="24"/>
        <v>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0"/>
        <v>41153.083333333336</v>
      </c>
      <c r="K306">
        <v>1343096197</v>
      </c>
      <c r="L306" s="11">
        <f t="shared" si="21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2"/>
        <v>232</v>
      </c>
      <c r="R306">
        <f>_xlfn.RANK.AVG(N306,Table1[backers_count])</f>
        <v>1055</v>
      </c>
      <c r="S306" t="str">
        <f t="shared" si="23"/>
        <v>film &amp; video</v>
      </c>
      <c r="T306" t="str">
        <f t="shared" si="24"/>
        <v>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0"/>
        <v>40978.630196759259</v>
      </c>
      <c r="K307">
        <v>1328800049</v>
      </c>
      <c r="L307" s="11">
        <f t="shared" si="21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2"/>
        <v>130</v>
      </c>
      <c r="R307">
        <f>_xlfn.RANK.AVG(N307,Table1[backers_count])</f>
        <v>443.5</v>
      </c>
      <c r="S307" t="str">
        <f t="shared" si="23"/>
        <v>film &amp; video</v>
      </c>
      <c r="T307" t="str">
        <f t="shared" si="24"/>
        <v>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0"/>
        <v>41353.795520833337</v>
      </c>
      <c r="K308">
        <v>1362081933</v>
      </c>
      <c r="L308" s="11">
        <f t="shared" si="21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2"/>
        <v>293</v>
      </c>
      <c r="R308">
        <f>_xlfn.RANK.AVG(N308,Table1[backers_count])</f>
        <v>983.5</v>
      </c>
      <c r="S308" t="str">
        <f t="shared" si="23"/>
        <v>film &amp; video</v>
      </c>
      <c r="T308" t="str">
        <f t="shared" si="24"/>
        <v>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0"/>
        <v>41312.944456018515</v>
      </c>
      <c r="K309">
        <v>1357684801</v>
      </c>
      <c r="L309" s="11">
        <f t="shared" si="21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2"/>
        <v>111</v>
      </c>
      <c r="R309">
        <f>_xlfn.RANK.AVG(N309,Table1[backers_count])</f>
        <v>124</v>
      </c>
      <c r="S309" t="str">
        <f t="shared" si="23"/>
        <v>film &amp; video</v>
      </c>
      <c r="T309" t="str">
        <f t="shared" si="24"/>
        <v>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0"/>
        <v>40612.694560185184</v>
      </c>
      <c r="K310">
        <v>1295887210</v>
      </c>
      <c r="L310" s="11">
        <f t="shared" si="21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2"/>
        <v>106</v>
      </c>
      <c r="R310">
        <f>_xlfn.RANK.AVG(N310,Table1[backers_count])</f>
        <v>414</v>
      </c>
      <c r="S310" t="str">
        <f t="shared" si="23"/>
        <v>film &amp; video</v>
      </c>
      <c r="T310" t="str">
        <f t="shared" si="24"/>
        <v>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0"/>
        <v>41155.751550925925</v>
      </c>
      <c r="K311">
        <v>1344880934</v>
      </c>
      <c r="L311" s="11">
        <f t="shared" si="21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2"/>
        <v>119</v>
      </c>
      <c r="R311">
        <f>_xlfn.RANK.AVG(N311,Table1[backers_count])</f>
        <v>352.5</v>
      </c>
      <c r="S311" t="str">
        <f t="shared" si="23"/>
        <v>film &amp; video</v>
      </c>
      <c r="T311" t="str">
        <f t="shared" si="24"/>
        <v>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0"/>
        <v>40836.083333333336</v>
      </c>
      <c r="K312">
        <v>1317788623</v>
      </c>
      <c r="L312" s="11">
        <f t="shared" si="21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2"/>
        <v>104</v>
      </c>
      <c r="R312">
        <f>_xlfn.RANK.AVG(N312,Table1[backers_count])</f>
        <v>1701.5</v>
      </c>
      <c r="S312" t="str">
        <f t="shared" si="23"/>
        <v>film &amp; video</v>
      </c>
      <c r="T312" t="str">
        <f t="shared" si="24"/>
        <v>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0"/>
        <v>40909.332638888889</v>
      </c>
      <c r="K313">
        <v>1321852592</v>
      </c>
      <c r="L313" s="11">
        <f t="shared" si="21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2"/>
        <v>104</v>
      </c>
      <c r="R313">
        <f>_xlfn.RANK.AVG(N313,Table1[backers_count])</f>
        <v>556</v>
      </c>
      <c r="S313" t="str">
        <f t="shared" si="23"/>
        <v>film &amp; video</v>
      </c>
      <c r="T313" t="str">
        <f t="shared" si="24"/>
        <v>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0"/>
        <v>41378.877685185187</v>
      </c>
      <c r="K314">
        <v>1363381432</v>
      </c>
      <c r="L314" s="11">
        <f t="shared" si="21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2"/>
        <v>112</v>
      </c>
      <c r="R314">
        <f>_xlfn.RANK.AVG(N314,Table1[backers_count])</f>
        <v>575</v>
      </c>
      <c r="S314" t="str">
        <f t="shared" si="23"/>
        <v>film &amp; video</v>
      </c>
      <c r="T314" t="str">
        <f t="shared" si="24"/>
        <v>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0"/>
        <v>40401.665972222225</v>
      </c>
      <c r="K315">
        <v>1277702894</v>
      </c>
      <c r="L315" s="11">
        <f t="shared" si="21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2"/>
        <v>105</v>
      </c>
      <c r="R315">
        <f>_xlfn.RANK.AVG(N315,Table1[backers_count])</f>
        <v>377.5</v>
      </c>
      <c r="S315" t="str">
        <f t="shared" si="23"/>
        <v>film &amp; video</v>
      </c>
      <c r="T315" t="str">
        <f t="shared" si="24"/>
        <v>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0"/>
        <v>41334.833194444444</v>
      </c>
      <c r="K316">
        <v>1359575988</v>
      </c>
      <c r="L316" s="11">
        <f t="shared" si="21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2"/>
        <v>385</v>
      </c>
      <c r="R316">
        <f>_xlfn.RANK.AVG(N316,Table1[backers_count])</f>
        <v>677</v>
      </c>
      <c r="S316" t="str">
        <f t="shared" si="23"/>
        <v>film &amp; video</v>
      </c>
      <c r="T316" t="str">
        <f t="shared" si="24"/>
        <v>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0"/>
        <v>41143.77238425926</v>
      </c>
      <c r="K317">
        <v>1343068334</v>
      </c>
      <c r="L317" s="11">
        <f t="shared" si="21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2"/>
        <v>101</v>
      </c>
      <c r="R317">
        <f>_xlfn.RANK.AVG(N317,Table1[backers_count])</f>
        <v>649</v>
      </c>
      <c r="S317" t="str">
        <f t="shared" si="23"/>
        <v>film &amp; video</v>
      </c>
      <c r="T317" t="str">
        <f t="shared" si="24"/>
        <v>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0"/>
        <v>41984.207638888889</v>
      </c>
      <c r="K318">
        <v>1415398197</v>
      </c>
      <c r="L318" s="11">
        <f t="shared" si="21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2"/>
        <v>114</v>
      </c>
      <c r="R318">
        <f>_xlfn.RANK.AVG(N318,Table1[backers_count])</f>
        <v>538.5</v>
      </c>
      <c r="S318" t="str">
        <f t="shared" si="23"/>
        <v>film &amp; video</v>
      </c>
      <c r="T318" t="str">
        <f t="shared" si="24"/>
        <v>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0"/>
        <v>41619.676886574074</v>
      </c>
      <c r="K319">
        <v>1384186483</v>
      </c>
      <c r="L319" s="11">
        <f t="shared" si="21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2"/>
        <v>101</v>
      </c>
      <c r="R319">
        <f>_xlfn.RANK.AVG(N319,Table1[backers_count])</f>
        <v>257</v>
      </c>
      <c r="S319" t="str">
        <f t="shared" si="23"/>
        <v>film &amp; video</v>
      </c>
      <c r="T319" t="str">
        <f t="shared" si="24"/>
        <v>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0"/>
        <v>41359.997118055559</v>
      </c>
      <c r="K320">
        <v>1361753751</v>
      </c>
      <c r="L320" s="11">
        <f t="shared" si="21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2"/>
        <v>283</v>
      </c>
      <c r="R320">
        <f>_xlfn.RANK.AVG(N320,Table1[backers_count])</f>
        <v>296</v>
      </c>
      <c r="S320" t="str">
        <f t="shared" si="23"/>
        <v>film &amp; video</v>
      </c>
      <c r="T320" t="str">
        <f t="shared" si="24"/>
        <v>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0"/>
        <v>40211.332638888889</v>
      </c>
      <c r="K321">
        <v>1257538029</v>
      </c>
      <c r="L321" s="11">
        <f t="shared" si="21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2"/>
        <v>113</v>
      </c>
      <c r="R321">
        <f>_xlfn.RANK.AVG(N321,Table1[backers_count])</f>
        <v>1384.5</v>
      </c>
      <c r="S321" t="str">
        <f t="shared" si="23"/>
        <v>film &amp; video</v>
      </c>
      <c r="T321" t="str">
        <f t="shared" si="24"/>
        <v>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ref="J322:J385" si="25">(((I322/60)/60)/24)+DATE(1970,1,1)</f>
        <v>42360.958333333328</v>
      </c>
      <c r="K322">
        <v>1448284433</v>
      </c>
      <c r="L322" s="11">
        <f t="shared" ref="L322:L385" si="26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7">ROUND((E322/D322)*100,0)</f>
        <v>107</v>
      </c>
      <c r="R322">
        <f>_xlfn.RANK.AVG(N322,Table1[backers_count])</f>
        <v>538.5</v>
      </c>
      <c r="S322" t="str">
        <f t="shared" ref="S322:S385" si="28">LEFT(P322, SEARCH("/",P322,1)-1)</f>
        <v>film &amp; video</v>
      </c>
      <c r="T322" t="str">
        <f t="shared" ref="T322:T385" si="29">RIGHT(P322,LEN(P322)-SEARCH("/",P322)-1)</f>
        <v>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si="25"/>
        <v>42682.488263888896</v>
      </c>
      <c r="K323">
        <v>1475577786</v>
      </c>
      <c r="L323" s="11">
        <f t="shared" si="26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27"/>
        <v>103</v>
      </c>
      <c r="R323">
        <f>_xlfn.RANK.AVG(N323,Table1[backers_count])</f>
        <v>238.5</v>
      </c>
      <c r="S323" t="str">
        <f t="shared" si="28"/>
        <v>film &amp; video</v>
      </c>
      <c r="T323" t="str">
        <f t="shared" si="29"/>
        <v>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5"/>
        <v>42503.57</v>
      </c>
      <c r="K324">
        <v>1460554848</v>
      </c>
      <c r="L324" s="11">
        <f t="shared" si="26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7"/>
        <v>108</v>
      </c>
      <c r="R324">
        <f>_xlfn.RANK.AVG(N324,Table1[backers_count])</f>
        <v>451</v>
      </c>
      <c r="S324" t="str">
        <f t="shared" si="28"/>
        <v>film &amp; video</v>
      </c>
      <c r="T324" t="str">
        <f t="shared" si="29"/>
        <v>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5"/>
        <v>42725.332638888889</v>
      </c>
      <c r="K325">
        <v>1479886966</v>
      </c>
      <c r="L325" s="11">
        <f t="shared" si="2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7"/>
        <v>123</v>
      </c>
      <c r="R325">
        <f>_xlfn.RANK.AVG(N325,Table1[backers_count])</f>
        <v>1272.5</v>
      </c>
      <c r="S325" t="str">
        <f t="shared" si="28"/>
        <v>film &amp; video</v>
      </c>
      <c r="T325" t="str">
        <f t="shared" si="29"/>
        <v>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5"/>
        <v>42217.626250000001</v>
      </c>
      <c r="K326">
        <v>1435590108</v>
      </c>
      <c r="L326" s="11">
        <f t="shared" si="2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7"/>
        <v>102</v>
      </c>
      <c r="R326">
        <f>_xlfn.RANK.AVG(N326,Table1[backers_count])</f>
        <v>962</v>
      </c>
      <c r="S326" t="str">
        <f t="shared" si="28"/>
        <v>film &amp; video</v>
      </c>
      <c r="T326" t="str">
        <f t="shared" si="29"/>
        <v>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5"/>
        <v>42724.187881944439</v>
      </c>
      <c r="K327">
        <v>1479184233</v>
      </c>
      <c r="L327" s="11">
        <f t="shared" si="2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7"/>
        <v>104</v>
      </c>
      <c r="R327">
        <f>_xlfn.RANK.AVG(N327,Table1[backers_count])</f>
        <v>95</v>
      </c>
      <c r="S327" t="str">
        <f t="shared" si="28"/>
        <v>film &amp; video</v>
      </c>
      <c r="T327" t="str">
        <f t="shared" si="29"/>
        <v>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5"/>
        <v>42808.956250000003</v>
      </c>
      <c r="K328">
        <v>1486625606</v>
      </c>
      <c r="L328" s="11">
        <f t="shared" si="2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7"/>
        <v>113</v>
      </c>
      <c r="R328">
        <f>_xlfn.RANK.AVG(N328,Table1[backers_count])</f>
        <v>54</v>
      </c>
      <c r="S328" t="str">
        <f t="shared" si="28"/>
        <v>film &amp; video</v>
      </c>
      <c r="T328" t="str">
        <f t="shared" si="29"/>
        <v>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5"/>
        <v>42085.333333333328</v>
      </c>
      <c r="K329">
        <v>1424669929</v>
      </c>
      <c r="L329" s="11">
        <f t="shared" si="2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7"/>
        <v>136</v>
      </c>
      <c r="R329">
        <f>_xlfn.RANK.AVG(N329,Table1[backers_count])</f>
        <v>1754</v>
      </c>
      <c r="S329" t="str">
        <f t="shared" si="28"/>
        <v>film &amp; video</v>
      </c>
      <c r="T329" t="str">
        <f t="shared" si="29"/>
        <v>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5"/>
        <v>42309.166666666672</v>
      </c>
      <c r="K330">
        <v>1443739388</v>
      </c>
      <c r="L330" s="11">
        <f t="shared" si="2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7"/>
        <v>104</v>
      </c>
      <c r="R330">
        <f>_xlfn.RANK.AVG(N330,Table1[backers_count])</f>
        <v>153.5</v>
      </c>
      <c r="S330" t="str">
        <f t="shared" si="28"/>
        <v>film &amp; video</v>
      </c>
      <c r="T330" t="str">
        <f t="shared" si="29"/>
        <v>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5"/>
        <v>42315.166666666672</v>
      </c>
      <c r="K331">
        <v>1444821127</v>
      </c>
      <c r="L331" s="11">
        <f t="shared" si="2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7"/>
        <v>106</v>
      </c>
      <c r="R331">
        <f>_xlfn.RANK.AVG(N331,Table1[backers_count])</f>
        <v>510.5</v>
      </c>
      <c r="S331" t="str">
        <f t="shared" si="28"/>
        <v>film &amp; video</v>
      </c>
      <c r="T331" t="str">
        <f t="shared" si="29"/>
        <v>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5"/>
        <v>41411.165972222225</v>
      </c>
      <c r="K332">
        <v>1366028563</v>
      </c>
      <c r="L332" s="11">
        <f t="shared" si="2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7"/>
        <v>102</v>
      </c>
      <c r="R332">
        <f>_xlfn.RANK.AVG(N332,Table1[backers_count])</f>
        <v>234</v>
      </c>
      <c r="S332" t="str">
        <f t="shared" si="28"/>
        <v>film &amp; video</v>
      </c>
      <c r="T332" t="str">
        <f t="shared" si="29"/>
        <v>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5"/>
        <v>42538.581412037034</v>
      </c>
      <c r="K333">
        <v>1463493434</v>
      </c>
      <c r="L333" s="11">
        <f t="shared" si="2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7"/>
        <v>107</v>
      </c>
      <c r="R333">
        <f>_xlfn.RANK.AVG(N333,Table1[backers_count])</f>
        <v>176</v>
      </c>
      <c r="S333" t="str">
        <f t="shared" si="28"/>
        <v>film &amp; video</v>
      </c>
      <c r="T333" t="str">
        <f t="shared" si="29"/>
        <v>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5"/>
        <v>42305.333333333328</v>
      </c>
      <c r="K334">
        <v>1442420377</v>
      </c>
      <c r="L334" s="11">
        <f t="shared" si="2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7"/>
        <v>113</v>
      </c>
      <c r="R334">
        <f>_xlfn.RANK.AVG(N334,Table1[backers_count])</f>
        <v>132.5</v>
      </c>
      <c r="S334" t="str">
        <f t="shared" si="28"/>
        <v>film &amp; video</v>
      </c>
      <c r="T334" t="str">
        <f t="shared" si="29"/>
        <v>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5"/>
        <v>42467.59480324074</v>
      </c>
      <c r="K335">
        <v>1457450191</v>
      </c>
      <c r="L335" s="11">
        <f t="shared" si="2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7"/>
        <v>125</v>
      </c>
      <c r="R335">
        <f>_xlfn.RANK.AVG(N335,Table1[backers_count])</f>
        <v>320.5</v>
      </c>
      <c r="S335" t="str">
        <f t="shared" si="28"/>
        <v>film &amp; video</v>
      </c>
      <c r="T335" t="str">
        <f t="shared" si="29"/>
        <v>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5"/>
        <v>42139.791666666672</v>
      </c>
      <c r="K336">
        <v>1428423757</v>
      </c>
      <c r="L336" s="11">
        <f t="shared" si="2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7"/>
        <v>101</v>
      </c>
      <c r="R336">
        <f>_xlfn.RANK.AVG(N336,Table1[backers_count])</f>
        <v>1132.5</v>
      </c>
      <c r="S336" t="str">
        <f t="shared" si="28"/>
        <v>film &amp; video</v>
      </c>
      <c r="T336" t="str">
        <f t="shared" si="29"/>
        <v>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5"/>
        <v>42132.916666666672</v>
      </c>
      <c r="K337">
        <v>1428428515</v>
      </c>
      <c r="L337" s="11">
        <f t="shared" si="2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7"/>
        <v>103</v>
      </c>
      <c r="R337">
        <f>_xlfn.RANK.AVG(N337,Table1[backers_count])</f>
        <v>983.5</v>
      </c>
      <c r="S337" t="str">
        <f t="shared" si="28"/>
        <v>film &amp; video</v>
      </c>
      <c r="T337" t="str">
        <f t="shared" si="29"/>
        <v>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5"/>
        <v>42321.637939814813</v>
      </c>
      <c r="K338">
        <v>1444832318</v>
      </c>
      <c r="L338" s="11">
        <f t="shared" si="2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7"/>
        <v>117</v>
      </c>
      <c r="R338">
        <f>_xlfn.RANK.AVG(N338,Table1[backers_count])</f>
        <v>155.5</v>
      </c>
      <c r="S338" t="str">
        <f t="shared" si="28"/>
        <v>film &amp; video</v>
      </c>
      <c r="T338" t="str">
        <f t="shared" si="29"/>
        <v>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5"/>
        <v>42077.086898148147</v>
      </c>
      <c r="K339">
        <v>1423710308</v>
      </c>
      <c r="L339" s="11">
        <f t="shared" si="2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7"/>
        <v>101</v>
      </c>
      <c r="R339">
        <f>_xlfn.RANK.AVG(N339,Table1[backers_count])</f>
        <v>1837</v>
      </c>
      <c r="S339" t="str">
        <f t="shared" si="28"/>
        <v>film &amp; video</v>
      </c>
      <c r="T339" t="str">
        <f t="shared" si="29"/>
        <v>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5"/>
        <v>42616.041666666672</v>
      </c>
      <c r="K340">
        <v>1468001290</v>
      </c>
      <c r="L340" s="11">
        <f t="shared" si="2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7"/>
        <v>110</v>
      </c>
      <c r="R340">
        <f>_xlfn.RANK.AVG(N340,Table1[backers_count])</f>
        <v>359.5</v>
      </c>
      <c r="S340" t="str">
        <f t="shared" si="28"/>
        <v>film &amp; video</v>
      </c>
      <c r="T340" t="str">
        <f t="shared" si="29"/>
        <v>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5"/>
        <v>42123.760046296295</v>
      </c>
      <c r="K341">
        <v>1427739268</v>
      </c>
      <c r="L341" s="11">
        <f t="shared" si="2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7"/>
        <v>108</v>
      </c>
      <c r="R341">
        <f>_xlfn.RANK.AVG(N341,Table1[backers_count])</f>
        <v>905.5</v>
      </c>
      <c r="S341" t="str">
        <f t="shared" si="28"/>
        <v>film &amp; video</v>
      </c>
      <c r="T341" t="str">
        <f t="shared" si="29"/>
        <v>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5"/>
        <v>42802.875</v>
      </c>
      <c r="K342">
        <v>1486397007</v>
      </c>
      <c r="L342" s="11">
        <f t="shared" si="2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7"/>
        <v>125</v>
      </c>
      <c r="R342">
        <f>_xlfn.RANK.AVG(N342,Table1[backers_count])</f>
        <v>276</v>
      </c>
      <c r="S342" t="str">
        <f t="shared" si="28"/>
        <v>film &amp; video</v>
      </c>
      <c r="T342" t="str">
        <f t="shared" si="29"/>
        <v>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5"/>
        <v>41913.165972222225</v>
      </c>
      <c r="K343">
        <v>1410555998</v>
      </c>
      <c r="L343" s="11">
        <f t="shared" si="2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7"/>
        <v>107</v>
      </c>
      <c r="R343">
        <f>_xlfn.RANK.AVG(N343,Table1[backers_count])</f>
        <v>1326.5</v>
      </c>
      <c r="S343" t="str">
        <f t="shared" si="28"/>
        <v>film &amp; video</v>
      </c>
      <c r="T343" t="str">
        <f t="shared" si="29"/>
        <v>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5"/>
        <v>42489.780844907407</v>
      </c>
      <c r="K344">
        <v>1459363465</v>
      </c>
      <c r="L344" s="11">
        <f t="shared" si="2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7"/>
        <v>100</v>
      </c>
      <c r="R344">
        <f>_xlfn.RANK.AVG(N344,Table1[backers_count])</f>
        <v>249</v>
      </c>
      <c r="S344" t="str">
        <f t="shared" si="28"/>
        <v>film &amp; video</v>
      </c>
      <c r="T344" t="str">
        <f t="shared" si="29"/>
        <v>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5"/>
        <v>41957.125</v>
      </c>
      <c r="K345">
        <v>1413308545</v>
      </c>
      <c r="L345" s="11">
        <f t="shared" si="2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7"/>
        <v>102</v>
      </c>
      <c r="R345">
        <f>_xlfn.RANK.AVG(N345,Table1[backers_count])</f>
        <v>145</v>
      </c>
      <c r="S345" t="str">
        <f t="shared" si="28"/>
        <v>film &amp; video</v>
      </c>
      <c r="T345" t="str">
        <f t="shared" si="29"/>
        <v>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5"/>
        <v>42156.097222222219</v>
      </c>
      <c r="K346">
        <v>1429312694</v>
      </c>
      <c r="L346" s="11">
        <f t="shared" si="2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7"/>
        <v>102</v>
      </c>
      <c r="R346">
        <f>_xlfn.RANK.AVG(N346,Table1[backers_count])</f>
        <v>293.5</v>
      </c>
      <c r="S346" t="str">
        <f t="shared" si="28"/>
        <v>film &amp; video</v>
      </c>
      <c r="T346" t="str">
        <f t="shared" si="29"/>
        <v>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5"/>
        <v>42144.944328703699</v>
      </c>
      <c r="K347">
        <v>1429569590</v>
      </c>
      <c r="L347" s="11">
        <f t="shared" si="2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7"/>
        <v>123</v>
      </c>
      <c r="R347">
        <f>_xlfn.RANK.AVG(N347,Table1[backers_count])</f>
        <v>474</v>
      </c>
      <c r="S347" t="str">
        <f t="shared" si="28"/>
        <v>film &amp; video</v>
      </c>
      <c r="T347" t="str">
        <f t="shared" si="29"/>
        <v>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5"/>
        <v>42291.500243055561</v>
      </c>
      <c r="K348">
        <v>1442232021</v>
      </c>
      <c r="L348" s="11">
        <f t="shared" si="2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7"/>
        <v>170</v>
      </c>
      <c r="R348">
        <f>_xlfn.RANK.AVG(N348,Table1[backers_count])</f>
        <v>446.5</v>
      </c>
      <c r="S348" t="str">
        <f t="shared" si="28"/>
        <v>film &amp; video</v>
      </c>
      <c r="T348" t="str">
        <f t="shared" si="29"/>
        <v>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5"/>
        <v>42322.537141203706</v>
      </c>
      <c r="K349">
        <v>1444910009</v>
      </c>
      <c r="L349" s="11">
        <f t="shared" si="2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7"/>
        <v>112</v>
      </c>
      <c r="R349">
        <f>_xlfn.RANK.AVG(N349,Table1[backers_count])</f>
        <v>207.5</v>
      </c>
      <c r="S349" t="str">
        <f t="shared" si="28"/>
        <v>film &amp; video</v>
      </c>
      <c r="T349" t="str">
        <f t="shared" si="29"/>
        <v>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5"/>
        <v>42237.58699074074</v>
      </c>
      <c r="K350">
        <v>1437573916</v>
      </c>
      <c r="L350" s="11">
        <f t="shared" si="2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7"/>
        <v>103</v>
      </c>
      <c r="R350">
        <f>_xlfn.RANK.AVG(N350,Table1[backers_count])</f>
        <v>684.5</v>
      </c>
      <c r="S350" t="str">
        <f t="shared" si="28"/>
        <v>film &amp; video</v>
      </c>
      <c r="T350" t="str">
        <f t="shared" si="29"/>
        <v>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5"/>
        <v>42790.498935185184</v>
      </c>
      <c r="K351">
        <v>1485345508</v>
      </c>
      <c r="L351" s="11">
        <f t="shared" si="2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7"/>
        <v>107</v>
      </c>
      <c r="R351">
        <f>_xlfn.RANK.AVG(N351,Table1[backers_count])</f>
        <v>510.5</v>
      </c>
      <c r="S351" t="str">
        <f t="shared" si="28"/>
        <v>film &amp; video</v>
      </c>
      <c r="T351" t="str">
        <f t="shared" si="29"/>
        <v>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5"/>
        <v>42624.165972222225</v>
      </c>
      <c r="K352">
        <v>1470274509</v>
      </c>
      <c r="L352" s="11">
        <f t="shared" si="2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7"/>
        <v>115</v>
      </c>
      <c r="R352">
        <f>_xlfn.RANK.AVG(N352,Table1[backers_count])</f>
        <v>380</v>
      </c>
      <c r="S352" t="str">
        <f t="shared" si="28"/>
        <v>film &amp; video</v>
      </c>
      <c r="T352" t="str">
        <f t="shared" si="29"/>
        <v>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5"/>
        <v>42467.923078703709</v>
      </c>
      <c r="K353">
        <v>1456614554</v>
      </c>
      <c r="L353" s="11">
        <f t="shared" si="2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7"/>
        <v>127</v>
      </c>
      <c r="R353">
        <f>_xlfn.RANK.AVG(N353,Table1[backers_count])</f>
        <v>70</v>
      </c>
      <c r="S353" t="str">
        <f t="shared" si="28"/>
        <v>film &amp; video</v>
      </c>
      <c r="T353" t="str">
        <f t="shared" si="29"/>
        <v>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5"/>
        <v>41920.167453703703</v>
      </c>
      <c r="K354">
        <v>1410148868</v>
      </c>
      <c r="L354" s="11">
        <f t="shared" si="2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7"/>
        <v>117</v>
      </c>
      <c r="R354">
        <f>_xlfn.RANK.AVG(N354,Table1[backers_count])</f>
        <v>291</v>
      </c>
      <c r="S354" t="str">
        <f t="shared" si="28"/>
        <v>film &amp; video</v>
      </c>
      <c r="T354" t="str">
        <f t="shared" si="29"/>
        <v>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5"/>
        <v>42327.833553240736</v>
      </c>
      <c r="K355">
        <v>1445367619</v>
      </c>
      <c r="L355" s="11">
        <f t="shared" si="2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7"/>
        <v>109</v>
      </c>
      <c r="R355">
        <f>_xlfn.RANK.AVG(N355,Table1[backers_count])</f>
        <v>120</v>
      </c>
      <c r="S355" t="str">
        <f t="shared" si="28"/>
        <v>film &amp; video</v>
      </c>
      <c r="T355" t="str">
        <f t="shared" si="29"/>
        <v>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5"/>
        <v>42468.786122685182</v>
      </c>
      <c r="K356">
        <v>1457553121</v>
      </c>
      <c r="L356" s="11">
        <f t="shared" si="2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7"/>
        <v>104</v>
      </c>
      <c r="R356">
        <f>_xlfn.RANK.AVG(N356,Table1[backers_count])</f>
        <v>1896</v>
      </c>
      <c r="S356" t="str">
        <f t="shared" si="28"/>
        <v>film &amp; video</v>
      </c>
      <c r="T356" t="str">
        <f t="shared" si="29"/>
        <v>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5"/>
        <v>41974.3355787037</v>
      </c>
      <c r="K357">
        <v>1414738994</v>
      </c>
      <c r="L357" s="11">
        <f t="shared" si="2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7"/>
        <v>116</v>
      </c>
      <c r="R357">
        <f>_xlfn.RANK.AVG(N357,Table1[backers_count])</f>
        <v>517</v>
      </c>
      <c r="S357" t="str">
        <f t="shared" si="28"/>
        <v>film &amp; video</v>
      </c>
      <c r="T357" t="str">
        <f t="shared" si="29"/>
        <v>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5"/>
        <v>42445.761493055557</v>
      </c>
      <c r="K358">
        <v>1455563793</v>
      </c>
      <c r="L358" s="11">
        <f t="shared" si="2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7"/>
        <v>103</v>
      </c>
      <c r="R358">
        <f>_xlfn.RANK.AVG(N358,Table1[backers_count])</f>
        <v>832</v>
      </c>
      <c r="S358" t="str">
        <f t="shared" si="28"/>
        <v>film &amp; video</v>
      </c>
      <c r="T358" t="str">
        <f t="shared" si="29"/>
        <v>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5"/>
        <v>42118.222187499996</v>
      </c>
      <c r="K359">
        <v>1426396797</v>
      </c>
      <c r="L359" s="11">
        <f t="shared" si="2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7"/>
        <v>174</v>
      </c>
      <c r="R359">
        <f>_xlfn.RANK.AVG(N359,Table1[backers_count])</f>
        <v>271.5</v>
      </c>
      <c r="S359" t="str">
        <f t="shared" si="28"/>
        <v>film &amp; video</v>
      </c>
      <c r="T359" t="str">
        <f t="shared" si="29"/>
        <v>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5"/>
        <v>42536.625</v>
      </c>
      <c r="K360">
        <v>1463517521</v>
      </c>
      <c r="L360" s="11">
        <f t="shared" si="2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7"/>
        <v>103</v>
      </c>
      <c r="R360">
        <f>_xlfn.RANK.AVG(N360,Table1[backers_count])</f>
        <v>319</v>
      </c>
      <c r="S360" t="str">
        <f t="shared" si="28"/>
        <v>film &amp; video</v>
      </c>
      <c r="T360" t="str">
        <f t="shared" si="29"/>
        <v>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5"/>
        <v>41957.216666666667</v>
      </c>
      <c r="K361">
        <v>1414028490</v>
      </c>
      <c r="L361" s="11">
        <f t="shared" si="2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7"/>
        <v>105</v>
      </c>
      <c r="R361">
        <f>_xlfn.RANK.AVG(N361,Table1[backers_count])</f>
        <v>273.5</v>
      </c>
      <c r="S361" t="str">
        <f t="shared" si="28"/>
        <v>film &amp; video</v>
      </c>
      <c r="T361" t="str">
        <f t="shared" si="29"/>
        <v>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5"/>
        <v>42208.132638888885</v>
      </c>
      <c r="K362">
        <v>1433799180</v>
      </c>
      <c r="L362" s="11">
        <f t="shared" si="2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7"/>
        <v>101</v>
      </c>
      <c r="R362">
        <f>_xlfn.RANK.AVG(N362,Table1[backers_count])</f>
        <v>922</v>
      </c>
      <c r="S362" t="str">
        <f t="shared" si="28"/>
        <v>film &amp; video</v>
      </c>
      <c r="T362" t="str">
        <f t="shared" si="29"/>
        <v>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5"/>
        <v>41966.042893518519</v>
      </c>
      <c r="K363">
        <v>1414108906</v>
      </c>
      <c r="L363" s="11">
        <f t="shared" si="2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7"/>
        <v>111</v>
      </c>
      <c r="R363">
        <f>_xlfn.RANK.AVG(N363,Table1[backers_count])</f>
        <v>222.5</v>
      </c>
      <c r="S363" t="str">
        <f t="shared" si="28"/>
        <v>film &amp; video</v>
      </c>
      <c r="T363" t="str">
        <f t="shared" si="29"/>
        <v>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5"/>
        <v>41859</v>
      </c>
      <c r="K364">
        <v>1405573391</v>
      </c>
      <c r="L364" s="11">
        <f t="shared" si="2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7"/>
        <v>124</v>
      </c>
      <c r="R364">
        <f>_xlfn.RANK.AVG(N364,Table1[backers_count])</f>
        <v>930.5</v>
      </c>
      <c r="S364" t="str">
        <f t="shared" si="28"/>
        <v>film &amp; video</v>
      </c>
      <c r="T364" t="str">
        <f t="shared" si="29"/>
        <v>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5"/>
        <v>40300.806944444441</v>
      </c>
      <c r="K365">
        <v>1268934736</v>
      </c>
      <c r="L365" s="11">
        <f t="shared" si="2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7"/>
        <v>101</v>
      </c>
      <c r="R365">
        <f>_xlfn.RANK.AVG(N365,Table1[backers_count])</f>
        <v>2010</v>
      </c>
      <c r="S365" t="str">
        <f t="shared" si="28"/>
        <v>film &amp; video</v>
      </c>
      <c r="T365" t="str">
        <f t="shared" si="29"/>
        <v>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5"/>
        <v>41811.165972222225</v>
      </c>
      <c r="K366">
        <v>1400704672</v>
      </c>
      <c r="L366" s="11">
        <f t="shared" si="2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7"/>
        <v>110</v>
      </c>
      <c r="R366">
        <f>_xlfn.RANK.AVG(N366,Table1[backers_count])</f>
        <v>719</v>
      </c>
      <c r="S366" t="str">
        <f t="shared" si="28"/>
        <v>film &amp; video</v>
      </c>
      <c r="T366" t="str">
        <f t="shared" si="29"/>
        <v>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5"/>
        <v>41698.606469907405</v>
      </c>
      <c r="K367">
        <v>1391005999</v>
      </c>
      <c r="L367" s="11">
        <f t="shared" si="2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7"/>
        <v>104</v>
      </c>
      <c r="R367">
        <f>_xlfn.RANK.AVG(N367,Table1[backers_count])</f>
        <v>1173.5</v>
      </c>
      <c r="S367" t="str">
        <f t="shared" si="28"/>
        <v>film &amp; video</v>
      </c>
      <c r="T367" t="str">
        <f t="shared" si="29"/>
        <v>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5"/>
        <v>41049.793032407404</v>
      </c>
      <c r="K368">
        <v>1334948518</v>
      </c>
      <c r="L368" s="11">
        <f t="shared" si="2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7"/>
        <v>101</v>
      </c>
      <c r="R368">
        <f>_xlfn.RANK.AVG(N368,Table1[backers_count])</f>
        <v>618.5</v>
      </c>
      <c r="S368" t="str">
        <f t="shared" si="28"/>
        <v>film &amp; video</v>
      </c>
      <c r="T368" t="str">
        <f t="shared" si="29"/>
        <v>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5"/>
        <v>41395.207638888889</v>
      </c>
      <c r="K369">
        <v>1363960278</v>
      </c>
      <c r="L369" s="11">
        <f t="shared" si="2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7"/>
        <v>103</v>
      </c>
      <c r="R369">
        <f>_xlfn.RANK.AVG(N369,Table1[backers_count])</f>
        <v>684.5</v>
      </c>
      <c r="S369" t="str">
        <f t="shared" si="28"/>
        <v>film &amp; video</v>
      </c>
      <c r="T369" t="str">
        <f t="shared" si="29"/>
        <v>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5"/>
        <v>42078.563912037032</v>
      </c>
      <c r="K370">
        <v>1423405922</v>
      </c>
      <c r="L370" s="11">
        <f t="shared" si="2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7"/>
        <v>104</v>
      </c>
      <c r="R370">
        <f>_xlfn.RANK.AVG(N370,Table1[backers_count])</f>
        <v>532</v>
      </c>
      <c r="S370" t="str">
        <f t="shared" si="28"/>
        <v>film &amp; video</v>
      </c>
      <c r="T370" t="str">
        <f t="shared" si="29"/>
        <v>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5"/>
        <v>40923.551724537036</v>
      </c>
      <c r="K371">
        <v>1324041269</v>
      </c>
      <c r="L371" s="11">
        <f t="shared" si="2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7"/>
        <v>110</v>
      </c>
      <c r="R371">
        <f>_xlfn.RANK.AVG(N371,Table1[backers_count])</f>
        <v>510.5</v>
      </c>
      <c r="S371" t="str">
        <f t="shared" si="28"/>
        <v>film &amp; video</v>
      </c>
      <c r="T371" t="str">
        <f t="shared" si="29"/>
        <v>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5"/>
        <v>42741.795138888891</v>
      </c>
      <c r="K372">
        <v>1481137500</v>
      </c>
      <c r="L372" s="11">
        <f t="shared" si="2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7"/>
        <v>122</v>
      </c>
      <c r="R372">
        <f>_xlfn.RANK.AVG(N372,Table1[backers_count])</f>
        <v>1540</v>
      </c>
      <c r="S372" t="str">
        <f t="shared" si="28"/>
        <v>film &amp; video</v>
      </c>
      <c r="T372" t="str">
        <f t="shared" si="29"/>
        <v>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5"/>
        <v>41306.767812500002</v>
      </c>
      <c r="K373">
        <v>1355855139</v>
      </c>
      <c r="L373" s="11">
        <f t="shared" si="2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7"/>
        <v>114</v>
      </c>
      <c r="R373">
        <f>_xlfn.RANK.AVG(N373,Table1[backers_count])</f>
        <v>61</v>
      </c>
      <c r="S373" t="str">
        <f t="shared" si="28"/>
        <v>film &amp; video</v>
      </c>
      <c r="T373" t="str">
        <f t="shared" si="29"/>
        <v>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5"/>
        <v>42465.666666666672</v>
      </c>
      <c r="K374">
        <v>1456408244</v>
      </c>
      <c r="L374" s="11">
        <f t="shared" si="2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7"/>
        <v>125</v>
      </c>
      <c r="R374">
        <f>_xlfn.RANK.AVG(N374,Table1[backers_count])</f>
        <v>2707</v>
      </c>
      <c r="S374" t="str">
        <f t="shared" si="28"/>
        <v>film &amp; video</v>
      </c>
      <c r="T374" t="str">
        <f t="shared" si="29"/>
        <v>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5"/>
        <v>41108.91201388889</v>
      </c>
      <c r="K375">
        <v>1340056398</v>
      </c>
      <c r="L375" s="11">
        <f t="shared" si="2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7"/>
        <v>107</v>
      </c>
      <c r="R375">
        <f>_xlfn.RANK.AVG(N375,Table1[backers_count])</f>
        <v>905.5</v>
      </c>
      <c r="S375" t="str">
        <f t="shared" si="28"/>
        <v>film &amp; video</v>
      </c>
      <c r="T375" t="str">
        <f t="shared" si="29"/>
        <v>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5"/>
        <v>40802.889247685183</v>
      </c>
      <c r="K376">
        <v>1312320031</v>
      </c>
      <c r="L376" s="11">
        <f t="shared" si="2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7"/>
        <v>131</v>
      </c>
      <c r="R376">
        <f>_xlfn.RANK.AVG(N376,Table1[backers_count])</f>
        <v>486</v>
      </c>
      <c r="S376" t="str">
        <f t="shared" si="28"/>
        <v>film &amp; video</v>
      </c>
      <c r="T376" t="str">
        <f t="shared" si="29"/>
        <v>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5"/>
        <v>41699.720833333333</v>
      </c>
      <c r="K377">
        <v>1390088311</v>
      </c>
      <c r="L377" s="11">
        <f t="shared" si="2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7"/>
        <v>120</v>
      </c>
      <c r="R377">
        <f>_xlfn.RANK.AVG(N377,Table1[backers_count])</f>
        <v>2470</v>
      </c>
      <c r="S377" t="str">
        <f t="shared" si="28"/>
        <v>film &amp; video</v>
      </c>
      <c r="T377" t="str">
        <f t="shared" si="29"/>
        <v>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5"/>
        <v>42607.452731481477</v>
      </c>
      <c r="K378">
        <v>1469443916</v>
      </c>
      <c r="L378" s="11">
        <f t="shared" si="2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7"/>
        <v>106</v>
      </c>
      <c r="R378">
        <f>_xlfn.RANK.AVG(N378,Table1[backers_count])</f>
        <v>1439.5</v>
      </c>
      <c r="S378" t="str">
        <f t="shared" si="28"/>
        <v>film &amp; video</v>
      </c>
      <c r="T378" t="str">
        <f t="shared" si="29"/>
        <v>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5"/>
        <v>42322.292361111111</v>
      </c>
      <c r="K379">
        <v>1444888868</v>
      </c>
      <c r="L379" s="11">
        <f t="shared" si="2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7"/>
        <v>114</v>
      </c>
      <c r="R379">
        <f>_xlfn.RANK.AVG(N379,Table1[backers_count])</f>
        <v>624</v>
      </c>
      <c r="S379" t="str">
        <f t="shared" si="28"/>
        <v>film &amp; video</v>
      </c>
      <c r="T379" t="str">
        <f t="shared" si="29"/>
        <v>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5"/>
        <v>42394.994444444441</v>
      </c>
      <c r="K380">
        <v>1451655808</v>
      </c>
      <c r="L380" s="11">
        <f t="shared" si="2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7"/>
        <v>112</v>
      </c>
      <c r="R380">
        <f>_xlfn.RANK.AVG(N380,Table1[backers_count])</f>
        <v>953</v>
      </c>
      <c r="S380" t="str">
        <f t="shared" si="28"/>
        <v>film &amp; video</v>
      </c>
      <c r="T380" t="str">
        <f t="shared" si="29"/>
        <v>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5"/>
        <v>41032.688333333332</v>
      </c>
      <c r="K381">
        <v>1332174672</v>
      </c>
      <c r="L381" s="11">
        <f t="shared" si="2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7"/>
        <v>116</v>
      </c>
      <c r="R381">
        <f>_xlfn.RANK.AVG(N381,Table1[backers_count])</f>
        <v>560.5</v>
      </c>
      <c r="S381" t="str">
        <f t="shared" si="28"/>
        <v>film &amp; video</v>
      </c>
      <c r="T381" t="str">
        <f t="shared" si="29"/>
        <v>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5"/>
        <v>42392.719814814816</v>
      </c>
      <c r="K382">
        <v>1451409392</v>
      </c>
      <c r="L382" s="11">
        <f t="shared" si="2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7"/>
        <v>142</v>
      </c>
      <c r="R382">
        <f>_xlfn.RANK.AVG(N382,Table1[backers_count])</f>
        <v>1421.5</v>
      </c>
      <c r="S382" t="str">
        <f t="shared" si="28"/>
        <v>film &amp; video</v>
      </c>
      <c r="T382" t="str">
        <f t="shared" si="29"/>
        <v>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5"/>
        <v>41120.208333333336</v>
      </c>
      <c r="K383">
        <v>1340642717</v>
      </c>
      <c r="L383" s="11">
        <f t="shared" si="2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7"/>
        <v>105</v>
      </c>
      <c r="R383">
        <f>_xlfn.RANK.AVG(N383,Table1[backers_count])</f>
        <v>336</v>
      </c>
      <c r="S383" t="str">
        <f t="shared" si="28"/>
        <v>film &amp; video</v>
      </c>
      <c r="T383" t="str">
        <f t="shared" si="29"/>
        <v>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5"/>
        <v>41158.709490740745</v>
      </c>
      <c r="K384">
        <v>1345741300</v>
      </c>
      <c r="L384" s="11">
        <f t="shared" si="2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7"/>
        <v>256</v>
      </c>
      <c r="R384">
        <f>_xlfn.RANK.AVG(N384,Table1[backers_count])</f>
        <v>2149</v>
      </c>
      <c r="S384" t="str">
        <f t="shared" si="28"/>
        <v>film &amp; video</v>
      </c>
      <c r="T384" t="str">
        <f t="shared" si="29"/>
        <v>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5"/>
        <v>41778.117581018516</v>
      </c>
      <c r="K385">
        <v>1398480559</v>
      </c>
      <c r="L385" s="11">
        <f t="shared" si="2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7"/>
        <v>207</v>
      </c>
      <c r="R385">
        <f>_xlfn.RANK.AVG(N385,Table1[backers_count])</f>
        <v>1439.5</v>
      </c>
      <c r="S385" t="str">
        <f t="shared" si="28"/>
        <v>film &amp; video</v>
      </c>
      <c r="T385" t="str">
        <f t="shared" si="29"/>
        <v>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ref="J386:J449" si="30">(((I386/60)/60)/24)+DATE(1970,1,1)</f>
        <v>42010.781793981485</v>
      </c>
      <c r="K386">
        <v>1417977947</v>
      </c>
      <c r="L386" s="11">
        <f t="shared" ref="L386:L449" si="31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2">ROUND((E386/D386)*100,0)</f>
        <v>112</v>
      </c>
      <c r="R386">
        <f>_xlfn.RANK.AVG(N386,Table1[backers_count])</f>
        <v>205</v>
      </c>
      <c r="S386" t="str">
        <f t="shared" ref="S386:S449" si="33">LEFT(P386, SEARCH("/",P386,1)-1)</f>
        <v>film &amp; video</v>
      </c>
      <c r="T386" t="str">
        <f t="shared" ref="T386:T449" si="34">RIGHT(P386,LEN(P386)-SEARCH("/",P386)-1)</f>
        <v>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si="30"/>
        <v>41964.626168981486</v>
      </c>
      <c r="K387">
        <v>1413986501</v>
      </c>
      <c r="L387" s="11">
        <f t="shared" si="31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2"/>
        <v>106</v>
      </c>
      <c r="R387">
        <f>_xlfn.RANK.AVG(N387,Table1[backers_count])</f>
        <v>356</v>
      </c>
      <c r="S387" t="str">
        <f t="shared" si="33"/>
        <v>film &amp; video</v>
      </c>
      <c r="T387" t="str">
        <f t="shared" si="34"/>
        <v>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0"/>
        <v>42226.951284722221</v>
      </c>
      <c r="K388">
        <v>1437950991</v>
      </c>
      <c r="L388" s="11">
        <f t="shared" si="31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2"/>
        <v>100</v>
      </c>
      <c r="R388">
        <f>_xlfn.RANK.AVG(N388,Table1[backers_count])</f>
        <v>2521.5</v>
      </c>
      <c r="S388" t="str">
        <f t="shared" si="33"/>
        <v>film &amp; video</v>
      </c>
      <c r="T388" t="str">
        <f t="shared" si="34"/>
        <v>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0"/>
        <v>42231.25</v>
      </c>
      <c r="K389">
        <v>1436976858</v>
      </c>
      <c r="L389" s="11">
        <f t="shared" si="31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2"/>
        <v>214</v>
      </c>
      <c r="R389">
        <f>_xlfn.RANK.AVG(N389,Table1[backers_count])</f>
        <v>128</v>
      </c>
      <c r="S389" t="str">
        <f t="shared" si="33"/>
        <v>film &amp; video</v>
      </c>
      <c r="T389" t="str">
        <f t="shared" si="34"/>
        <v>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0"/>
        <v>42579.076157407413</v>
      </c>
      <c r="K390">
        <v>1467078580</v>
      </c>
      <c r="L390" s="11">
        <f t="shared" si="31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2"/>
        <v>126</v>
      </c>
      <c r="R390">
        <f>_xlfn.RANK.AVG(N390,Table1[backers_count])</f>
        <v>1097.5</v>
      </c>
      <c r="S390" t="str">
        <f t="shared" si="33"/>
        <v>film &amp; video</v>
      </c>
      <c r="T390" t="str">
        <f t="shared" si="34"/>
        <v>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0"/>
        <v>41705.957638888889</v>
      </c>
      <c r="K391">
        <v>1391477450</v>
      </c>
      <c r="L391" s="11">
        <f t="shared" si="31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2"/>
        <v>182</v>
      </c>
      <c r="R391">
        <f>_xlfn.RANK.AVG(N391,Table1[backers_count])</f>
        <v>40</v>
      </c>
      <c r="S391" t="str">
        <f t="shared" si="33"/>
        <v>film &amp; video</v>
      </c>
      <c r="T391" t="str">
        <f t="shared" si="34"/>
        <v>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0"/>
        <v>42132.036712962959</v>
      </c>
      <c r="K392">
        <v>1429318372</v>
      </c>
      <c r="L392" s="11">
        <f t="shared" si="31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2"/>
        <v>100</v>
      </c>
      <c r="R392">
        <f>_xlfn.RANK.AVG(N392,Table1[backers_count])</f>
        <v>2470</v>
      </c>
      <c r="S392" t="str">
        <f t="shared" si="33"/>
        <v>film &amp; video</v>
      </c>
      <c r="T392" t="str">
        <f t="shared" si="34"/>
        <v>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0"/>
        <v>40895.040972222225</v>
      </c>
      <c r="K393">
        <v>1321578051</v>
      </c>
      <c r="L393" s="11">
        <f t="shared" si="31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2"/>
        <v>101</v>
      </c>
      <c r="R393">
        <f>_xlfn.RANK.AVG(N393,Table1[backers_count])</f>
        <v>434</v>
      </c>
      <c r="S393" t="str">
        <f t="shared" si="33"/>
        <v>film &amp; video</v>
      </c>
      <c r="T393" t="str">
        <f t="shared" si="34"/>
        <v>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0"/>
        <v>40794.125</v>
      </c>
      <c r="K394">
        <v>1312823571</v>
      </c>
      <c r="L394" s="11">
        <f t="shared" si="31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2"/>
        <v>101</v>
      </c>
      <c r="R394">
        <f>_xlfn.RANK.AVG(N394,Table1[backers_count])</f>
        <v>402</v>
      </c>
      <c r="S394" t="str">
        <f t="shared" si="33"/>
        <v>film &amp; video</v>
      </c>
      <c r="T394" t="str">
        <f t="shared" si="34"/>
        <v>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0"/>
        <v>41557.708935185183</v>
      </c>
      <c r="K395">
        <v>1378746052</v>
      </c>
      <c r="L395" s="11">
        <f t="shared" si="31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2"/>
        <v>110</v>
      </c>
      <c r="R395">
        <f>_xlfn.RANK.AVG(N395,Table1[backers_count])</f>
        <v>226</v>
      </c>
      <c r="S395" t="str">
        <f t="shared" si="33"/>
        <v>film &amp; video</v>
      </c>
      <c r="T395" t="str">
        <f t="shared" si="34"/>
        <v>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0"/>
        <v>42477.776412037041</v>
      </c>
      <c r="K396">
        <v>1455737882</v>
      </c>
      <c r="L396" s="11">
        <f t="shared" si="31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2"/>
        <v>112</v>
      </c>
      <c r="R396">
        <f>_xlfn.RANK.AVG(N396,Table1[backers_count])</f>
        <v>1400.5</v>
      </c>
      <c r="S396" t="str">
        <f t="shared" si="33"/>
        <v>film &amp; video</v>
      </c>
      <c r="T396" t="str">
        <f t="shared" si="34"/>
        <v>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0"/>
        <v>41026.897222222222</v>
      </c>
      <c r="K397">
        <v>1332452960</v>
      </c>
      <c r="L397" s="11">
        <f t="shared" si="31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2"/>
        <v>108</v>
      </c>
      <c r="R397">
        <f>_xlfn.RANK.AVG(N397,Table1[backers_count])</f>
        <v>457.5</v>
      </c>
      <c r="S397" t="str">
        <f t="shared" si="33"/>
        <v>film &amp; video</v>
      </c>
      <c r="T397" t="str">
        <f t="shared" si="34"/>
        <v>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0"/>
        <v>41097.564884259256</v>
      </c>
      <c r="K398">
        <v>1340372006</v>
      </c>
      <c r="L398" s="11">
        <f t="shared" si="31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2"/>
        <v>107</v>
      </c>
      <c r="R398">
        <f>_xlfn.RANK.AVG(N398,Table1[backers_count])</f>
        <v>428</v>
      </c>
      <c r="S398" t="str">
        <f t="shared" si="33"/>
        <v>film &amp; video</v>
      </c>
      <c r="T398" t="str">
        <f t="shared" si="34"/>
        <v>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0"/>
        <v>40422.155555555553</v>
      </c>
      <c r="K399">
        <v>1279651084</v>
      </c>
      <c r="L399" s="11">
        <f t="shared" si="31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2"/>
        <v>104</v>
      </c>
      <c r="R399">
        <f>_xlfn.RANK.AVG(N399,Table1[backers_count])</f>
        <v>368</v>
      </c>
      <c r="S399" t="str">
        <f t="shared" si="33"/>
        <v>film &amp; video</v>
      </c>
      <c r="T399" t="str">
        <f t="shared" si="34"/>
        <v>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0"/>
        <v>42123.793124999997</v>
      </c>
      <c r="K400">
        <v>1426446126</v>
      </c>
      <c r="L400" s="11">
        <f t="shared" si="31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2"/>
        <v>125</v>
      </c>
      <c r="R400">
        <f>_xlfn.RANK.AVG(N400,Table1[backers_count])</f>
        <v>1153</v>
      </c>
      <c r="S400" t="str">
        <f t="shared" si="33"/>
        <v>film &amp; video</v>
      </c>
      <c r="T400" t="str">
        <f t="shared" si="34"/>
        <v>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0"/>
        <v>42718.5</v>
      </c>
      <c r="K401">
        <v>1479070867</v>
      </c>
      <c r="L401" s="11">
        <f t="shared" si="31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2"/>
        <v>107</v>
      </c>
      <c r="R401">
        <f>_xlfn.RANK.AVG(N401,Table1[backers_count])</f>
        <v>854</v>
      </c>
      <c r="S401" t="str">
        <f t="shared" si="33"/>
        <v>film &amp; video</v>
      </c>
      <c r="T401" t="str">
        <f t="shared" si="34"/>
        <v>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0"/>
        <v>41776.145833333336</v>
      </c>
      <c r="K402">
        <v>1397661347</v>
      </c>
      <c r="L402" s="11">
        <f t="shared" si="31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2"/>
        <v>112</v>
      </c>
      <c r="R402">
        <f>_xlfn.RANK.AVG(N402,Table1[backers_count])</f>
        <v>1213.5</v>
      </c>
      <c r="S402" t="str">
        <f t="shared" si="33"/>
        <v>film &amp; video</v>
      </c>
      <c r="T402" t="str">
        <f t="shared" si="34"/>
        <v>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0"/>
        <v>40762.842245370368</v>
      </c>
      <c r="K403">
        <v>1310155970</v>
      </c>
      <c r="L403" s="11">
        <f t="shared" si="31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2"/>
        <v>104</v>
      </c>
      <c r="R403">
        <f>_xlfn.RANK.AVG(N403,Table1[backers_count])</f>
        <v>1068</v>
      </c>
      <c r="S403" t="str">
        <f t="shared" si="33"/>
        <v>film &amp; video</v>
      </c>
      <c r="T403" t="str">
        <f t="shared" si="34"/>
        <v>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0"/>
        <v>42313.58121527778</v>
      </c>
      <c r="K404">
        <v>1444913817</v>
      </c>
      <c r="L404" s="11">
        <f t="shared" si="31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2"/>
        <v>142</v>
      </c>
      <c r="R404">
        <f>_xlfn.RANK.AVG(N404,Table1[backers_count])</f>
        <v>1540</v>
      </c>
      <c r="S404" t="str">
        <f t="shared" si="33"/>
        <v>film &amp; video</v>
      </c>
      <c r="T404" t="str">
        <f t="shared" si="34"/>
        <v>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0"/>
        <v>40765.297222222223</v>
      </c>
      <c r="K405">
        <v>1308900441</v>
      </c>
      <c r="L405" s="11">
        <f t="shared" si="31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2"/>
        <v>105</v>
      </c>
      <c r="R405">
        <f>_xlfn.RANK.AVG(N405,Table1[backers_count])</f>
        <v>1115.5</v>
      </c>
      <c r="S405" t="str">
        <f t="shared" si="33"/>
        <v>film &amp; video</v>
      </c>
      <c r="T405" t="str">
        <f t="shared" si="34"/>
        <v>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0"/>
        <v>41675.961111111108</v>
      </c>
      <c r="K406">
        <v>1389107062</v>
      </c>
      <c r="L406" s="11">
        <f t="shared" si="31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2"/>
        <v>103</v>
      </c>
      <c r="R406">
        <f>_xlfn.RANK.AVG(N406,Table1[backers_count])</f>
        <v>312.5</v>
      </c>
      <c r="S406" t="str">
        <f t="shared" si="33"/>
        <v>film &amp; video</v>
      </c>
      <c r="T406" t="str">
        <f t="shared" si="34"/>
        <v>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0"/>
        <v>41704.08494212963</v>
      </c>
      <c r="K407">
        <v>1391479339</v>
      </c>
      <c r="L407" s="11">
        <f t="shared" si="31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2"/>
        <v>108</v>
      </c>
      <c r="R407">
        <f>_xlfn.RANK.AVG(N407,Table1[backers_count])</f>
        <v>1326.5</v>
      </c>
      <c r="S407" t="str">
        <f t="shared" si="33"/>
        <v>film &amp; video</v>
      </c>
      <c r="T407" t="str">
        <f t="shared" si="34"/>
        <v>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0"/>
        <v>40672.249305555553</v>
      </c>
      <c r="K408">
        <v>1301975637</v>
      </c>
      <c r="L408" s="11">
        <f t="shared" si="31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2"/>
        <v>108</v>
      </c>
      <c r="R408">
        <f>_xlfn.RANK.AVG(N408,Table1[backers_count])</f>
        <v>1724.5</v>
      </c>
      <c r="S408" t="str">
        <f t="shared" si="33"/>
        <v>film &amp; video</v>
      </c>
      <c r="T408" t="str">
        <f t="shared" si="34"/>
        <v>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0"/>
        <v>40866.912615740745</v>
      </c>
      <c r="K409">
        <v>1316552050</v>
      </c>
      <c r="L409" s="11">
        <f t="shared" si="31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2"/>
        <v>102</v>
      </c>
      <c r="R409">
        <f>_xlfn.RANK.AVG(N409,Table1[backers_count])</f>
        <v>2149</v>
      </c>
      <c r="S409" t="str">
        <f t="shared" si="33"/>
        <v>film &amp; video</v>
      </c>
      <c r="T409" t="str">
        <f t="shared" si="34"/>
        <v>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0"/>
        <v>41583.777662037035</v>
      </c>
      <c r="K410">
        <v>1380217190</v>
      </c>
      <c r="L410" s="11">
        <f t="shared" si="31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2"/>
        <v>101</v>
      </c>
      <c r="R410">
        <f>_xlfn.RANK.AVG(N410,Table1[backers_count])</f>
        <v>1645.5</v>
      </c>
      <c r="S410" t="str">
        <f t="shared" si="33"/>
        <v>film &amp; video</v>
      </c>
      <c r="T410" t="str">
        <f t="shared" si="34"/>
        <v>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0"/>
        <v>42573.862777777773</v>
      </c>
      <c r="K411">
        <v>1466628144</v>
      </c>
      <c r="L411" s="11">
        <f t="shared" si="31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2"/>
        <v>137</v>
      </c>
      <c r="R411">
        <f>_xlfn.RANK.AVG(N411,Table1[backers_count])</f>
        <v>2419.5</v>
      </c>
      <c r="S411" t="str">
        <f t="shared" si="33"/>
        <v>film &amp; video</v>
      </c>
      <c r="T411" t="str">
        <f t="shared" si="34"/>
        <v>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0"/>
        <v>42173.981446759266</v>
      </c>
      <c r="K412">
        <v>1429486397</v>
      </c>
      <c r="L412" s="11">
        <f t="shared" si="31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2"/>
        <v>128</v>
      </c>
      <c r="R412">
        <f>_xlfn.RANK.AVG(N412,Table1[backers_count])</f>
        <v>2833</v>
      </c>
      <c r="S412" t="str">
        <f t="shared" si="33"/>
        <v>film &amp; video</v>
      </c>
      <c r="T412" t="str">
        <f t="shared" si="34"/>
        <v>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0"/>
        <v>41630.208333333336</v>
      </c>
      <c r="K413">
        <v>1384920804</v>
      </c>
      <c r="L413" s="11">
        <f t="shared" si="31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2"/>
        <v>101</v>
      </c>
      <c r="R413">
        <f>_xlfn.RANK.AVG(N413,Table1[backers_count])</f>
        <v>348</v>
      </c>
      <c r="S413" t="str">
        <f t="shared" si="33"/>
        <v>film &amp; video</v>
      </c>
      <c r="T413" t="str">
        <f t="shared" si="34"/>
        <v>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0"/>
        <v>41115.742800925924</v>
      </c>
      <c r="K414">
        <v>1341856178</v>
      </c>
      <c r="L414" s="11">
        <f t="shared" si="31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2"/>
        <v>127</v>
      </c>
      <c r="R414">
        <f>_xlfn.RANK.AVG(N414,Table1[backers_count])</f>
        <v>1326.5</v>
      </c>
      <c r="S414" t="str">
        <f t="shared" si="33"/>
        <v>film &amp; video</v>
      </c>
      <c r="T414" t="str">
        <f t="shared" si="34"/>
        <v>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0"/>
        <v>41109.877442129626</v>
      </c>
      <c r="K415">
        <v>1340139811</v>
      </c>
      <c r="L415" s="11">
        <f t="shared" si="31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2"/>
        <v>105</v>
      </c>
      <c r="R415">
        <f>_xlfn.RANK.AVG(N415,Table1[backers_count])</f>
        <v>492</v>
      </c>
      <c r="S415" t="str">
        <f t="shared" si="33"/>
        <v>film &amp; video</v>
      </c>
      <c r="T415" t="str">
        <f t="shared" si="34"/>
        <v>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0"/>
        <v>41559.063252314816</v>
      </c>
      <c r="K416">
        <v>1378949465</v>
      </c>
      <c r="L416" s="11">
        <f t="shared" si="31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2"/>
        <v>103</v>
      </c>
      <c r="R416">
        <f>_xlfn.RANK.AVG(N416,Table1[backers_count])</f>
        <v>397</v>
      </c>
      <c r="S416" t="str">
        <f t="shared" si="33"/>
        <v>film &amp; video</v>
      </c>
      <c r="T416" t="str">
        <f t="shared" si="34"/>
        <v>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0"/>
        <v>41929.5</v>
      </c>
      <c r="K417">
        <v>1411417602</v>
      </c>
      <c r="L417" s="11">
        <f t="shared" si="31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2"/>
        <v>102</v>
      </c>
      <c r="R417">
        <f>_xlfn.RANK.AVG(N417,Table1[backers_count])</f>
        <v>2182</v>
      </c>
      <c r="S417" t="str">
        <f t="shared" si="33"/>
        <v>film &amp; video</v>
      </c>
      <c r="T417" t="str">
        <f t="shared" si="34"/>
        <v>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0"/>
        <v>41678.396192129629</v>
      </c>
      <c r="K418">
        <v>1389259831</v>
      </c>
      <c r="L418" s="11">
        <f t="shared" si="31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2"/>
        <v>120</v>
      </c>
      <c r="R418">
        <f>_xlfn.RANK.AVG(N418,Table1[backers_count])</f>
        <v>2047.5</v>
      </c>
      <c r="S418" t="str">
        <f t="shared" si="33"/>
        <v>film &amp; video</v>
      </c>
      <c r="T418" t="str">
        <f t="shared" si="34"/>
        <v>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0"/>
        <v>41372.189583333333</v>
      </c>
      <c r="K419">
        <v>1364426260</v>
      </c>
      <c r="L419" s="11">
        <f t="shared" si="31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2"/>
        <v>100</v>
      </c>
      <c r="R419">
        <f>_xlfn.RANK.AVG(N419,Table1[backers_count])</f>
        <v>1367.5</v>
      </c>
      <c r="S419" t="str">
        <f t="shared" si="33"/>
        <v>film &amp; video</v>
      </c>
      <c r="T419" t="str">
        <f t="shared" si="34"/>
        <v>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0"/>
        <v>42208.282372685186</v>
      </c>
      <c r="K420">
        <v>1435041997</v>
      </c>
      <c r="L420" s="11">
        <f t="shared" si="31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2"/>
        <v>101</v>
      </c>
      <c r="R420">
        <f>_xlfn.RANK.AVG(N420,Table1[backers_count])</f>
        <v>777</v>
      </c>
      <c r="S420" t="str">
        <f t="shared" si="33"/>
        <v>film &amp; video</v>
      </c>
      <c r="T420" t="str">
        <f t="shared" si="34"/>
        <v>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0"/>
        <v>41454.842442129629</v>
      </c>
      <c r="K421">
        <v>1367352787</v>
      </c>
      <c r="L421" s="11">
        <f t="shared" si="31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2"/>
        <v>100</v>
      </c>
      <c r="R421">
        <f>_xlfn.RANK.AVG(N421,Table1[backers_count])</f>
        <v>1068</v>
      </c>
      <c r="S421" t="str">
        <f t="shared" si="33"/>
        <v>film &amp; video</v>
      </c>
      <c r="T421" t="str">
        <f t="shared" si="34"/>
        <v>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0"/>
        <v>41712.194803240738</v>
      </c>
      <c r="K422">
        <v>1392183631</v>
      </c>
      <c r="L422" s="11">
        <f t="shared" si="31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2"/>
        <v>0</v>
      </c>
      <c r="R422">
        <f>_xlfn.RANK.AVG(N422,Table1[backers_count])</f>
        <v>3198.5</v>
      </c>
      <c r="S422" t="str">
        <f t="shared" si="33"/>
        <v>film &amp; video</v>
      </c>
      <c r="T422" t="str">
        <f t="shared" si="34"/>
        <v>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0"/>
        <v>42237.491388888884</v>
      </c>
      <c r="K423">
        <v>1434973656</v>
      </c>
      <c r="L423" s="11">
        <f t="shared" si="31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2"/>
        <v>2</v>
      </c>
      <c r="R423">
        <f>_xlfn.RANK.AVG(N423,Table1[backers_count])</f>
        <v>2901.5</v>
      </c>
      <c r="S423" t="str">
        <f t="shared" si="33"/>
        <v>film &amp; video</v>
      </c>
      <c r="T423" t="str">
        <f t="shared" si="34"/>
        <v>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0"/>
        <v>41893.260381944441</v>
      </c>
      <c r="K424">
        <v>1407824097</v>
      </c>
      <c r="L424" s="11">
        <f t="shared" si="31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2"/>
        <v>1</v>
      </c>
      <c r="R424">
        <f>_xlfn.RANK.AVG(N424,Table1[backers_count])</f>
        <v>2568.5</v>
      </c>
      <c r="S424" t="str">
        <f t="shared" si="33"/>
        <v>film &amp; video</v>
      </c>
      <c r="T424" t="str">
        <f t="shared" si="34"/>
        <v>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0"/>
        <v>41430.92627314815</v>
      </c>
      <c r="K425">
        <v>1367878430</v>
      </c>
      <c r="L425" s="11">
        <f t="shared" si="31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2"/>
        <v>1</v>
      </c>
      <c r="R425">
        <f>_xlfn.RANK.AVG(N425,Table1[backers_count])</f>
        <v>2521.5</v>
      </c>
      <c r="S425" t="str">
        <f t="shared" si="33"/>
        <v>film &amp; video</v>
      </c>
      <c r="T425" t="str">
        <f t="shared" si="34"/>
        <v>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0"/>
        <v>40994.334479166668</v>
      </c>
      <c r="K426">
        <v>1327568499</v>
      </c>
      <c r="L426" s="11">
        <f t="shared" si="31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2"/>
        <v>7</v>
      </c>
      <c r="R426">
        <f>_xlfn.RANK.AVG(N426,Table1[backers_count])</f>
        <v>2971.5</v>
      </c>
      <c r="S426" t="str">
        <f t="shared" si="33"/>
        <v>film &amp; video</v>
      </c>
      <c r="T426" t="str">
        <f t="shared" si="34"/>
        <v>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0"/>
        <v>42335.902824074074</v>
      </c>
      <c r="K427">
        <v>1443472804</v>
      </c>
      <c r="L427" s="11">
        <f t="shared" si="31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2"/>
        <v>0</v>
      </c>
      <c r="R427">
        <f>_xlfn.RANK.AVG(N427,Table1[backers_count])</f>
        <v>3354.5</v>
      </c>
      <c r="S427" t="str">
        <f t="shared" si="33"/>
        <v>film &amp; video</v>
      </c>
      <c r="T427" t="str">
        <f t="shared" si="34"/>
        <v>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0"/>
        <v>42430.711967592593</v>
      </c>
      <c r="K428">
        <v>1454259914</v>
      </c>
      <c r="L428" s="11">
        <f t="shared" si="31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2"/>
        <v>1</v>
      </c>
      <c r="R428">
        <f>_xlfn.RANK.AVG(N428,Table1[backers_count])</f>
        <v>2767.5</v>
      </c>
      <c r="S428" t="str">
        <f t="shared" si="33"/>
        <v>film &amp; video</v>
      </c>
      <c r="T428" t="str">
        <f t="shared" si="34"/>
        <v>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0"/>
        <v>42299.790972222225</v>
      </c>
      <c r="K429">
        <v>1444340940</v>
      </c>
      <c r="L429" s="11">
        <f t="shared" si="31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2"/>
        <v>0</v>
      </c>
      <c r="R429">
        <f>_xlfn.RANK.AVG(N429,Table1[backers_count])</f>
        <v>3909.5</v>
      </c>
      <c r="S429" t="str">
        <f t="shared" si="33"/>
        <v>film &amp; video</v>
      </c>
      <c r="T429" t="str">
        <f t="shared" si="34"/>
        <v>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0"/>
        <v>41806.916666666664</v>
      </c>
      <c r="K430">
        <v>1400523845</v>
      </c>
      <c r="L430" s="11">
        <f t="shared" si="31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2"/>
        <v>6</v>
      </c>
      <c r="R430">
        <f>_xlfn.RANK.AVG(N430,Table1[backers_count])</f>
        <v>2521.5</v>
      </c>
      <c r="S430" t="str">
        <f t="shared" si="33"/>
        <v>film &amp; video</v>
      </c>
      <c r="T430" t="str">
        <f t="shared" si="34"/>
        <v>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0"/>
        <v>40144.207638888889</v>
      </c>
      <c r="K431">
        <v>1252964282</v>
      </c>
      <c r="L431" s="11">
        <f t="shared" si="31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2"/>
        <v>0</v>
      </c>
      <c r="R431">
        <f>_xlfn.RANK.AVG(N431,Table1[backers_count])</f>
        <v>3909.5</v>
      </c>
      <c r="S431" t="str">
        <f t="shared" si="33"/>
        <v>film &amp; video</v>
      </c>
      <c r="T431" t="str">
        <f t="shared" si="34"/>
        <v>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0"/>
        <v>41528.107256944444</v>
      </c>
      <c r="K432">
        <v>1377570867</v>
      </c>
      <c r="L432" s="11">
        <f t="shared" si="31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2"/>
        <v>2</v>
      </c>
      <c r="R432">
        <f>_xlfn.RANK.AVG(N432,Table1[backers_count])</f>
        <v>2971.5</v>
      </c>
      <c r="S432" t="str">
        <f t="shared" si="33"/>
        <v>film &amp; video</v>
      </c>
      <c r="T432" t="str">
        <f t="shared" si="34"/>
        <v>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0"/>
        <v>42556.871331018512</v>
      </c>
      <c r="K433">
        <v>1465160083</v>
      </c>
      <c r="L433" s="11">
        <f t="shared" si="31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2"/>
        <v>14</v>
      </c>
      <c r="R433">
        <f>_xlfn.RANK.AVG(N433,Table1[backers_count])</f>
        <v>2767.5</v>
      </c>
      <c r="S433" t="str">
        <f t="shared" si="33"/>
        <v>film &amp; video</v>
      </c>
      <c r="T433" t="str">
        <f t="shared" si="34"/>
        <v>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0"/>
        <v>42298.726631944446</v>
      </c>
      <c r="K434">
        <v>1440264381</v>
      </c>
      <c r="L434" s="11">
        <f t="shared" si="31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2"/>
        <v>10</v>
      </c>
      <c r="R434">
        <f>_xlfn.RANK.AVG(N434,Table1[backers_count])</f>
        <v>2767.5</v>
      </c>
      <c r="S434" t="str">
        <f t="shared" si="33"/>
        <v>film &amp; video</v>
      </c>
      <c r="T434" t="str">
        <f t="shared" si="34"/>
        <v>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0"/>
        <v>42288.629884259266</v>
      </c>
      <c r="K435">
        <v>1439392022</v>
      </c>
      <c r="L435" s="11">
        <f t="shared" si="31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2"/>
        <v>0</v>
      </c>
      <c r="R435">
        <f>_xlfn.RANK.AVG(N435,Table1[backers_count])</f>
        <v>3909.5</v>
      </c>
      <c r="S435" t="str">
        <f t="shared" si="33"/>
        <v>film &amp; video</v>
      </c>
      <c r="T435" t="str">
        <f t="shared" si="34"/>
        <v>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0"/>
        <v>41609.876180555555</v>
      </c>
      <c r="K436">
        <v>1383076902</v>
      </c>
      <c r="L436" s="11">
        <f t="shared" si="31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2"/>
        <v>5</v>
      </c>
      <c r="R436">
        <f>_xlfn.RANK.AVG(N436,Table1[backers_count])</f>
        <v>3354.5</v>
      </c>
      <c r="S436" t="str">
        <f t="shared" si="33"/>
        <v>film &amp; video</v>
      </c>
      <c r="T436" t="str">
        <f t="shared" si="34"/>
        <v>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0"/>
        <v>41530.747453703705</v>
      </c>
      <c r="K437">
        <v>1376502980</v>
      </c>
      <c r="L437" s="11">
        <f t="shared" si="31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2"/>
        <v>0</v>
      </c>
      <c r="R437">
        <f>_xlfn.RANK.AVG(N437,Table1[backers_count])</f>
        <v>3198.5</v>
      </c>
      <c r="S437" t="str">
        <f t="shared" si="33"/>
        <v>film &amp; video</v>
      </c>
      <c r="T437" t="str">
        <f t="shared" si="34"/>
        <v>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0"/>
        <v>41486.36241898148</v>
      </c>
      <c r="K438">
        <v>1372668113</v>
      </c>
      <c r="L438" s="11">
        <f t="shared" si="31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2"/>
        <v>0</v>
      </c>
      <c r="R438">
        <f>_xlfn.RANK.AVG(N438,Table1[backers_count])</f>
        <v>3909.5</v>
      </c>
      <c r="S438" t="str">
        <f t="shared" si="33"/>
        <v>film &amp; video</v>
      </c>
      <c r="T438" t="str">
        <f t="shared" si="34"/>
        <v>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0"/>
        <v>42651.31858796296</v>
      </c>
      <c r="K439">
        <v>1470728326</v>
      </c>
      <c r="L439" s="11">
        <f t="shared" si="31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2"/>
        <v>0</v>
      </c>
      <c r="R439">
        <f>_xlfn.RANK.AVG(N439,Table1[backers_count])</f>
        <v>3909.5</v>
      </c>
      <c r="S439" t="str">
        <f t="shared" si="33"/>
        <v>film &amp; video</v>
      </c>
      <c r="T439" t="str">
        <f t="shared" si="34"/>
        <v>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0"/>
        <v>42326.302754629629</v>
      </c>
      <c r="K440">
        <v>1445235358</v>
      </c>
      <c r="L440" s="11">
        <f t="shared" si="31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2"/>
        <v>9</v>
      </c>
      <c r="R440">
        <f>_xlfn.RANK.AVG(N440,Table1[backers_count])</f>
        <v>2611.5</v>
      </c>
      <c r="S440" t="str">
        <f t="shared" si="33"/>
        <v>film &amp; video</v>
      </c>
      <c r="T440" t="str">
        <f t="shared" si="34"/>
        <v>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0"/>
        <v>41929.761782407404</v>
      </c>
      <c r="K441">
        <v>1412705818</v>
      </c>
      <c r="L441" s="11">
        <f t="shared" si="31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2"/>
        <v>0</v>
      </c>
      <c r="R441">
        <f>_xlfn.RANK.AVG(N441,Table1[backers_count])</f>
        <v>3909.5</v>
      </c>
      <c r="S441" t="str">
        <f t="shared" si="33"/>
        <v>film &amp; video</v>
      </c>
      <c r="T441" t="str">
        <f t="shared" si="34"/>
        <v>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0"/>
        <v>42453.943900462968</v>
      </c>
      <c r="K442">
        <v>1456270753</v>
      </c>
      <c r="L442" s="11">
        <f t="shared" si="31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2"/>
        <v>0</v>
      </c>
      <c r="R442">
        <f>_xlfn.RANK.AVG(N442,Table1[backers_count])</f>
        <v>3572.5</v>
      </c>
      <c r="S442" t="str">
        <f t="shared" si="33"/>
        <v>film &amp; video</v>
      </c>
      <c r="T442" t="str">
        <f t="shared" si="34"/>
        <v>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0"/>
        <v>41580.793935185182</v>
      </c>
      <c r="K443">
        <v>1380826996</v>
      </c>
      <c r="L443" s="11">
        <f t="shared" si="31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2"/>
        <v>0</v>
      </c>
      <c r="R443">
        <f>_xlfn.RANK.AVG(N443,Table1[backers_count])</f>
        <v>3909.5</v>
      </c>
      <c r="S443" t="str">
        <f t="shared" si="33"/>
        <v>film &amp; video</v>
      </c>
      <c r="T443" t="str">
        <f t="shared" si="34"/>
        <v>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0"/>
        <v>42054.888692129629</v>
      </c>
      <c r="K444">
        <v>1421788783</v>
      </c>
      <c r="L444" s="11">
        <f t="shared" si="31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2"/>
        <v>39</v>
      </c>
      <c r="R444">
        <f>_xlfn.RANK.AVG(N444,Table1[backers_count])</f>
        <v>2338</v>
      </c>
      <c r="S444" t="str">
        <f t="shared" si="33"/>
        <v>film &amp; video</v>
      </c>
      <c r="T444" t="str">
        <f t="shared" si="34"/>
        <v>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0"/>
        <v>41680.015057870369</v>
      </c>
      <c r="K445">
        <v>1389399701</v>
      </c>
      <c r="L445" s="11">
        <f t="shared" si="31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2"/>
        <v>0</v>
      </c>
      <c r="R445">
        <f>_xlfn.RANK.AVG(N445,Table1[backers_count])</f>
        <v>3354.5</v>
      </c>
      <c r="S445" t="str">
        <f t="shared" si="33"/>
        <v>film &amp; video</v>
      </c>
      <c r="T445" t="str">
        <f t="shared" si="34"/>
        <v>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0"/>
        <v>40954.906956018516</v>
      </c>
      <c r="K446">
        <v>1324158361</v>
      </c>
      <c r="L446" s="11">
        <f t="shared" si="31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2"/>
        <v>5</v>
      </c>
      <c r="R446">
        <f>_xlfn.RANK.AVG(N446,Table1[backers_count])</f>
        <v>3572.5</v>
      </c>
      <c r="S446" t="str">
        <f t="shared" si="33"/>
        <v>film &amp; video</v>
      </c>
      <c r="T446" t="str">
        <f t="shared" si="34"/>
        <v>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0"/>
        <v>42145.335358796292</v>
      </c>
      <c r="K447">
        <v>1430899375</v>
      </c>
      <c r="L447" s="11">
        <f t="shared" si="31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2"/>
        <v>0</v>
      </c>
      <c r="R447">
        <f>_xlfn.RANK.AVG(N447,Table1[backers_count])</f>
        <v>3354.5</v>
      </c>
      <c r="S447" t="str">
        <f t="shared" si="33"/>
        <v>film &amp; video</v>
      </c>
      <c r="T447" t="str">
        <f t="shared" si="34"/>
        <v>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0"/>
        <v>42067.083564814813</v>
      </c>
      <c r="K448">
        <v>1422842420</v>
      </c>
      <c r="L448" s="11">
        <f t="shared" si="31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2"/>
        <v>7</v>
      </c>
      <c r="R448">
        <f>_xlfn.RANK.AVG(N448,Table1[backers_count])</f>
        <v>2380.5</v>
      </c>
      <c r="S448" t="str">
        <f t="shared" si="33"/>
        <v>film &amp; video</v>
      </c>
      <c r="T448" t="str">
        <f t="shared" si="34"/>
        <v>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0"/>
        <v>41356.513460648144</v>
      </c>
      <c r="K449">
        <v>1361884763</v>
      </c>
      <c r="L449" s="11">
        <f t="shared" si="31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2"/>
        <v>0</v>
      </c>
      <c r="R449">
        <f>_xlfn.RANK.AVG(N449,Table1[backers_count])</f>
        <v>3572.5</v>
      </c>
      <c r="S449" t="str">
        <f t="shared" si="33"/>
        <v>film &amp; video</v>
      </c>
      <c r="T449" t="str">
        <f t="shared" si="34"/>
        <v>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ref="J450:J513" si="35">(((I450/60)/60)/24)+DATE(1970,1,1)</f>
        <v>41773.758043981477</v>
      </c>
      <c r="K450">
        <v>1398363095</v>
      </c>
      <c r="L450" s="11">
        <f t="shared" ref="L450:L513" si="36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37">ROUND((E450/D450)*100,0)</f>
        <v>3</v>
      </c>
      <c r="R450">
        <f>_xlfn.RANK.AVG(N450,Table1[backers_count])</f>
        <v>3067.5</v>
      </c>
      <c r="S450" t="str">
        <f t="shared" ref="S450:S513" si="38">LEFT(P450, SEARCH("/",P450,1)-1)</f>
        <v>film &amp; video</v>
      </c>
      <c r="T450" t="str">
        <f t="shared" ref="T450:T513" si="39">RIGHT(P450,LEN(P450)-SEARCH("/",P450)-1)</f>
        <v>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si="35"/>
        <v>41564.568113425928</v>
      </c>
      <c r="K451">
        <v>1379425085</v>
      </c>
      <c r="L451" s="11">
        <f t="shared" si="36"/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37"/>
        <v>2</v>
      </c>
      <c r="R451">
        <f>_xlfn.RANK.AVG(N451,Table1[backers_count])</f>
        <v>2971.5</v>
      </c>
      <c r="S451" t="str">
        <f t="shared" si="38"/>
        <v>film &amp; video</v>
      </c>
      <c r="T451" t="str">
        <f t="shared" si="39"/>
        <v>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35"/>
        <v>41684.946759259255</v>
      </c>
      <c r="K452">
        <v>1389825800</v>
      </c>
      <c r="L452" s="11">
        <f t="shared" si="36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7"/>
        <v>1</v>
      </c>
      <c r="R452">
        <f>_xlfn.RANK.AVG(N452,Table1[backers_count])</f>
        <v>2833</v>
      </c>
      <c r="S452" t="str">
        <f t="shared" si="38"/>
        <v>film &amp; video</v>
      </c>
      <c r="T452" t="str">
        <f t="shared" si="39"/>
        <v>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35"/>
        <v>41664.715173611112</v>
      </c>
      <c r="K453">
        <v>1388077791</v>
      </c>
      <c r="L453" s="11">
        <f t="shared" si="36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7"/>
        <v>0</v>
      </c>
      <c r="R453">
        <f>_xlfn.RANK.AVG(N453,Table1[backers_count])</f>
        <v>3909.5</v>
      </c>
      <c r="S453" t="str">
        <f t="shared" si="38"/>
        <v>film &amp; video</v>
      </c>
      <c r="T453" t="str">
        <f t="shared" si="39"/>
        <v>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35"/>
        <v>42137.703877314809</v>
      </c>
      <c r="K454">
        <v>1428944015</v>
      </c>
      <c r="L454" s="11">
        <f t="shared" si="36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7"/>
        <v>64</v>
      </c>
      <c r="R454">
        <f>_xlfn.RANK.AVG(N454,Table1[backers_count])</f>
        <v>2568.5</v>
      </c>
      <c r="S454" t="str">
        <f t="shared" si="38"/>
        <v>film &amp; video</v>
      </c>
      <c r="T454" t="str">
        <f t="shared" si="39"/>
        <v>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35"/>
        <v>42054.824988425928</v>
      </c>
      <c r="K455">
        <v>1422992879</v>
      </c>
      <c r="L455" s="11">
        <f t="shared" si="36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7"/>
        <v>0</v>
      </c>
      <c r="R455">
        <f>_xlfn.RANK.AVG(N455,Table1[backers_count])</f>
        <v>3354.5</v>
      </c>
      <c r="S455" t="str">
        <f t="shared" si="38"/>
        <v>film &amp; video</v>
      </c>
      <c r="T455" t="str">
        <f t="shared" si="39"/>
        <v>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35"/>
        <v>41969.551388888889</v>
      </c>
      <c r="K456">
        <v>1414343571</v>
      </c>
      <c r="L456" s="11">
        <f t="shared" si="36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7"/>
        <v>1</v>
      </c>
      <c r="R456">
        <f>_xlfn.RANK.AVG(N456,Table1[backers_count])</f>
        <v>2971.5</v>
      </c>
      <c r="S456" t="str">
        <f t="shared" si="38"/>
        <v>film &amp; video</v>
      </c>
      <c r="T456" t="str">
        <f t="shared" si="39"/>
        <v>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35"/>
        <v>41016.021527777775</v>
      </c>
      <c r="K457">
        <v>1330733022</v>
      </c>
      <c r="L457" s="11">
        <f t="shared" si="36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37"/>
        <v>0</v>
      </c>
      <c r="R457">
        <f>_xlfn.RANK.AVG(N457,Table1[backers_count])</f>
        <v>3354.5</v>
      </c>
      <c r="S457" t="str">
        <f t="shared" si="38"/>
        <v>film &amp; video</v>
      </c>
      <c r="T457" t="str">
        <f t="shared" si="39"/>
        <v>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35"/>
        <v>41569.165972222225</v>
      </c>
      <c r="K458">
        <v>1380559201</v>
      </c>
      <c r="L458" s="11">
        <f t="shared" si="36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37"/>
        <v>1</v>
      </c>
      <c r="R458">
        <f>_xlfn.RANK.AVG(N458,Table1[backers_count])</f>
        <v>3198.5</v>
      </c>
      <c r="S458" t="str">
        <f t="shared" si="38"/>
        <v>film &amp; video</v>
      </c>
      <c r="T458" t="str">
        <f t="shared" si="39"/>
        <v>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35"/>
        <v>41867.767500000002</v>
      </c>
      <c r="K459">
        <v>1405621512</v>
      </c>
      <c r="L459" s="11">
        <f t="shared" si="36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7"/>
        <v>0</v>
      </c>
      <c r="R459">
        <f>_xlfn.RANK.AVG(N459,Table1[backers_count])</f>
        <v>3909.5</v>
      </c>
      <c r="S459" t="str">
        <f t="shared" si="38"/>
        <v>film &amp; video</v>
      </c>
      <c r="T459" t="str">
        <f t="shared" si="39"/>
        <v>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35"/>
        <v>41408.69976851852</v>
      </c>
      <c r="K460">
        <v>1365958060</v>
      </c>
      <c r="L460" s="11">
        <f t="shared" si="36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7"/>
        <v>8</v>
      </c>
      <c r="R460">
        <f>_xlfn.RANK.AVG(N460,Table1[backers_count])</f>
        <v>1421.5</v>
      </c>
      <c r="S460" t="str">
        <f t="shared" si="38"/>
        <v>film &amp; video</v>
      </c>
      <c r="T460" t="str">
        <f t="shared" si="39"/>
        <v>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35"/>
        <v>40860.682025462964</v>
      </c>
      <c r="K461">
        <v>1316013727</v>
      </c>
      <c r="L461" s="11">
        <f t="shared" si="36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7"/>
        <v>0</v>
      </c>
      <c r="R461">
        <f>_xlfn.RANK.AVG(N461,Table1[backers_count])</f>
        <v>3572.5</v>
      </c>
      <c r="S461" t="str">
        <f t="shared" si="38"/>
        <v>film &amp; video</v>
      </c>
      <c r="T461" t="str">
        <f t="shared" si="39"/>
        <v>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35"/>
        <v>41791.166666666664</v>
      </c>
      <c r="K462">
        <v>1398862875</v>
      </c>
      <c r="L462" s="11">
        <f t="shared" si="36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7"/>
        <v>0</v>
      </c>
      <c r="R462">
        <f>_xlfn.RANK.AVG(N462,Table1[backers_count])</f>
        <v>3354.5</v>
      </c>
      <c r="S462" t="str">
        <f t="shared" si="38"/>
        <v>film &amp; video</v>
      </c>
      <c r="T462" t="str">
        <f t="shared" si="39"/>
        <v>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35"/>
        <v>41427.84684027778</v>
      </c>
      <c r="K463">
        <v>1368476367</v>
      </c>
      <c r="L463" s="11">
        <f t="shared" si="36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7"/>
        <v>0</v>
      </c>
      <c r="R463">
        <f>_xlfn.RANK.AVG(N463,Table1[backers_count])</f>
        <v>3909.5</v>
      </c>
      <c r="S463" t="str">
        <f t="shared" si="38"/>
        <v>film &amp; video</v>
      </c>
      <c r="T463" t="str">
        <f t="shared" si="39"/>
        <v>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35"/>
        <v>40765.126631944448</v>
      </c>
      <c r="K464">
        <v>1307761341</v>
      </c>
      <c r="L464" s="11">
        <f t="shared" si="36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7"/>
        <v>0</v>
      </c>
      <c r="R464">
        <f>_xlfn.RANK.AVG(N464,Table1[backers_count])</f>
        <v>3909.5</v>
      </c>
      <c r="S464" t="str">
        <f t="shared" si="38"/>
        <v>film &amp; video</v>
      </c>
      <c r="T464" t="str">
        <f t="shared" si="39"/>
        <v>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35"/>
        <v>40810.710104166668</v>
      </c>
      <c r="K465">
        <v>1311699753</v>
      </c>
      <c r="L465" s="11">
        <f t="shared" si="36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7"/>
        <v>2</v>
      </c>
      <c r="R465">
        <f>_xlfn.RANK.AVG(N465,Table1[backers_count])</f>
        <v>2611.5</v>
      </c>
      <c r="S465" t="str">
        <f t="shared" si="38"/>
        <v>film &amp; video</v>
      </c>
      <c r="T465" t="str">
        <f t="shared" si="39"/>
        <v>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35"/>
        <v>42508.848784722228</v>
      </c>
      <c r="K466">
        <v>1461874935</v>
      </c>
      <c r="L466" s="11">
        <f t="shared" si="36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7"/>
        <v>0</v>
      </c>
      <c r="R466">
        <f>_xlfn.RANK.AVG(N466,Table1[backers_count])</f>
        <v>3572.5</v>
      </c>
      <c r="S466" t="str">
        <f t="shared" si="38"/>
        <v>film &amp; video</v>
      </c>
      <c r="T466" t="str">
        <f t="shared" si="39"/>
        <v>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35"/>
        <v>41817.120069444441</v>
      </c>
      <c r="K467">
        <v>1402455174</v>
      </c>
      <c r="L467" s="11">
        <f t="shared" si="36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7"/>
        <v>27</v>
      </c>
      <c r="R467">
        <f>_xlfn.RANK.AVG(N467,Table1[backers_count])</f>
        <v>2767.5</v>
      </c>
      <c r="S467" t="str">
        <f t="shared" si="38"/>
        <v>film &amp; video</v>
      </c>
      <c r="T467" t="str">
        <f t="shared" si="39"/>
        <v>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35"/>
        <v>41159.942870370374</v>
      </c>
      <c r="K468">
        <v>1344465464</v>
      </c>
      <c r="L468" s="11">
        <f t="shared" si="36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7"/>
        <v>1</v>
      </c>
      <c r="R468">
        <f>_xlfn.RANK.AVG(N468,Table1[backers_count])</f>
        <v>2971.5</v>
      </c>
      <c r="S468" t="str">
        <f t="shared" si="38"/>
        <v>film &amp; video</v>
      </c>
      <c r="T468" t="str">
        <f t="shared" si="39"/>
        <v>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35"/>
        <v>41180.679791666669</v>
      </c>
      <c r="K469">
        <v>1344961134</v>
      </c>
      <c r="L469" s="11">
        <f t="shared" si="36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7"/>
        <v>22</v>
      </c>
      <c r="R469">
        <f>_xlfn.RANK.AVG(N469,Table1[backers_count])</f>
        <v>1614</v>
      </c>
      <c r="S469" t="str">
        <f t="shared" si="38"/>
        <v>film &amp; video</v>
      </c>
      <c r="T469" t="str">
        <f t="shared" si="39"/>
        <v>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35"/>
        <v>41101.160474537035</v>
      </c>
      <c r="K470">
        <v>1336795283</v>
      </c>
      <c r="L470" s="11">
        <f t="shared" si="36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37"/>
        <v>0</v>
      </c>
      <c r="R470">
        <f>_xlfn.RANK.AVG(N470,Table1[backers_count])</f>
        <v>3909.5</v>
      </c>
      <c r="S470" t="str">
        <f t="shared" si="38"/>
        <v>film &amp; video</v>
      </c>
      <c r="T470" t="str">
        <f t="shared" si="39"/>
        <v>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35"/>
        <v>41887.989861111113</v>
      </c>
      <c r="K471">
        <v>1404776724</v>
      </c>
      <c r="L471" s="11">
        <f t="shared" si="36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7"/>
        <v>0</v>
      </c>
      <c r="R471">
        <f>_xlfn.RANK.AVG(N471,Table1[backers_count])</f>
        <v>3909.5</v>
      </c>
      <c r="S471" t="str">
        <f t="shared" si="38"/>
        <v>film &amp; video</v>
      </c>
      <c r="T471" t="str">
        <f t="shared" si="39"/>
        <v>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35"/>
        <v>41655.166666666664</v>
      </c>
      <c r="K472">
        <v>1385524889</v>
      </c>
      <c r="L472" s="11">
        <f t="shared" si="36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7"/>
        <v>1</v>
      </c>
      <c r="R472">
        <f>_xlfn.RANK.AVG(N472,Table1[backers_count])</f>
        <v>3354.5</v>
      </c>
      <c r="S472" t="str">
        <f t="shared" si="38"/>
        <v>film &amp; video</v>
      </c>
      <c r="T472" t="str">
        <f t="shared" si="39"/>
        <v>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35"/>
        <v>41748.680312500001</v>
      </c>
      <c r="K473">
        <v>1394039979</v>
      </c>
      <c r="L473" s="11">
        <f t="shared" si="36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7"/>
        <v>12</v>
      </c>
      <c r="R473">
        <f>_xlfn.RANK.AVG(N473,Table1[backers_count])</f>
        <v>495.5</v>
      </c>
      <c r="S473" t="str">
        <f t="shared" si="38"/>
        <v>film &amp; video</v>
      </c>
      <c r="T473" t="str">
        <f t="shared" si="39"/>
        <v>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35"/>
        <v>41874.922662037039</v>
      </c>
      <c r="K474">
        <v>1406239718</v>
      </c>
      <c r="L474" s="11">
        <f t="shared" si="36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7"/>
        <v>18</v>
      </c>
      <c r="R474">
        <f>_xlfn.RANK.AVG(N474,Table1[backers_count])</f>
        <v>2971.5</v>
      </c>
      <c r="S474" t="str">
        <f t="shared" si="38"/>
        <v>film &amp; video</v>
      </c>
      <c r="T474" t="str">
        <f t="shared" si="39"/>
        <v>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35"/>
        <v>41899.698136574072</v>
      </c>
      <c r="K475">
        <v>1408380319</v>
      </c>
      <c r="L475" s="11">
        <f t="shared" si="36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7"/>
        <v>3</v>
      </c>
      <c r="R475">
        <f>_xlfn.RANK.AVG(N475,Table1[backers_count])</f>
        <v>2470</v>
      </c>
      <c r="S475" t="str">
        <f t="shared" si="38"/>
        <v>film &amp; video</v>
      </c>
      <c r="T475" t="str">
        <f t="shared" si="39"/>
        <v>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35"/>
        <v>42783.329039351855</v>
      </c>
      <c r="K476">
        <v>1484726029</v>
      </c>
      <c r="L476" s="11">
        <f t="shared" si="36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7"/>
        <v>0</v>
      </c>
      <c r="R476">
        <f>_xlfn.RANK.AVG(N476,Table1[backers_count])</f>
        <v>3572.5</v>
      </c>
      <c r="S476" t="str">
        <f t="shared" si="38"/>
        <v>film &amp; video</v>
      </c>
      <c r="T476" t="str">
        <f t="shared" si="39"/>
        <v>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35"/>
        <v>42130.086145833338</v>
      </c>
      <c r="K477">
        <v>1428285843</v>
      </c>
      <c r="L477" s="11">
        <f t="shared" si="36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7"/>
        <v>0</v>
      </c>
      <c r="R477">
        <f>_xlfn.RANK.AVG(N477,Table1[backers_count])</f>
        <v>3909.5</v>
      </c>
      <c r="S477" t="str">
        <f t="shared" si="38"/>
        <v>film &amp; video</v>
      </c>
      <c r="T477" t="str">
        <f t="shared" si="39"/>
        <v>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35"/>
        <v>41793.165972222225</v>
      </c>
      <c r="K478">
        <v>1398727441</v>
      </c>
      <c r="L478" s="11">
        <f t="shared" si="36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7"/>
        <v>2</v>
      </c>
      <c r="R478">
        <f>_xlfn.RANK.AVG(N478,Table1[backers_count])</f>
        <v>656</v>
      </c>
      <c r="S478" t="str">
        <f t="shared" si="38"/>
        <v>film &amp; video</v>
      </c>
      <c r="T478" t="str">
        <f t="shared" si="39"/>
        <v>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35"/>
        <v>41047.83488425926</v>
      </c>
      <c r="K479">
        <v>1332187334</v>
      </c>
      <c r="L479" s="11">
        <f t="shared" si="36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7"/>
        <v>0</v>
      </c>
      <c r="R479">
        <f>_xlfn.RANK.AVG(N479,Table1[backers_count])</f>
        <v>3909.5</v>
      </c>
      <c r="S479" t="str">
        <f t="shared" si="38"/>
        <v>film &amp; video</v>
      </c>
      <c r="T479" t="str">
        <f t="shared" si="39"/>
        <v>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35"/>
        <v>42095.869317129633</v>
      </c>
      <c r="K480">
        <v>1425333109</v>
      </c>
      <c r="L480" s="11">
        <f t="shared" si="36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7"/>
        <v>0</v>
      </c>
      <c r="R480">
        <f>_xlfn.RANK.AVG(N480,Table1[backers_count])</f>
        <v>3909.5</v>
      </c>
      <c r="S480" t="str">
        <f t="shared" si="38"/>
        <v>film &amp; video</v>
      </c>
      <c r="T480" t="str">
        <f t="shared" si="39"/>
        <v>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35"/>
        <v>41964.449479166666</v>
      </c>
      <c r="K481">
        <v>1411379235</v>
      </c>
      <c r="L481" s="11">
        <f t="shared" si="36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7"/>
        <v>33</v>
      </c>
      <c r="R481">
        <f>_xlfn.RANK.AVG(N481,Table1[backers_count])</f>
        <v>1326.5</v>
      </c>
      <c r="S481" t="str">
        <f t="shared" si="38"/>
        <v>film &amp; video</v>
      </c>
      <c r="T481" t="str">
        <f t="shared" si="39"/>
        <v>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35"/>
        <v>41495.500173611108</v>
      </c>
      <c r="K482">
        <v>1373457615</v>
      </c>
      <c r="L482" s="11">
        <f t="shared" si="36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7"/>
        <v>19</v>
      </c>
      <c r="R482">
        <f>_xlfn.RANK.AVG(N482,Table1[backers_count])</f>
        <v>598.5</v>
      </c>
      <c r="S482" t="str">
        <f t="shared" si="38"/>
        <v>film &amp; video</v>
      </c>
      <c r="T482" t="str">
        <f t="shared" si="39"/>
        <v>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35"/>
        <v>41192.672326388885</v>
      </c>
      <c r="K483">
        <v>1347293289</v>
      </c>
      <c r="L483" s="11">
        <f t="shared" si="36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7"/>
        <v>6</v>
      </c>
      <c r="R483">
        <f>_xlfn.RANK.AVG(N483,Table1[backers_count])</f>
        <v>2182</v>
      </c>
      <c r="S483" t="str">
        <f t="shared" si="38"/>
        <v>film &amp; video</v>
      </c>
      <c r="T483" t="str">
        <f t="shared" si="39"/>
        <v>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35"/>
        <v>42474.606944444444</v>
      </c>
      <c r="K484">
        <v>1458336690</v>
      </c>
      <c r="L484" s="11">
        <f t="shared" si="36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37"/>
        <v>0</v>
      </c>
      <c r="R484">
        <f>_xlfn.RANK.AVG(N484,Table1[backers_count])</f>
        <v>3572.5</v>
      </c>
      <c r="S484" t="str">
        <f t="shared" si="38"/>
        <v>film &amp; video</v>
      </c>
      <c r="T484" t="str">
        <f t="shared" si="39"/>
        <v>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35"/>
        <v>41303.197592592594</v>
      </c>
      <c r="K485">
        <v>1354250672</v>
      </c>
      <c r="L485" s="11">
        <f t="shared" si="36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7"/>
        <v>50</v>
      </c>
      <c r="R485">
        <f>_xlfn.RANK.AVG(N485,Table1[backers_count])</f>
        <v>569.5</v>
      </c>
      <c r="S485" t="str">
        <f t="shared" si="38"/>
        <v>film &amp; video</v>
      </c>
      <c r="T485" t="str">
        <f t="shared" si="39"/>
        <v>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35"/>
        <v>42313.981157407412</v>
      </c>
      <c r="K486">
        <v>1443220372</v>
      </c>
      <c r="L486" s="11">
        <f t="shared" si="36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7"/>
        <v>0</v>
      </c>
      <c r="R486">
        <f>_xlfn.RANK.AVG(N486,Table1[backers_count])</f>
        <v>2611.5</v>
      </c>
      <c r="S486" t="str">
        <f t="shared" si="38"/>
        <v>film &amp; video</v>
      </c>
      <c r="T486" t="str">
        <f t="shared" si="39"/>
        <v>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35"/>
        <v>41411.50577546296</v>
      </c>
      <c r="K487">
        <v>1366200499</v>
      </c>
      <c r="L487" s="11">
        <f t="shared" si="36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7"/>
        <v>22</v>
      </c>
      <c r="R487">
        <f>_xlfn.RANK.AVG(N487,Table1[backers_count])</f>
        <v>652.5</v>
      </c>
      <c r="S487" t="str">
        <f t="shared" si="38"/>
        <v>film &amp; video</v>
      </c>
      <c r="T487" t="str">
        <f t="shared" si="39"/>
        <v>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35"/>
        <v>41791.94258101852</v>
      </c>
      <c r="K488">
        <v>1399070239</v>
      </c>
      <c r="L488" s="11">
        <f t="shared" si="36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7"/>
        <v>0</v>
      </c>
      <c r="R488">
        <f>_xlfn.RANK.AVG(N488,Table1[backers_count])</f>
        <v>3572.5</v>
      </c>
      <c r="S488" t="str">
        <f t="shared" si="38"/>
        <v>film &amp; video</v>
      </c>
      <c r="T488" t="str">
        <f t="shared" si="39"/>
        <v>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35"/>
        <v>42729.636504629627</v>
      </c>
      <c r="K489">
        <v>1477491394</v>
      </c>
      <c r="L489" s="11">
        <f t="shared" si="36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7"/>
        <v>0</v>
      </c>
      <c r="R489">
        <f>_xlfn.RANK.AVG(N489,Table1[backers_count])</f>
        <v>3909.5</v>
      </c>
      <c r="S489" t="str">
        <f t="shared" si="38"/>
        <v>film &amp; video</v>
      </c>
      <c r="T489" t="str">
        <f t="shared" si="39"/>
        <v>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35"/>
        <v>42744.054398148146</v>
      </c>
      <c r="K490">
        <v>1481332700</v>
      </c>
      <c r="L490" s="11">
        <f t="shared" si="36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7"/>
        <v>0</v>
      </c>
      <c r="R490">
        <f>_xlfn.RANK.AVG(N490,Table1[backers_count])</f>
        <v>3909.5</v>
      </c>
      <c r="S490" t="str">
        <f t="shared" si="38"/>
        <v>film &amp; video</v>
      </c>
      <c r="T490" t="str">
        <f t="shared" si="39"/>
        <v>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35"/>
        <v>40913.481249999997</v>
      </c>
      <c r="K491">
        <v>1323084816</v>
      </c>
      <c r="L491" s="11">
        <f t="shared" si="36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7"/>
        <v>0</v>
      </c>
      <c r="R491">
        <f>_xlfn.RANK.AVG(N491,Table1[backers_count])</f>
        <v>3198.5</v>
      </c>
      <c r="S491" t="str">
        <f t="shared" si="38"/>
        <v>film &amp; video</v>
      </c>
      <c r="T491" t="str">
        <f t="shared" si="39"/>
        <v>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35"/>
        <v>41143.968576388892</v>
      </c>
      <c r="K492">
        <v>1343085285</v>
      </c>
      <c r="L492" s="11">
        <f t="shared" si="36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7"/>
        <v>0</v>
      </c>
      <c r="R492">
        <f>_xlfn.RANK.AVG(N492,Table1[backers_count])</f>
        <v>3909.5</v>
      </c>
      <c r="S492" t="str">
        <f t="shared" si="38"/>
        <v>film &amp; video</v>
      </c>
      <c r="T492" t="str">
        <f t="shared" si="39"/>
        <v>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35"/>
        <v>42396.982627314821</v>
      </c>
      <c r="K493">
        <v>1451345699</v>
      </c>
      <c r="L493" s="11">
        <f t="shared" si="36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7"/>
        <v>0</v>
      </c>
      <c r="R493">
        <f>_xlfn.RANK.AVG(N493,Table1[backers_count])</f>
        <v>3909.5</v>
      </c>
      <c r="S493" t="str">
        <f t="shared" si="38"/>
        <v>film &amp; video</v>
      </c>
      <c r="T493" t="str">
        <f t="shared" si="39"/>
        <v>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35"/>
        <v>42656.03506944445</v>
      </c>
      <c r="K494">
        <v>1471135830</v>
      </c>
      <c r="L494" s="11">
        <f t="shared" si="36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7"/>
        <v>0</v>
      </c>
      <c r="R494">
        <f>_xlfn.RANK.AVG(N494,Table1[backers_count])</f>
        <v>3909.5</v>
      </c>
      <c r="S494" t="str">
        <f t="shared" si="38"/>
        <v>film &amp; video</v>
      </c>
      <c r="T494" t="str">
        <f t="shared" si="39"/>
        <v>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35"/>
        <v>42144.726134259254</v>
      </c>
      <c r="K495">
        <v>1429550738</v>
      </c>
      <c r="L495" s="11">
        <f t="shared" si="36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7"/>
        <v>0</v>
      </c>
      <c r="R495">
        <f>_xlfn.RANK.AVG(N495,Table1[backers_count])</f>
        <v>3909.5</v>
      </c>
      <c r="S495" t="str">
        <f t="shared" si="38"/>
        <v>film &amp; video</v>
      </c>
      <c r="T495" t="str">
        <f t="shared" si="39"/>
        <v>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35"/>
        <v>41823.125</v>
      </c>
      <c r="K496">
        <v>1402343765</v>
      </c>
      <c r="L496" s="11">
        <f t="shared" si="36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7"/>
        <v>0</v>
      </c>
      <c r="R496">
        <f>_xlfn.RANK.AVG(N496,Table1[backers_count])</f>
        <v>3198.5</v>
      </c>
      <c r="S496" t="str">
        <f t="shared" si="38"/>
        <v>film &amp; video</v>
      </c>
      <c r="T496" t="str">
        <f t="shared" si="39"/>
        <v>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35"/>
        <v>42201.827604166669</v>
      </c>
      <c r="K497">
        <v>1434484305</v>
      </c>
      <c r="L497" s="11">
        <f t="shared" si="36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7"/>
        <v>0</v>
      </c>
      <c r="R497">
        <f>_xlfn.RANK.AVG(N497,Table1[backers_count])</f>
        <v>3909.5</v>
      </c>
      <c r="S497" t="str">
        <f t="shared" si="38"/>
        <v>film &amp; video</v>
      </c>
      <c r="T497" t="str">
        <f t="shared" si="39"/>
        <v>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35"/>
        <v>41680.93141203704</v>
      </c>
      <c r="K498">
        <v>1386886874</v>
      </c>
      <c r="L498" s="11">
        <f t="shared" si="36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7"/>
        <v>0</v>
      </c>
      <c r="R498">
        <f>_xlfn.RANK.AVG(N498,Table1[backers_count])</f>
        <v>3572.5</v>
      </c>
      <c r="S498" t="str">
        <f t="shared" si="38"/>
        <v>film &amp; video</v>
      </c>
      <c r="T498" t="str">
        <f t="shared" si="39"/>
        <v>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35"/>
        <v>41998.208333333328</v>
      </c>
      <c r="K499">
        <v>1414889665</v>
      </c>
      <c r="L499" s="11">
        <f t="shared" si="36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7"/>
        <v>1</v>
      </c>
      <c r="R499">
        <f>_xlfn.RANK.AVG(N499,Table1[backers_count])</f>
        <v>3198.5</v>
      </c>
      <c r="S499" t="str">
        <f t="shared" si="38"/>
        <v>film &amp; video</v>
      </c>
      <c r="T499" t="str">
        <f t="shared" si="39"/>
        <v>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35"/>
        <v>40900.762141203704</v>
      </c>
      <c r="K500">
        <v>1321035449</v>
      </c>
      <c r="L500" s="11">
        <f t="shared" si="36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7"/>
        <v>5</v>
      </c>
      <c r="R500">
        <f>_xlfn.RANK.AVG(N500,Table1[backers_count])</f>
        <v>2149</v>
      </c>
      <c r="S500" t="str">
        <f t="shared" si="38"/>
        <v>film &amp; video</v>
      </c>
      <c r="T500" t="str">
        <f t="shared" si="39"/>
        <v>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35"/>
        <v>40098.874305555553</v>
      </c>
      <c r="K501">
        <v>1250630968</v>
      </c>
      <c r="L501" s="11">
        <f t="shared" si="36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7"/>
        <v>10</v>
      </c>
      <c r="R501">
        <f>_xlfn.RANK.AVG(N501,Table1[backers_count])</f>
        <v>2010</v>
      </c>
      <c r="S501" t="str">
        <f t="shared" si="38"/>
        <v>film &amp; video</v>
      </c>
      <c r="T501" t="str">
        <f t="shared" si="39"/>
        <v>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35"/>
        <v>40306.927777777775</v>
      </c>
      <c r="K502">
        <v>1268255751</v>
      </c>
      <c r="L502" s="11">
        <f t="shared" si="36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37"/>
        <v>3</v>
      </c>
      <c r="R502">
        <f>_xlfn.RANK.AVG(N502,Table1[backers_count])</f>
        <v>3067.5</v>
      </c>
      <c r="S502" t="str">
        <f t="shared" si="38"/>
        <v>film &amp; video</v>
      </c>
      <c r="T502" t="str">
        <f t="shared" si="39"/>
        <v>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35"/>
        <v>40733.234386574077</v>
      </c>
      <c r="K503">
        <v>1307597851</v>
      </c>
      <c r="L503" s="11">
        <f t="shared" si="36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7"/>
        <v>0</v>
      </c>
      <c r="R503">
        <f>_xlfn.RANK.AVG(N503,Table1[backers_count])</f>
        <v>3909.5</v>
      </c>
      <c r="S503" t="str">
        <f t="shared" si="38"/>
        <v>film &amp; video</v>
      </c>
      <c r="T503" t="str">
        <f t="shared" si="39"/>
        <v>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35"/>
        <v>40986.511863425927</v>
      </c>
      <c r="K504">
        <v>1329484625</v>
      </c>
      <c r="L504" s="11">
        <f t="shared" si="36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7"/>
        <v>1</v>
      </c>
      <c r="R504">
        <f>_xlfn.RANK.AVG(N504,Table1[backers_count])</f>
        <v>3067.5</v>
      </c>
      <c r="S504" t="str">
        <f t="shared" si="38"/>
        <v>film &amp; video</v>
      </c>
      <c r="T504" t="str">
        <f t="shared" si="39"/>
        <v>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35"/>
        <v>42021.526655092588</v>
      </c>
      <c r="K505">
        <v>1418906303</v>
      </c>
      <c r="L505" s="11">
        <f t="shared" si="36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7"/>
        <v>2</v>
      </c>
      <c r="R505">
        <f>_xlfn.RANK.AVG(N505,Table1[backers_count])</f>
        <v>2707</v>
      </c>
      <c r="S505" t="str">
        <f t="shared" si="38"/>
        <v>film &amp; video</v>
      </c>
      <c r="T505" t="str">
        <f t="shared" si="39"/>
        <v>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35"/>
        <v>41009.941979166666</v>
      </c>
      <c r="K506">
        <v>1328916987</v>
      </c>
      <c r="L506" s="11">
        <f t="shared" si="36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7"/>
        <v>1</v>
      </c>
      <c r="R506">
        <f>_xlfn.RANK.AVG(N506,Table1[backers_count])</f>
        <v>2971.5</v>
      </c>
      <c r="S506" t="str">
        <f t="shared" si="38"/>
        <v>film &amp; video</v>
      </c>
      <c r="T506" t="str">
        <f t="shared" si="39"/>
        <v>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35"/>
        <v>42363.098217592589</v>
      </c>
      <c r="K507">
        <v>1447122086</v>
      </c>
      <c r="L507" s="11">
        <f t="shared" si="36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7"/>
        <v>0</v>
      </c>
      <c r="R507">
        <f>_xlfn.RANK.AVG(N507,Table1[backers_count])</f>
        <v>2470</v>
      </c>
      <c r="S507" t="str">
        <f t="shared" si="38"/>
        <v>film &amp; video</v>
      </c>
      <c r="T507" t="str">
        <f t="shared" si="39"/>
        <v>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35"/>
        <v>41496.552314814813</v>
      </c>
      <c r="K508">
        <v>1373548520</v>
      </c>
      <c r="L508" s="11">
        <f t="shared" si="36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7"/>
        <v>0</v>
      </c>
      <c r="R508">
        <f>_xlfn.RANK.AVG(N508,Table1[backers_count])</f>
        <v>3572.5</v>
      </c>
      <c r="S508" t="str">
        <f t="shared" si="38"/>
        <v>film &amp; video</v>
      </c>
      <c r="T508" t="str">
        <f t="shared" si="39"/>
        <v>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35"/>
        <v>41201.958993055552</v>
      </c>
      <c r="K509">
        <v>1346799657</v>
      </c>
      <c r="L509" s="11">
        <f t="shared" si="36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7"/>
        <v>3</v>
      </c>
      <c r="R509">
        <f>_xlfn.RANK.AVG(N509,Table1[backers_count])</f>
        <v>2655</v>
      </c>
      <c r="S509" t="str">
        <f t="shared" si="38"/>
        <v>film &amp; video</v>
      </c>
      <c r="T509" t="str">
        <f t="shared" si="39"/>
        <v>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35"/>
        <v>41054.593055555553</v>
      </c>
      <c r="K510">
        <v>1332808501</v>
      </c>
      <c r="L510" s="11">
        <f t="shared" si="36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7"/>
        <v>1</v>
      </c>
      <c r="R510">
        <f>_xlfn.RANK.AVG(N510,Table1[backers_count])</f>
        <v>3198.5</v>
      </c>
      <c r="S510" t="str">
        <f t="shared" si="38"/>
        <v>film &amp; video</v>
      </c>
      <c r="T510" t="str">
        <f t="shared" si="39"/>
        <v>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35"/>
        <v>42183.631597222222</v>
      </c>
      <c r="K511">
        <v>1432912170</v>
      </c>
      <c r="L511" s="11">
        <f t="shared" si="36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7"/>
        <v>0</v>
      </c>
      <c r="R511">
        <f>_xlfn.RANK.AVG(N511,Table1[backers_count])</f>
        <v>3572.5</v>
      </c>
      <c r="S511" t="str">
        <f t="shared" si="38"/>
        <v>film &amp; video</v>
      </c>
      <c r="T511" t="str">
        <f t="shared" si="39"/>
        <v>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35"/>
        <v>42430.176377314812</v>
      </c>
      <c r="K512">
        <v>1454213639</v>
      </c>
      <c r="L512" s="11">
        <f t="shared" si="36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7"/>
        <v>0</v>
      </c>
      <c r="R512">
        <f>_xlfn.RANK.AVG(N512,Table1[backers_count])</f>
        <v>3909.5</v>
      </c>
      <c r="S512" t="str">
        <f t="shared" si="38"/>
        <v>film &amp; video</v>
      </c>
      <c r="T512" t="str">
        <f t="shared" si="39"/>
        <v>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35"/>
        <v>41370.261365740742</v>
      </c>
      <c r="K513">
        <v>1362640582</v>
      </c>
      <c r="L513" s="11">
        <f t="shared" si="36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7"/>
        <v>3</v>
      </c>
      <c r="R513">
        <f>_xlfn.RANK.AVG(N513,Table1[backers_count])</f>
        <v>2971.5</v>
      </c>
      <c r="S513" t="str">
        <f t="shared" si="38"/>
        <v>film &amp; video</v>
      </c>
      <c r="T513" t="str">
        <f t="shared" si="39"/>
        <v>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ref="J514:J577" si="40">(((I514/60)/60)/24)+DATE(1970,1,1)</f>
        <v>42694.783877314811</v>
      </c>
      <c r="K514">
        <v>1475776127</v>
      </c>
      <c r="L514" s="11">
        <f t="shared" ref="L514:L577" si="41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2">ROUND((E514/D514)*100,0)</f>
        <v>0</v>
      </c>
      <c r="R514">
        <f>_xlfn.RANK.AVG(N514,Table1[backers_count])</f>
        <v>3354.5</v>
      </c>
      <c r="S514" t="str">
        <f t="shared" ref="S514:S577" si="43">LEFT(P514, SEARCH("/",P514,1)-1)</f>
        <v>film &amp; video</v>
      </c>
      <c r="T514" t="str">
        <f t="shared" ref="T514:T577" si="44">RIGHT(P514,LEN(P514)-SEARCH("/",P514)-1)</f>
        <v>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si="40"/>
        <v>42597.291666666672</v>
      </c>
      <c r="K515">
        <v>1467387705</v>
      </c>
      <c r="L515" s="11">
        <f t="shared" si="41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2"/>
        <v>14</v>
      </c>
      <c r="R515">
        <f>_xlfn.RANK.AVG(N515,Table1[backers_count])</f>
        <v>1143.5</v>
      </c>
      <c r="S515" t="str">
        <f t="shared" si="43"/>
        <v>film &amp; video</v>
      </c>
      <c r="T515" t="str">
        <f t="shared" si="44"/>
        <v>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0"/>
        <v>41860.613969907405</v>
      </c>
      <c r="K516">
        <v>1405003447</v>
      </c>
      <c r="L516" s="11">
        <f t="shared" si="4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2"/>
        <v>3</v>
      </c>
      <c r="R516">
        <f>_xlfn.RANK.AVG(N516,Table1[backers_count])</f>
        <v>3198.5</v>
      </c>
      <c r="S516" t="str">
        <f t="shared" si="43"/>
        <v>film &amp; video</v>
      </c>
      <c r="T516" t="str">
        <f t="shared" si="44"/>
        <v>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0"/>
        <v>42367.490752314814</v>
      </c>
      <c r="K517">
        <v>1447933601</v>
      </c>
      <c r="L517" s="11">
        <f t="shared" si="4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2"/>
        <v>25</v>
      </c>
      <c r="R517">
        <f>_xlfn.RANK.AVG(N517,Table1[backers_count])</f>
        <v>1754</v>
      </c>
      <c r="S517" t="str">
        <f t="shared" si="43"/>
        <v>film &amp; video</v>
      </c>
      <c r="T517" t="str">
        <f t="shared" si="44"/>
        <v>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0"/>
        <v>42151.778703703705</v>
      </c>
      <c r="K518">
        <v>1427568080</v>
      </c>
      <c r="L518" s="11">
        <f t="shared" si="4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2"/>
        <v>0</v>
      </c>
      <c r="R518">
        <f>_xlfn.RANK.AVG(N518,Table1[backers_count])</f>
        <v>3909.5</v>
      </c>
      <c r="S518" t="str">
        <f t="shared" si="43"/>
        <v>film &amp; video</v>
      </c>
      <c r="T518" t="str">
        <f t="shared" si="44"/>
        <v>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0"/>
        <v>42768.615289351852</v>
      </c>
      <c r="K519">
        <v>1483454761</v>
      </c>
      <c r="L519" s="11">
        <f t="shared" si="4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2"/>
        <v>1</v>
      </c>
      <c r="R519">
        <f>_xlfn.RANK.AVG(N519,Table1[backers_count])</f>
        <v>3198.5</v>
      </c>
      <c r="S519" t="str">
        <f t="shared" si="43"/>
        <v>film &amp; video</v>
      </c>
      <c r="T519" t="str">
        <f t="shared" si="44"/>
        <v>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0"/>
        <v>42253.615277777775</v>
      </c>
      <c r="K520">
        <v>1438958824</v>
      </c>
      <c r="L520" s="11">
        <f t="shared" si="4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2"/>
        <v>0</v>
      </c>
      <c r="R520">
        <f>_xlfn.RANK.AVG(N520,Table1[backers_count])</f>
        <v>3909.5</v>
      </c>
      <c r="S520" t="str">
        <f t="shared" si="43"/>
        <v>film &amp; video</v>
      </c>
      <c r="T520" t="str">
        <f t="shared" si="44"/>
        <v>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0"/>
        <v>41248.391446759262</v>
      </c>
      <c r="K521">
        <v>1352107421</v>
      </c>
      <c r="L521" s="11">
        <f t="shared" si="4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2"/>
        <v>23</v>
      </c>
      <c r="R521">
        <f>_xlfn.RANK.AVG(N521,Table1[backers_count])</f>
        <v>1115.5</v>
      </c>
      <c r="S521" t="str">
        <f t="shared" si="43"/>
        <v>film &amp; video</v>
      </c>
      <c r="T521" t="str">
        <f t="shared" si="44"/>
        <v>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0"/>
        <v>42348.702094907407</v>
      </c>
      <c r="K522">
        <v>1447174261</v>
      </c>
      <c r="L522" s="11">
        <f t="shared" si="4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2"/>
        <v>102</v>
      </c>
      <c r="R522">
        <f>_xlfn.RANK.AVG(N522,Table1[backers_count])</f>
        <v>1754</v>
      </c>
      <c r="S522" t="str">
        <f t="shared" si="43"/>
        <v>theater</v>
      </c>
      <c r="T522" t="str">
        <f t="shared" si="44"/>
        <v>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0"/>
        <v>42675.207638888889</v>
      </c>
      <c r="K523">
        <v>1475460819</v>
      </c>
      <c r="L523" s="11">
        <f t="shared" si="4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2"/>
        <v>105</v>
      </c>
      <c r="R523">
        <f>_xlfn.RANK.AVG(N523,Table1[backers_count])</f>
        <v>1310.5</v>
      </c>
      <c r="S523" t="str">
        <f t="shared" si="43"/>
        <v>theater</v>
      </c>
      <c r="T523" t="str">
        <f t="shared" si="44"/>
        <v>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0"/>
        <v>42449.999131944445</v>
      </c>
      <c r="K524">
        <v>1456793925</v>
      </c>
      <c r="L524" s="11">
        <f t="shared" si="4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2"/>
        <v>115</v>
      </c>
      <c r="R524">
        <f>_xlfn.RANK.AVG(N524,Table1[backers_count])</f>
        <v>1837</v>
      </c>
      <c r="S524" t="str">
        <f t="shared" si="43"/>
        <v>theater</v>
      </c>
      <c r="T524" t="str">
        <f t="shared" si="44"/>
        <v>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0"/>
        <v>42268.13282407407</v>
      </c>
      <c r="K525">
        <v>1440213076</v>
      </c>
      <c r="L525" s="11">
        <f t="shared" si="4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2"/>
        <v>121</v>
      </c>
      <c r="R525">
        <f>_xlfn.RANK.AVG(N525,Table1[backers_count])</f>
        <v>944</v>
      </c>
      <c r="S525" t="str">
        <f t="shared" si="43"/>
        <v>theater</v>
      </c>
      <c r="T525" t="str">
        <f t="shared" si="44"/>
        <v>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0"/>
        <v>42522.717233796298</v>
      </c>
      <c r="K526">
        <v>1462209169</v>
      </c>
      <c r="L526" s="11">
        <f t="shared" si="4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2"/>
        <v>109</v>
      </c>
      <c r="R526">
        <f>_xlfn.RANK.AVG(N526,Table1[backers_count])</f>
        <v>635</v>
      </c>
      <c r="S526" t="str">
        <f t="shared" si="43"/>
        <v>theater</v>
      </c>
      <c r="T526" t="str">
        <f t="shared" si="44"/>
        <v>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0"/>
        <v>41895.400937500002</v>
      </c>
      <c r="K527">
        <v>1406713041</v>
      </c>
      <c r="L527" s="11">
        <f t="shared" si="4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2"/>
        <v>100</v>
      </c>
      <c r="R527">
        <f>_xlfn.RANK.AVG(N527,Table1[backers_count])</f>
        <v>2568.5</v>
      </c>
      <c r="S527" t="str">
        <f t="shared" si="43"/>
        <v>theater</v>
      </c>
      <c r="T527" t="str">
        <f t="shared" si="44"/>
        <v>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0"/>
        <v>42223.708333333328</v>
      </c>
      <c r="K528">
        <v>1436278344</v>
      </c>
      <c r="L528" s="11">
        <f t="shared" si="4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2"/>
        <v>114</v>
      </c>
      <c r="R528">
        <f>_xlfn.RANK.AVG(N528,Table1[backers_count])</f>
        <v>2118</v>
      </c>
      <c r="S528" t="str">
        <f t="shared" si="43"/>
        <v>theater</v>
      </c>
      <c r="T528" t="str">
        <f t="shared" si="44"/>
        <v>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0"/>
        <v>42783.670138888891</v>
      </c>
      <c r="K529">
        <v>1484715366</v>
      </c>
      <c r="L529" s="11">
        <f t="shared" si="4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2"/>
        <v>101</v>
      </c>
      <c r="R529">
        <f>_xlfn.RANK.AVG(N529,Table1[backers_count])</f>
        <v>538.5</v>
      </c>
      <c r="S529" t="str">
        <f t="shared" si="43"/>
        <v>theater</v>
      </c>
      <c r="T529" t="str">
        <f t="shared" si="44"/>
        <v>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0"/>
        <v>42176.888888888891</v>
      </c>
      <c r="K530">
        <v>1433109907</v>
      </c>
      <c r="L530" s="11">
        <f t="shared" si="4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2"/>
        <v>116</v>
      </c>
      <c r="R530">
        <f>_xlfn.RANK.AVG(N530,Table1[backers_count])</f>
        <v>1866.5</v>
      </c>
      <c r="S530" t="str">
        <f t="shared" si="43"/>
        <v>theater</v>
      </c>
      <c r="T530" t="str">
        <f t="shared" si="44"/>
        <v>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0"/>
        <v>42746.208333333328</v>
      </c>
      <c r="K531">
        <v>1482281094</v>
      </c>
      <c r="L531" s="11">
        <f t="shared" si="4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2"/>
        <v>130</v>
      </c>
      <c r="R531">
        <f>_xlfn.RANK.AVG(N531,Table1[backers_count])</f>
        <v>2296.5</v>
      </c>
      <c r="S531" t="str">
        <f t="shared" si="43"/>
        <v>theater</v>
      </c>
      <c r="T531" t="str">
        <f t="shared" si="44"/>
        <v>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0"/>
        <v>42179.083333333328</v>
      </c>
      <c r="K532">
        <v>1433254268</v>
      </c>
      <c r="L532" s="11">
        <f t="shared" si="4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2"/>
        <v>108</v>
      </c>
      <c r="R532">
        <f>_xlfn.RANK.AVG(N532,Table1[backers_count])</f>
        <v>1896</v>
      </c>
      <c r="S532" t="str">
        <f t="shared" si="43"/>
        <v>theater</v>
      </c>
      <c r="T532" t="str">
        <f t="shared" si="44"/>
        <v>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0"/>
        <v>42721.290972222225</v>
      </c>
      <c r="K533">
        <v>1478050429</v>
      </c>
      <c r="L533" s="11">
        <f t="shared" si="4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2"/>
        <v>100</v>
      </c>
      <c r="R533">
        <f>_xlfn.RANK.AVG(N533,Table1[backers_count])</f>
        <v>1837</v>
      </c>
      <c r="S533" t="str">
        <f t="shared" si="43"/>
        <v>theater</v>
      </c>
      <c r="T533" t="str">
        <f t="shared" si="44"/>
        <v>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0"/>
        <v>42503.007037037038</v>
      </c>
      <c r="K534">
        <v>1460506208</v>
      </c>
      <c r="L534" s="11">
        <f t="shared" si="4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2"/>
        <v>123</v>
      </c>
      <c r="R534">
        <f>_xlfn.RANK.AVG(N534,Table1[backers_count])</f>
        <v>488.5</v>
      </c>
      <c r="S534" t="str">
        <f t="shared" si="43"/>
        <v>theater</v>
      </c>
      <c r="T534" t="str">
        <f t="shared" si="44"/>
        <v>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0"/>
        <v>42506.43478009259</v>
      </c>
      <c r="K535">
        <v>1461320765</v>
      </c>
      <c r="L535" s="11">
        <f t="shared" si="4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2"/>
        <v>100</v>
      </c>
      <c r="R535">
        <f>_xlfn.RANK.AVG(N535,Table1[backers_count])</f>
        <v>2338</v>
      </c>
      <c r="S535" t="str">
        <f t="shared" si="43"/>
        <v>theater</v>
      </c>
      <c r="T535" t="str">
        <f t="shared" si="44"/>
        <v>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0"/>
        <v>42309.958333333328</v>
      </c>
      <c r="K536">
        <v>1443036470</v>
      </c>
      <c r="L536" s="11">
        <f t="shared" si="4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2"/>
        <v>105</v>
      </c>
      <c r="R536">
        <f>_xlfn.RANK.AVG(N536,Table1[backers_count])</f>
        <v>1439.5</v>
      </c>
      <c r="S536" t="str">
        <f t="shared" si="43"/>
        <v>theater</v>
      </c>
      <c r="T536" t="str">
        <f t="shared" si="44"/>
        <v>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0"/>
        <v>42741.545196759253</v>
      </c>
      <c r="K537">
        <v>1481115905</v>
      </c>
      <c r="L537" s="11">
        <f t="shared" si="4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2"/>
        <v>103</v>
      </c>
      <c r="R537">
        <f>_xlfn.RANK.AVG(N537,Table1[backers_count])</f>
        <v>1258.5</v>
      </c>
      <c r="S537" t="str">
        <f t="shared" si="43"/>
        <v>theater</v>
      </c>
      <c r="T537" t="str">
        <f t="shared" si="44"/>
        <v>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0"/>
        <v>42219.75</v>
      </c>
      <c r="K538">
        <v>1435133807</v>
      </c>
      <c r="L538" s="11">
        <f t="shared" si="4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2"/>
        <v>118</v>
      </c>
      <c r="R538">
        <f>_xlfn.RANK.AVG(N538,Table1[backers_count])</f>
        <v>1614</v>
      </c>
      <c r="S538" t="str">
        <f t="shared" si="43"/>
        <v>theater</v>
      </c>
      <c r="T538" t="str">
        <f t="shared" si="44"/>
        <v>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0"/>
        <v>42312.810081018513</v>
      </c>
      <c r="K539">
        <v>1444069591</v>
      </c>
      <c r="L539" s="11">
        <f t="shared" si="4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2"/>
        <v>121</v>
      </c>
      <c r="R539">
        <f>_xlfn.RANK.AVG(N539,Table1[backers_count])</f>
        <v>1258.5</v>
      </c>
      <c r="S539" t="str">
        <f t="shared" si="43"/>
        <v>theater</v>
      </c>
      <c r="T539" t="str">
        <f t="shared" si="44"/>
        <v>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0"/>
        <v>42503.794710648144</v>
      </c>
      <c r="K540">
        <v>1460574263</v>
      </c>
      <c r="L540" s="11">
        <f t="shared" si="4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2"/>
        <v>302</v>
      </c>
      <c r="R540">
        <f>_xlfn.RANK.AVG(N540,Table1[backers_count])</f>
        <v>1244.5</v>
      </c>
      <c r="S540" t="str">
        <f t="shared" si="43"/>
        <v>theater</v>
      </c>
      <c r="T540" t="str">
        <f t="shared" si="44"/>
        <v>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0"/>
        <v>42556.049849537041</v>
      </c>
      <c r="K541">
        <v>1465866707</v>
      </c>
      <c r="L541" s="11">
        <f t="shared" si="4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2"/>
        <v>101</v>
      </c>
      <c r="R541">
        <f>_xlfn.RANK.AVG(N541,Table1[backers_count])</f>
        <v>2222.5</v>
      </c>
      <c r="S541" t="str">
        <f t="shared" si="43"/>
        <v>theater</v>
      </c>
      <c r="T541" t="str">
        <f t="shared" si="44"/>
        <v>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0"/>
        <v>42039.817199074074</v>
      </c>
      <c r="K542">
        <v>1420486606</v>
      </c>
      <c r="L542" s="11">
        <f t="shared" si="4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2"/>
        <v>0</v>
      </c>
      <c r="R542">
        <f>_xlfn.RANK.AVG(N542,Table1[backers_count])</f>
        <v>3572.5</v>
      </c>
      <c r="S542" t="str">
        <f t="shared" si="43"/>
        <v>technology</v>
      </c>
      <c r="T542" t="str">
        <f t="shared" si="44"/>
        <v>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0"/>
        <v>42306.046689814815</v>
      </c>
      <c r="K543">
        <v>1443488834</v>
      </c>
      <c r="L543" s="11">
        <f t="shared" si="4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2"/>
        <v>1</v>
      </c>
      <c r="R543">
        <f>_xlfn.RANK.AVG(N543,Table1[backers_count])</f>
        <v>3572.5</v>
      </c>
      <c r="S543" t="str">
        <f t="shared" si="43"/>
        <v>technology</v>
      </c>
      <c r="T543" t="str">
        <f t="shared" si="44"/>
        <v>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0"/>
        <v>42493.695787037039</v>
      </c>
      <c r="K544">
        <v>1457113316</v>
      </c>
      <c r="L544" s="11">
        <f t="shared" si="4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2"/>
        <v>0</v>
      </c>
      <c r="R544">
        <f>_xlfn.RANK.AVG(N544,Table1[backers_count])</f>
        <v>3572.5</v>
      </c>
      <c r="S544" t="str">
        <f t="shared" si="43"/>
        <v>technology</v>
      </c>
      <c r="T544" t="str">
        <f t="shared" si="44"/>
        <v>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0"/>
        <v>41944.092152777775</v>
      </c>
      <c r="K545">
        <v>1412215962</v>
      </c>
      <c r="L545" s="11">
        <f t="shared" si="4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2"/>
        <v>0</v>
      </c>
      <c r="R545">
        <f>_xlfn.RANK.AVG(N545,Table1[backers_count])</f>
        <v>3354.5</v>
      </c>
      <c r="S545" t="str">
        <f t="shared" si="43"/>
        <v>technology</v>
      </c>
      <c r="T545" t="str">
        <f t="shared" si="44"/>
        <v>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0"/>
        <v>42555.656944444447</v>
      </c>
      <c r="K546">
        <v>1465055160</v>
      </c>
      <c r="L546" s="11">
        <f t="shared" si="4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2"/>
        <v>1</v>
      </c>
      <c r="R546">
        <f>_xlfn.RANK.AVG(N546,Table1[backers_count])</f>
        <v>3354.5</v>
      </c>
      <c r="S546" t="str">
        <f t="shared" si="43"/>
        <v>technology</v>
      </c>
      <c r="T546" t="str">
        <f t="shared" si="44"/>
        <v>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0"/>
        <v>42323.634131944447</v>
      </c>
      <c r="K547">
        <v>1444140789</v>
      </c>
      <c r="L547" s="11">
        <f t="shared" si="4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2"/>
        <v>27</v>
      </c>
      <c r="R547">
        <f>_xlfn.RANK.AVG(N547,Table1[backers_count])</f>
        <v>1754</v>
      </c>
      <c r="S547" t="str">
        <f t="shared" si="43"/>
        <v>technology</v>
      </c>
      <c r="T547" t="str">
        <f t="shared" si="44"/>
        <v>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0"/>
        <v>42294.667997685188</v>
      </c>
      <c r="K548">
        <v>1441209715</v>
      </c>
      <c r="L548" s="11">
        <f t="shared" si="4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2"/>
        <v>0</v>
      </c>
      <c r="R548">
        <f>_xlfn.RANK.AVG(N548,Table1[backers_count])</f>
        <v>3354.5</v>
      </c>
      <c r="S548" t="str">
        <f t="shared" si="43"/>
        <v>technology</v>
      </c>
      <c r="T548" t="str">
        <f t="shared" si="44"/>
        <v>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0"/>
        <v>42410.696342592593</v>
      </c>
      <c r="K549">
        <v>1452530564</v>
      </c>
      <c r="L549" s="11">
        <f t="shared" si="4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2"/>
        <v>0</v>
      </c>
      <c r="R549">
        <f>_xlfn.RANK.AVG(N549,Table1[backers_count])</f>
        <v>3909.5</v>
      </c>
      <c r="S549" t="str">
        <f t="shared" si="43"/>
        <v>technology</v>
      </c>
      <c r="T549" t="str">
        <f t="shared" si="44"/>
        <v>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0"/>
        <v>42306.903333333335</v>
      </c>
      <c r="K550">
        <v>1443562848</v>
      </c>
      <c r="L550" s="11">
        <f t="shared" si="4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2"/>
        <v>0</v>
      </c>
      <c r="R550">
        <f>_xlfn.RANK.AVG(N550,Table1[backers_count])</f>
        <v>3572.5</v>
      </c>
      <c r="S550" t="str">
        <f t="shared" si="43"/>
        <v>technology</v>
      </c>
      <c r="T550" t="str">
        <f t="shared" si="44"/>
        <v>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0"/>
        <v>42193.636828703704</v>
      </c>
      <c r="K551">
        <v>1433776622</v>
      </c>
      <c r="L551" s="11">
        <f t="shared" si="4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2"/>
        <v>3</v>
      </c>
      <c r="R551">
        <f>_xlfn.RANK.AVG(N551,Table1[backers_count])</f>
        <v>2767.5</v>
      </c>
      <c r="S551" t="str">
        <f t="shared" si="43"/>
        <v>technology</v>
      </c>
      <c r="T551" t="str">
        <f t="shared" si="44"/>
        <v>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0"/>
        <v>42766.208333333328</v>
      </c>
      <c r="K552">
        <v>1484756245</v>
      </c>
      <c r="L552" s="11">
        <f t="shared" si="4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2"/>
        <v>1</v>
      </c>
      <c r="R552">
        <f>_xlfn.RANK.AVG(N552,Table1[backers_count])</f>
        <v>3067.5</v>
      </c>
      <c r="S552" t="str">
        <f t="shared" si="43"/>
        <v>technology</v>
      </c>
      <c r="T552" t="str">
        <f t="shared" si="44"/>
        <v>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0"/>
        <v>42217.745138888888</v>
      </c>
      <c r="K553">
        <v>1434609424</v>
      </c>
      <c r="L553" s="11">
        <f t="shared" si="4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2"/>
        <v>5</v>
      </c>
      <c r="R553">
        <f>_xlfn.RANK.AVG(N553,Table1[backers_count])</f>
        <v>1928.5</v>
      </c>
      <c r="S553" t="str">
        <f t="shared" si="43"/>
        <v>technology</v>
      </c>
      <c r="T553" t="str">
        <f t="shared" si="44"/>
        <v>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0"/>
        <v>42378.616851851853</v>
      </c>
      <c r="K554">
        <v>1447166896</v>
      </c>
      <c r="L554" s="11">
        <f t="shared" si="4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2"/>
        <v>0</v>
      </c>
      <c r="R554">
        <f>_xlfn.RANK.AVG(N554,Table1[backers_count])</f>
        <v>3909.5</v>
      </c>
      <c r="S554" t="str">
        <f t="shared" si="43"/>
        <v>technology</v>
      </c>
      <c r="T554" t="str">
        <f t="shared" si="44"/>
        <v>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0"/>
        <v>41957.761469907404</v>
      </c>
      <c r="K555">
        <v>1413393391</v>
      </c>
      <c r="L555" s="11">
        <f t="shared" si="4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2"/>
        <v>0</v>
      </c>
      <c r="R555">
        <f>_xlfn.RANK.AVG(N555,Table1[backers_count])</f>
        <v>2901.5</v>
      </c>
      <c r="S555" t="str">
        <f t="shared" si="43"/>
        <v>technology</v>
      </c>
      <c r="T555" t="str">
        <f t="shared" si="44"/>
        <v>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0"/>
        <v>41931.684861111113</v>
      </c>
      <c r="K556">
        <v>1411143972</v>
      </c>
      <c r="L556" s="11">
        <f t="shared" si="4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2"/>
        <v>37</v>
      </c>
      <c r="R556">
        <f>_xlfn.RANK.AVG(N556,Table1[backers_count])</f>
        <v>2149</v>
      </c>
      <c r="S556" t="str">
        <f t="shared" si="43"/>
        <v>technology</v>
      </c>
      <c r="T556" t="str">
        <f t="shared" si="44"/>
        <v>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0"/>
        <v>42533.353506944448</v>
      </c>
      <c r="K557">
        <v>1463128143</v>
      </c>
      <c r="L557" s="11">
        <f t="shared" si="4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2"/>
        <v>0</v>
      </c>
      <c r="R557">
        <f>_xlfn.RANK.AVG(N557,Table1[backers_count])</f>
        <v>3909.5</v>
      </c>
      <c r="S557" t="str">
        <f t="shared" si="43"/>
        <v>technology</v>
      </c>
      <c r="T557" t="str">
        <f t="shared" si="44"/>
        <v>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0"/>
        <v>42375.860150462962</v>
      </c>
      <c r="K558">
        <v>1449520717</v>
      </c>
      <c r="L558" s="11">
        <f t="shared" si="4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2"/>
        <v>3</v>
      </c>
      <c r="R558">
        <f>_xlfn.RANK.AVG(N558,Table1[backers_count])</f>
        <v>3572.5</v>
      </c>
      <c r="S558" t="str">
        <f t="shared" si="43"/>
        <v>technology</v>
      </c>
      <c r="T558" t="str">
        <f t="shared" si="44"/>
        <v>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0"/>
        <v>42706.983831018515</v>
      </c>
      <c r="K559">
        <v>1478126203</v>
      </c>
      <c r="L559" s="11">
        <f t="shared" si="4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2"/>
        <v>1</v>
      </c>
      <c r="R559">
        <f>_xlfn.RANK.AVG(N559,Table1[backers_count])</f>
        <v>2222.5</v>
      </c>
      <c r="S559" t="str">
        <f t="shared" si="43"/>
        <v>technology</v>
      </c>
      <c r="T559" t="str">
        <f t="shared" si="44"/>
        <v>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0"/>
        <v>42087.841493055559</v>
      </c>
      <c r="K560">
        <v>1424639505</v>
      </c>
      <c r="L560" s="11">
        <f t="shared" si="4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2"/>
        <v>0</v>
      </c>
      <c r="R560">
        <f>_xlfn.RANK.AVG(N560,Table1[backers_count])</f>
        <v>3909.5</v>
      </c>
      <c r="S560" t="str">
        <f t="shared" si="43"/>
        <v>technology</v>
      </c>
      <c r="T560" t="str">
        <f t="shared" si="44"/>
        <v>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0"/>
        <v>42351.283101851848</v>
      </c>
      <c r="K561">
        <v>1447397260</v>
      </c>
      <c r="L561" s="11">
        <f t="shared" si="4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2"/>
        <v>0</v>
      </c>
      <c r="R561">
        <f>_xlfn.RANK.AVG(N561,Table1[backers_count])</f>
        <v>3572.5</v>
      </c>
      <c r="S561" t="str">
        <f t="shared" si="43"/>
        <v>technology</v>
      </c>
      <c r="T561" t="str">
        <f t="shared" si="44"/>
        <v>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0"/>
        <v>41990.771354166667</v>
      </c>
      <c r="K562">
        <v>1416249045</v>
      </c>
      <c r="L562" s="11">
        <f t="shared" si="4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2"/>
        <v>0</v>
      </c>
      <c r="R562">
        <f>_xlfn.RANK.AVG(N562,Table1[backers_count])</f>
        <v>3198.5</v>
      </c>
      <c r="S562" t="str">
        <f t="shared" si="43"/>
        <v>technology</v>
      </c>
      <c r="T562" t="str">
        <f t="shared" si="44"/>
        <v>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0"/>
        <v>42303.658715277779</v>
      </c>
      <c r="K563">
        <v>1442850513</v>
      </c>
      <c r="L563" s="11">
        <f t="shared" si="4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2"/>
        <v>0</v>
      </c>
      <c r="R563">
        <f>_xlfn.RANK.AVG(N563,Table1[backers_count])</f>
        <v>3354.5</v>
      </c>
      <c r="S563" t="str">
        <f t="shared" si="43"/>
        <v>technology</v>
      </c>
      <c r="T563" t="str">
        <f t="shared" si="44"/>
        <v>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0"/>
        <v>42722.389062500006</v>
      </c>
      <c r="K564">
        <v>1479460815</v>
      </c>
      <c r="L564" s="11">
        <f t="shared" si="4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2"/>
        <v>0</v>
      </c>
      <c r="R564">
        <f>_xlfn.RANK.AVG(N564,Table1[backers_count])</f>
        <v>3909.5</v>
      </c>
      <c r="S564" t="str">
        <f t="shared" si="43"/>
        <v>technology</v>
      </c>
      <c r="T564" t="str">
        <f t="shared" si="44"/>
        <v>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0"/>
        <v>42052.069988425923</v>
      </c>
      <c r="K565">
        <v>1421545247</v>
      </c>
      <c r="L565" s="11">
        <f t="shared" si="4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2"/>
        <v>0</v>
      </c>
      <c r="R565">
        <f>_xlfn.RANK.AVG(N565,Table1[backers_count])</f>
        <v>3354.5</v>
      </c>
      <c r="S565" t="str">
        <f t="shared" si="43"/>
        <v>technology</v>
      </c>
      <c r="T565" t="str">
        <f t="shared" si="44"/>
        <v>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0"/>
        <v>42441.942997685182</v>
      </c>
      <c r="K566">
        <v>1455230275</v>
      </c>
      <c r="L566" s="11">
        <f t="shared" si="4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2"/>
        <v>0</v>
      </c>
      <c r="R566">
        <f>_xlfn.RANK.AVG(N566,Table1[backers_count])</f>
        <v>3572.5</v>
      </c>
      <c r="S566" t="str">
        <f t="shared" si="43"/>
        <v>technology</v>
      </c>
      <c r="T566" t="str">
        <f t="shared" si="44"/>
        <v>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0"/>
        <v>42195.785289351858</v>
      </c>
      <c r="K567">
        <v>1433962249</v>
      </c>
      <c r="L567" s="11">
        <f t="shared" si="4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2"/>
        <v>0</v>
      </c>
      <c r="R567">
        <f>_xlfn.RANK.AVG(N567,Table1[backers_count])</f>
        <v>3909.5</v>
      </c>
      <c r="S567" t="str">
        <f t="shared" si="43"/>
        <v>technology</v>
      </c>
      <c r="T567" t="str">
        <f t="shared" si="44"/>
        <v>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0"/>
        <v>42565.68440972222</v>
      </c>
      <c r="K568">
        <v>1465921533</v>
      </c>
      <c r="L568" s="11">
        <f t="shared" si="4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2"/>
        <v>0</v>
      </c>
      <c r="R568">
        <f>_xlfn.RANK.AVG(N568,Table1[backers_count])</f>
        <v>3572.5</v>
      </c>
      <c r="S568" t="str">
        <f t="shared" si="43"/>
        <v>technology</v>
      </c>
      <c r="T568" t="str">
        <f t="shared" si="44"/>
        <v>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0"/>
        <v>42005.842523148152</v>
      </c>
      <c r="K569">
        <v>1417551194</v>
      </c>
      <c r="L569" s="11">
        <f t="shared" si="4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2"/>
        <v>0</v>
      </c>
      <c r="R569">
        <f>_xlfn.RANK.AVG(N569,Table1[backers_count])</f>
        <v>3909.5</v>
      </c>
      <c r="S569" t="str">
        <f t="shared" si="43"/>
        <v>technology</v>
      </c>
      <c r="T569" t="str">
        <f t="shared" si="44"/>
        <v>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0"/>
        <v>42385.458333333328</v>
      </c>
      <c r="K570">
        <v>1449785223</v>
      </c>
      <c r="L570" s="11">
        <f t="shared" si="4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2"/>
        <v>1</v>
      </c>
      <c r="R570">
        <f>_xlfn.RANK.AVG(N570,Table1[backers_count])</f>
        <v>2971.5</v>
      </c>
      <c r="S570" t="str">
        <f t="shared" si="43"/>
        <v>technology</v>
      </c>
      <c r="T570" t="str">
        <f t="shared" si="44"/>
        <v>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0"/>
        <v>42370.847361111111</v>
      </c>
      <c r="K571">
        <v>1449087612</v>
      </c>
      <c r="L571" s="11">
        <f t="shared" si="4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2"/>
        <v>1</v>
      </c>
      <c r="R571">
        <f>_xlfn.RANK.AVG(N571,Table1[backers_count])</f>
        <v>3572.5</v>
      </c>
      <c r="S571" t="str">
        <f t="shared" si="43"/>
        <v>technology</v>
      </c>
      <c r="T571" t="str">
        <f t="shared" si="44"/>
        <v>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0"/>
        <v>42418.798252314817</v>
      </c>
      <c r="K572">
        <v>1453230569</v>
      </c>
      <c r="L572" s="11">
        <f t="shared" si="4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2"/>
        <v>0</v>
      </c>
      <c r="R572">
        <f>_xlfn.RANK.AVG(N572,Table1[backers_count])</f>
        <v>3572.5</v>
      </c>
      <c r="S572" t="str">
        <f t="shared" si="43"/>
        <v>technology</v>
      </c>
      <c r="T572" t="str">
        <f t="shared" si="44"/>
        <v>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0"/>
        <v>42212.165972222225</v>
      </c>
      <c r="K573">
        <v>1436297723</v>
      </c>
      <c r="L573" s="11">
        <f t="shared" si="4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2"/>
        <v>0</v>
      </c>
      <c r="R573">
        <f>_xlfn.RANK.AVG(N573,Table1[backers_count])</f>
        <v>3354.5</v>
      </c>
      <c r="S573" t="str">
        <f t="shared" si="43"/>
        <v>technology</v>
      </c>
      <c r="T573" t="str">
        <f t="shared" si="44"/>
        <v>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0"/>
        <v>42312.757962962962</v>
      </c>
      <c r="K574">
        <v>1444065088</v>
      </c>
      <c r="L574" s="11">
        <f t="shared" si="41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2"/>
        <v>0</v>
      </c>
      <c r="R574">
        <f>_xlfn.RANK.AVG(N574,Table1[backers_count])</f>
        <v>3909.5</v>
      </c>
      <c r="S574" t="str">
        <f t="shared" si="43"/>
        <v>technology</v>
      </c>
      <c r="T574" t="str">
        <f t="shared" si="44"/>
        <v>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0"/>
        <v>42022.05</v>
      </c>
      <c r="K575">
        <v>1416445931</v>
      </c>
      <c r="L575" s="11">
        <f t="shared" si="4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2"/>
        <v>0</v>
      </c>
      <c r="R575">
        <f>_xlfn.RANK.AVG(N575,Table1[backers_count])</f>
        <v>2707</v>
      </c>
      <c r="S575" t="str">
        <f t="shared" si="43"/>
        <v>technology</v>
      </c>
      <c r="T575" t="str">
        <f t="shared" si="44"/>
        <v>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0"/>
        <v>42662.443368055552</v>
      </c>
      <c r="K576">
        <v>1474281507</v>
      </c>
      <c r="L576" s="11">
        <f t="shared" si="4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2"/>
        <v>1</v>
      </c>
      <c r="R576">
        <f>_xlfn.RANK.AVG(N576,Table1[backers_count])</f>
        <v>3067.5</v>
      </c>
      <c r="S576" t="str">
        <f t="shared" si="43"/>
        <v>technology</v>
      </c>
      <c r="T576" t="str">
        <f t="shared" si="44"/>
        <v>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0"/>
        <v>42168.692627314813</v>
      </c>
      <c r="K577">
        <v>1431621443</v>
      </c>
      <c r="L577" s="11">
        <f t="shared" si="4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2"/>
        <v>0</v>
      </c>
      <c r="R577">
        <f>_xlfn.RANK.AVG(N577,Table1[backers_count])</f>
        <v>3067.5</v>
      </c>
      <c r="S577" t="str">
        <f t="shared" si="43"/>
        <v>technology</v>
      </c>
      <c r="T577" t="str">
        <f t="shared" si="44"/>
        <v>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ref="J578:J641" si="45">(((I578/60)/60)/24)+DATE(1970,1,1)</f>
        <v>42091.43</v>
      </c>
      <c r="K578">
        <v>1422357552</v>
      </c>
      <c r="L578" s="11">
        <f t="shared" ref="L578:L641" si="46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47">ROUND((E578/D578)*100,0)</f>
        <v>0</v>
      </c>
      <c r="R578">
        <f>_xlfn.RANK.AVG(N578,Table1[backers_count])</f>
        <v>3572.5</v>
      </c>
      <c r="S578" t="str">
        <f t="shared" ref="S578:S641" si="48">LEFT(P578, SEARCH("/",P578,1)-1)</f>
        <v>technology</v>
      </c>
      <c r="T578" t="str">
        <f t="shared" ref="T578:T641" si="49">RIGHT(P578,LEN(P578)-SEARCH("/",P578)-1)</f>
        <v>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si="45"/>
        <v>42510.589143518519</v>
      </c>
      <c r="K579">
        <v>1458569302</v>
      </c>
      <c r="L579" s="11">
        <f t="shared" si="46"/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47"/>
        <v>0</v>
      </c>
      <c r="R579">
        <f>_xlfn.RANK.AVG(N579,Table1[backers_count])</f>
        <v>3572.5</v>
      </c>
      <c r="S579" t="str">
        <f t="shared" si="48"/>
        <v>technology</v>
      </c>
      <c r="T579" t="str">
        <f t="shared" si="49"/>
        <v>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45"/>
        <v>42254.578622685185</v>
      </c>
      <c r="K580">
        <v>1439560393</v>
      </c>
      <c r="L580" s="11">
        <f t="shared" si="4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47"/>
        <v>0</v>
      </c>
      <c r="R580">
        <f>_xlfn.RANK.AVG(N580,Table1[backers_count])</f>
        <v>2833</v>
      </c>
      <c r="S580" t="str">
        <f t="shared" si="48"/>
        <v>technology</v>
      </c>
      <c r="T580" t="str">
        <f t="shared" si="49"/>
        <v>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45"/>
        <v>41998.852118055554</v>
      </c>
      <c r="K581">
        <v>1416947223</v>
      </c>
      <c r="L581" s="11">
        <f t="shared" si="4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47"/>
        <v>1</v>
      </c>
      <c r="R581">
        <f>_xlfn.RANK.AVG(N581,Table1[backers_count])</f>
        <v>2971.5</v>
      </c>
      <c r="S581" t="str">
        <f t="shared" si="48"/>
        <v>technology</v>
      </c>
      <c r="T581" t="str">
        <f t="shared" si="49"/>
        <v>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45"/>
        <v>42635.908182870371</v>
      </c>
      <c r="K582">
        <v>1471988867</v>
      </c>
      <c r="L582" s="11">
        <f t="shared" si="4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47"/>
        <v>0</v>
      </c>
      <c r="R582">
        <f>_xlfn.RANK.AVG(N582,Table1[backers_count])</f>
        <v>3572.5</v>
      </c>
      <c r="S582" t="str">
        <f t="shared" si="48"/>
        <v>technology</v>
      </c>
      <c r="T582" t="str">
        <f t="shared" si="49"/>
        <v>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45"/>
        <v>42218.012777777782</v>
      </c>
      <c r="K583">
        <v>1435882704</v>
      </c>
      <c r="L583" s="11">
        <f t="shared" si="4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47"/>
        <v>0</v>
      </c>
      <c r="R583">
        <f>_xlfn.RANK.AVG(N583,Table1[backers_count])</f>
        <v>3909.5</v>
      </c>
      <c r="S583" t="str">
        <f t="shared" si="48"/>
        <v>technology</v>
      </c>
      <c r="T583" t="str">
        <f t="shared" si="49"/>
        <v>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45"/>
        <v>42078.75</v>
      </c>
      <c r="K584">
        <v>1424454319</v>
      </c>
      <c r="L584" s="11">
        <f t="shared" si="4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47"/>
        <v>0</v>
      </c>
      <c r="R584">
        <f>_xlfn.RANK.AVG(N584,Table1[backers_count])</f>
        <v>3909.5</v>
      </c>
      <c r="S584" t="str">
        <f t="shared" si="48"/>
        <v>technology</v>
      </c>
      <c r="T584" t="str">
        <f t="shared" si="49"/>
        <v>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45"/>
        <v>42082.896840277783</v>
      </c>
      <c r="K585">
        <v>1424212287</v>
      </c>
      <c r="L585" s="11">
        <f t="shared" si="46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47"/>
        <v>0</v>
      </c>
      <c r="R585">
        <f>_xlfn.RANK.AVG(N585,Table1[backers_count])</f>
        <v>3572.5</v>
      </c>
      <c r="S585" t="str">
        <f t="shared" si="48"/>
        <v>technology</v>
      </c>
      <c r="T585" t="str">
        <f t="shared" si="49"/>
        <v>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45"/>
        <v>42079.674953703703</v>
      </c>
      <c r="K586">
        <v>1423933916</v>
      </c>
      <c r="L586" s="11">
        <f t="shared" si="4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47"/>
        <v>1</v>
      </c>
      <c r="R586">
        <f>_xlfn.RANK.AVG(N586,Table1[backers_count])</f>
        <v>3354.5</v>
      </c>
      <c r="S586" t="str">
        <f t="shared" si="48"/>
        <v>technology</v>
      </c>
      <c r="T586" t="str">
        <f t="shared" si="49"/>
        <v>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45"/>
        <v>42339</v>
      </c>
      <c r="K587">
        <v>1444123377</v>
      </c>
      <c r="L587" s="11">
        <f t="shared" si="46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47"/>
        <v>0</v>
      </c>
      <c r="R587">
        <f>_xlfn.RANK.AVG(N587,Table1[backers_count])</f>
        <v>3909.5</v>
      </c>
      <c r="S587" t="str">
        <f t="shared" si="48"/>
        <v>technology</v>
      </c>
      <c r="T587" t="str">
        <f t="shared" si="49"/>
        <v>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45"/>
        <v>42050.854247685187</v>
      </c>
      <c r="K588">
        <v>1421440207</v>
      </c>
      <c r="L588" s="11">
        <f t="shared" si="4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47"/>
        <v>1</v>
      </c>
      <c r="R588">
        <f>_xlfn.RANK.AVG(N588,Table1[backers_count])</f>
        <v>3067.5</v>
      </c>
      <c r="S588" t="str">
        <f t="shared" si="48"/>
        <v>technology</v>
      </c>
      <c r="T588" t="str">
        <f t="shared" si="49"/>
        <v>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45"/>
        <v>42110.757326388892</v>
      </c>
      <c r="K589">
        <v>1426615833</v>
      </c>
      <c r="L589" s="11">
        <f t="shared" si="4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47"/>
        <v>9</v>
      </c>
      <c r="R589">
        <f>_xlfn.RANK.AVG(N589,Table1[backers_count])</f>
        <v>2833</v>
      </c>
      <c r="S589" t="str">
        <f t="shared" si="48"/>
        <v>technology</v>
      </c>
      <c r="T589" t="str">
        <f t="shared" si="49"/>
        <v>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45"/>
        <v>42691.811180555553</v>
      </c>
      <c r="K590">
        <v>1474223286</v>
      </c>
      <c r="L590" s="11">
        <f t="shared" si="4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47"/>
        <v>3</v>
      </c>
      <c r="R590">
        <f>_xlfn.RANK.AVG(N590,Table1[backers_count])</f>
        <v>3354.5</v>
      </c>
      <c r="S590" t="str">
        <f t="shared" si="48"/>
        <v>technology</v>
      </c>
      <c r="T590" t="str">
        <f t="shared" si="49"/>
        <v>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45"/>
        <v>42193.614571759259</v>
      </c>
      <c r="K591">
        <v>1435070699</v>
      </c>
      <c r="L591" s="11">
        <f t="shared" si="4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47"/>
        <v>0</v>
      </c>
      <c r="R591">
        <f>_xlfn.RANK.AVG(N591,Table1[backers_count])</f>
        <v>3572.5</v>
      </c>
      <c r="S591" t="str">
        <f t="shared" si="48"/>
        <v>technology</v>
      </c>
      <c r="T591" t="str">
        <f t="shared" si="49"/>
        <v>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45"/>
        <v>42408.542361111111</v>
      </c>
      <c r="K592">
        <v>1452259131</v>
      </c>
      <c r="L592" s="11">
        <f t="shared" si="4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47"/>
        <v>4</v>
      </c>
      <c r="R592">
        <f>_xlfn.RANK.AVG(N592,Table1[backers_count])</f>
        <v>2707</v>
      </c>
      <c r="S592" t="str">
        <f t="shared" si="48"/>
        <v>technology</v>
      </c>
      <c r="T592" t="str">
        <f t="shared" si="49"/>
        <v>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45"/>
        <v>42207.543171296296</v>
      </c>
      <c r="K593">
        <v>1434978130</v>
      </c>
      <c r="L593" s="11">
        <f t="shared" si="4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47"/>
        <v>0</v>
      </c>
      <c r="R593">
        <f>_xlfn.RANK.AVG(N593,Table1[backers_count])</f>
        <v>3354.5</v>
      </c>
      <c r="S593" t="str">
        <f t="shared" si="48"/>
        <v>technology</v>
      </c>
      <c r="T593" t="str">
        <f t="shared" si="49"/>
        <v>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45"/>
        <v>41976.232175925921</v>
      </c>
      <c r="K594">
        <v>1414992860</v>
      </c>
      <c r="L594" s="11">
        <f t="shared" si="4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47"/>
        <v>3</v>
      </c>
      <c r="R594">
        <f>_xlfn.RANK.AVG(N594,Table1[backers_count])</f>
        <v>3572.5</v>
      </c>
      <c r="S594" t="str">
        <f t="shared" si="48"/>
        <v>technology</v>
      </c>
      <c r="T594" t="str">
        <f t="shared" si="49"/>
        <v>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45"/>
        <v>42100.635937500003</v>
      </c>
      <c r="K595">
        <v>1425744945</v>
      </c>
      <c r="L595" s="11">
        <f t="shared" si="4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47"/>
        <v>23</v>
      </c>
      <c r="R595">
        <f>_xlfn.RANK.AVG(N595,Table1[backers_count])</f>
        <v>2833</v>
      </c>
      <c r="S595" t="str">
        <f t="shared" si="48"/>
        <v>technology</v>
      </c>
      <c r="T595" t="str">
        <f t="shared" si="49"/>
        <v>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45"/>
        <v>42476.780162037037</v>
      </c>
      <c r="K596">
        <v>1458240206</v>
      </c>
      <c r="L596" s="11">
        <f t="shared" si="4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47"/>
        <v>0</v>
      </c>
      <c r="R596">
        <f>_xlfn.RANK.AVG(N596,Table1[backers_count])</f>
        <v>3354.5</v>
      </c>
      <c r="S596" t="str">
        <f t="shared" si="48"/>
        <v>technology</v>
      </c>
      <c r="T596" t="str">
        <f t="shared" si="49"/>
        <v>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45"/>
        <v>42128.069884259254</v>
      </c>
      <c r="K597">
        <v>1426815638</v>
      </c>
      <c r="L597" s="11">
        <f t="shared" si="4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47"/>
        <v>0</v>
      </c>
      <c r="R597">
        <f>_xlfn.RANK.AVG(N597,Table1[backers_count])</f>
        <v>2767.5</v>
      </c>
      <c r="S597" t="str">
        <f t="shared" si="48"/>
        <v>technology</v>
      </c>
      <c r="T597" t="str">
        <f t="shared" si="49"/>
        <v>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45"/>
        <v>42676.896898148145</v>
      </c>
      <c r="K598">
        <v>1475530292</v>
      </c>
      <c r="L598" s="11">
        <f t="shared" si="4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47"/>
        <v>0</v>
      </c>
      <c r="R598">
        <f>_xlfn.RANK.AVG(N598,Table1[backers_count])</f>
        <v>3354.5</v>
      </c>
      <c r="S598" t="str">
        <f t="shared" si="48"/>
        <v>technology</v>
      </c>
      <c r="T598" t="str">
        <f t="shared" si="49"/>
        <v>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45"/>
        <v>42582.666666666672</v>
      </c>
      <c r="K599">
        <v>1466787335</v>
      </c>
      <c r="L599" s="11">
        <f t="shared" si="4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47"/>
        <v>0</v>
      </c>
      <c r="R599">
        <f>_xlfn.RANK.AVG(N599,Table1[backers_count])</f>
        <v>3354.5</v>
      </c>
      <c r="S599" t="str">
        <f t="shared" si="48"/>
        <v>technology</v>
      </c>
      <c r="T599" t="str">
        <f t="shared" si="49"/>
        <v>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45"/>
        <v>41978.00209490741</v>
      </c>
      <c r="K600">
        <v>1415145781</v>
      </c>
      <c r="L600" s="11">
        <f t="shared" si="46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47"/>
        <v>34</v>
      </c>
      <c r="R600">
        <f>_xlfn.RANK.AVG(N600,Table1[backers_count])</f>
        <v>2833</v>
      </c>
      <c r="S600" t="str">
        <f t="shared" si="48"/>
        <v>technology</v>
      </c>
      <c r="T600" t="str">
        <f t="shared" si="49"/>
        <v>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45"/>
        <v>42071.636111111111</v>
      </c>
      <c r="K601">
        <v>1423769402</v>
      </c>
      <c r="L601" s="11">
        <f t="shared" si="4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47"/>
        <v>0</v>
      </c>
      <c r="R601">
        <f>_xlfn.RANK.AVG(N601,Table1[backers_count])</f>
        <v>3354.5</v>
      </c>
      <c r="S601" t="str">
        <f t="shared" si="48"/>
        <v>technology</v>
      </c>
      <c r="T601" t="str">
        <f t="shared" si="49"/>
        <v>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45"/>
        <v>42133.798171296294</v>
      </c>
      <c r="K602">
        <v>1426014562</v>
      </c>
      <c r="L602" s="11">
        <f t="shared" si="4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47"/>
        <v>2</v>
      </c>
      <c r="R602">
        <f>_xlfn.RANK.AVG(N602,Table1[backers_count])</f>
        <v>3572.5</v>
      </c>
      <c r="S602" t="str">
        <f t="shared" si="48"/>
        <v>technology</v>
      </c>
      <c r="T602" t="str">
        <f t="shared" si="49"/>
        <v>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45"/>
        <v>41999.858090277776</v>
      </c>
      <c r="K603">
        <v>1417034139</v>
      </c>
      <c r="L603" s="11">
        <f t="shared" si="4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47"/>
        <v>1</v>
      </c>
      <c r="R603">
        <f>_xlfn.RANK.AVG(N603,Table1[backers_count])</f>
        <v>2901.5</v>
      </c>
      <c r="S603" t="str">
        <f t="shared" si="48"/>
        <v>technology</v>
      </c>
      <c r="T603" t="str">
        <f t="shared" si="49"/>
        <v>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45"/>
        <v>42173.79415509259</v>
      </c>
      <c r="K604">
        <v>1432062215</v>
      </c>
      <c r="L604" s="11">
        <f t="shared" si="46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47"/>
        <v>0</v>
      </c>
      <c r="R604">
        <f>_xlfn.RANK.AVG(N604,Table1[backers_count])</f>
        <v>3909.5</v>
      </c>
      <c r="S604" t="str">
        <f t="shared" si="48"/>
        <v>technology</v>
      </c>
      <c r="T604" t="str">
        <f t="shared" si="49"/>
        <v>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45"/>
        <v>41865.639155092591</v>
      </c>
      <c r="K605">
        <v>1405437623</v>
      </c>
      <c r="L605" s="11">
        <f t="shared" si="4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47"/>
        <v>4</v>
      </c>
      <c r="R605">
        <f>_xlfn.RANK.AVG(N605,Table1[backers_count])</f>
        <v>2521.5</v>
      </c>
      <c r="S605" t="str">
        <f t="shared" si="48"/>
        <v>technology</v>
      </c>
      <c r="T605" t="str">
        <f t="shared" si="49"/>
        <v>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45"/>
        <v>41879.035370370373</v>
      </c>
      <c r="K606">
        <v>1406595056</v>
      </c>
      <c r="L606" s="11">
        <f t="shared" si="4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47"/>
        <v>0</v>
      </c>
      <c r="R606">
        <f>_xlfn.RANK.AVG(N606,Table1[backers_count])</f>
        <v>3909.5</v>
      </c>
      <c r="S606" t="str">
        <f t="shared" si="48"/>
        <v>technology</v>
      </c>
      <c r="T606" t="str">
        <f t="shared" si="49"/>
        <v>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45"/>
        <v>42239.357731481476</v>
      </c>
      <c r="K607">
        <v>1436430908</v>
      </c>
      <c r="L607" s="11">
        <f t="shared" si="4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47"/>
        <v>3</v>
      </c>
      <c r="R607">
        <f>_xlfn.RANK.AVG(N607,Table1[backers_count])</f>
        <v>2767.5</v>
      </c>
      <c r="S607" t="str">
        <f t="shared" si="48"/>
        <v>technology</v>
      </c>
      <c r="T607" t="str">
        <f t="shared" si="49"/>
        <v>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45"/>
        <v>42148.625</v>
      </c>
      <c r="K608">
        <v>1428507409</v>
      </c>
      <c r="L608" s="11">
        <f t="shared" si="4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47"/>
        <v>0</v>
      </c>
      <c r="R608">
        <f>_xlfn.RANK.AVG(N608,Table1[backers_count])</f>
        <v>3572.5</v>
      </c>
      <c r="S608" t="str">
        <f t="shared" si="48"/>
        <v>technology</v>
      </c>
      <c r="T608" t="str">
        <f t="shared" si="49"/>
        <v>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45"/>
        <v>42330.867314814815</v>
      </c>
      <c r="K609">
        <v>1445629736</v>
      </c>
      <c r="L609" s="11">
        <f t="shared" si="4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47"/>
        <v>0</v>
      </c>
      <c r="R609">
        <f>_xlfn.RANK.AVG(N609,Table1[backers_count])</f>
        <v>3909.5</v>
      </c>
      <c r="S609" t="str">
        <f t="shared" si="48"/>
        <v>technology</v>
      </c>
      <c r="T609" t="str">
        <f t="shared" si="49"/>
        <v>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45"/>
        <v>42170.921064814815</v>
      </c>
      <c r="K610">
        <v>1431813980</v>
      </c>
      <c r="L610" s="11">
        <f t="shared" si="4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47"/>
        <v>1</v>
      </c>
      <c r="R610">
        <f>_xlfn.RANK.AVG(N610,Table1[backers_count])</f>
        <v>2971.5</v>
      </c>
      <c r="S610" t="str">
        <f t="shared" si="48"/>
        <v>technology</v>
      </c>
      <c r="T610" t="str">
        <f t="shared" si="49"/>
        <v>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45"/>
        <v>42337.075740740736</v>
      </c>
      <c r="K611">
        <v>1446166144</v>
      </c>
      <c r="L611" s="11">
        <f t="shared" si="4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47"/>
        <v>1</v>
      </c>
      <c r="R611">
        <f>_xlfn.RANK.AVG(N611,Table1[backers_count])</f>
        <v>3572.5</v>
      </c>
      <c r="S611" t="str">
        <f t="shared" si="48"/>
        <v>technology</v>
      </c>
      <c r="T611" t="str">
        <f t="shared" si="49"/>
        <v>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45"/>
        <v>42116.83085648148</v>
      </c>
      <c r="K612">
        <v>1427140586</v>
      </c>
      <c r="L612" s="11">
        <f t="shared" si="46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47"/>
        <v>0</v>
      </c>
      <c r="R612">
        <f>_xlfn.RANK.AVG(N612,Table1[backers_count])</f>
        <v>3909.5</v>
      </c>
      <c r="S612" t="str">
        <f t="shared" si="48"/>
        <v>technology</v>
      </c>
      <c r="T612" t="str">
        <f t="shared" si="49"/>
        <v>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45"/>
        <v>42388.560613425929</v>
      </c>
      <c r="K613">
        <v>1448026037</v>
      </c>
      <c r="L613" s="11">
        <f t="shared" si="4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47"/>
        <v>0</v>
      </c>
      <c r="R613">
        <f>_xlfn.RANK.AVG(N613,Table1[backers_count])</f>
        <v>3909.5</v>
      </c>
      <c r="S613" t="str">
        <f t="shared" si="48"/>
        <v>technology</v>
      </c>
      <c r="T613" t="str">
        <f t="shared" si="49"/>
        <v>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45"/>
        <v>42615.031782407401</v>
      </c>
      <c r="K614">
        <v>1470185146</v>
      </c>
      <c r="L614" s="11">
        <f t="shared" si="4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47"/>
        <v>0</v>
      </c>
      <c r="R614">
        <f>_xlfn.RANK.AVG(N614,Table1[backers_count])</f>
        <v>3909.5</v>
      </c>
      <c r="S614" t="str">
        <f t="shared" si="48"/>
        <v>technology</v>
      </c>
      <c r="T614" t="str">
        <f t="shared" si="49"/>
        <v>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45"/>
        <v>42278.207638888889</v>
      </c>
      <c r="K615">
        <v>1441022120</v>
      </c>
      <c r="L615" s="11">
        <f t="shared" si="4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47"/>
        <v>21</v>
      </c>
      <c r="R615">
        <f>_xlfn.RANK.AVG(N615,Table1[backers_count])</f>
        <v>670.5</v>
      </c>
      <c r="S615" t="str">
        <f t="shared" si="48"/>
        <v>technology</v>
      </c>
      <c r="T615" t="str">
        <f t="shared" si="49"/>
        <v>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45"/>
        <v>42545.061805555553</v>
      </c>
      <c r="K616">
        <v>1464139740</v>
      </c>
      <c r="L616" s="11">
        <f t="shared" si="4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47"/>
        <v>0</v>
      </c>
      <c r="R616">
        <f>_xlfn.RANK.AVG(N616,Table1[backers_count])</f>
        <v>3909.5</v>
      </c>
      <c r="S616" t="str">
        <f t="shared" si="48"/>
        <v>technology</v>
      </c>
      <c r="T616" t="str">
        <f t="shared" si="49"/>
        <v>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45"/>
        <v>42272.122210648144</v>
      </c>
      <c r="K617">
        <v>1440557759</v>
      </c>
      <c r="L617" s="11">
        <f t="shared" si="4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47"/>
        <v>0</v>
      </c>
      <c r="R617">
        <f>_xlfn.RANK.AVG(N617,Table1[backers_count])</f>
        <v>3909.5</v>
      </c>
      <c r="S617" t="str">
        <f t="shared" si="48"/>
        <v>technology</v>
      </c>
      <c r="T617" t="str">
        <f t="shared" si="49"/>
        <v>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45"/>
        <v>42791.376238425932</v>
      </c>
      <c r="K618">
        <v>1485421307</v>
      </c>
      <c r="L618" s="11">
        <f t="shared" si="4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47"/>
        <v>0</v>
      </c>
      <c r="R618">
        <f>_xlfn.RANK.AVG(N618,Table1[backers_count])</f>
        <v>3909.5</v>
      </c>
      <c r="S618" t="str">
        <f t="shared" si="48"/>
        <v>technology</v>
      </c>
      <c r="T618" t="str">
        <f t="shared" si="49"/>
        <v>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45"/>
        <v>42132.343090277776</v>
      </c>
      <c r="K619">
        <v>1427184843</v>
      </c>
      <c r="L619" s="11">
        <f t="shared" si="4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47"/>
        <v>3</v>
      </c>
      <c r="R619">
        <f>_xlfn.RANK.AVG(N619,Table1[backers_count])</f>
        <v>3198.5</v>
      </c>
      <c r="S619" t="str">
        <f t="shared" si="48"/>
        <v>technology</v>
      </c>
      <c r="T619" t="str">
        <f t="shared" si="49"/>
        <v>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45"/>
        <v>42347.810219907406</v>
      </c>
      <c r="K620">
        <v>1447097203</v>
      </c>
      <c r="L620" s="11">
        <f t="shared" si="4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47"/>
        <v>0</v>
      </c>
      <c r="R620">
        <f>_xlfn.RANK.AVG(N620,Table1[backers_count])</f>
        <v>3909.5</v>
      </c>
      <c r="S620" t="str">
        <f t="shared" si="48"/>
        <v>technology</v>
      </c>
      <c r="T620" t="str">
        <f t="shared" si="49"/>
        <v>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45"/>
        <v>41968.692013888889</v>
      </c>
      <c r="K621">
        <v>1411745790</v>
      </c>
      <c r="L621" s="11">
        <f t="shared" si="4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47"/>
        <v>0</v>
      </c>
      <c r="R621">
        <f>_xlfn.RANK.AVG(N621,Table1[backers_count])</f>
        <v>3572.5</v>
      </c>
      <c r="S621" t="str">
        <f t="shared" si="48"/>
        <v>technology</v>
      </c>
      <c r="T621" t="str">
        <f t="shared" si="49"/>
        <v>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45"/>
        <v>41876.716874999998</v>
      </c>
      <c r="K622">
        <v>1405098738</v>
      </c>
      <c r="L622" s="11">
        <f t="shared" si="4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47"/>
        <v>1</v>
      </c>
      <c r="R622">
        <f>_xlfn.RANK.AVG(N622,Table1[backers_count])</f>
        <v>3572.5</v>
      </c>
      <c r="S622" t="str">
        <f t="shared" si="48"/>
        <v>technology</v>
      </c>
      <c r="T622" t="str">
        <f t="shared" si="49"/>
        <v>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45"/>
        <v>42558.987696759257</v>
      </c>
      <c r="K623">
        <v>1465342937</v>
      </c>
      <c r="L623" s="11">
        <f t="shared" si="4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47"/>
        <v>1</v>
      </c>
      <c r="R623">
        <f>_xlfn.RANK.AVG(N623,Table1[backers_count])</f>
        <v>3198.5</v>
      </c>
      <c r="S623" t="str">
        <f t="shared" si="48"/>
        <v>technology</v>
      </c>
      <c r="T623" t="str">
        <f t="shared" si="49"/>
        <v>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45"/>
        <v>42552.774745370371</v>
      </c>
      <c r="K624">
        <v>1465670138</v>
      </c>
      <c r="L624" s="11">
        <f t="shared" si="4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47"/>
        <v>6</v>
      </c>
      <c r="R624">
        <f>_xlfn.RANK.AVG(N624,Table1[backers_count])</f>
        <v>2707</v>
      </c>
      <c r="S624" t="str">
        <f t="shared" si="48"/>
        <v>technology</v>
      </c>
      <c r="T624" t="str">
        <f t="shared" si="49"/>
        <v>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45"/>
        <v>42152.009224537032</v>
      </c>
      <c r="K625">
        <v>1430179997</v>
      </c>
      <c r="L625" s="11">
        <f t="shared" si="4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47"/>
        <v>0</v>
      </c>
      <c r="R625">
        <f>_xlfn.RANK.AVG(N625,Table1[backers_count])</f>
        <v>3909.5</v>
      </c>
      <c r="S625" t="str">
        <f t="shared" si="48"/>
        <v>technology</v>
      </c>
      <c r="T625" t="str">
        <f t="shared" si="49"/>
        <v>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45"/>
        <v>42138.988900462966</v>
      </c>
      <c r="K626">
        <v>1429055041</v>
      </c>
      <c r="L626" s="11">
        <f t="shared" si="4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47"/>
        <v>0</v>
      </c>
      <c r="R626">
        <f>_xlfn.RANK.AVG(N626,Table1[backers_count])</f>
        <v>3909.5</v>
      </c>
      <c r="S626" t="str">
        <f t="shared" si="48"/>
        <v>technology</v>
      </c>
      <c r="T626" t="str">
        <f t="shared" si="49"/>
        <v>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45"/>
        <v>42820.853900462964</v>
      </c>
      <c r="K627">
        <v>1487971777</v>
      </c>
      <c r="L627" s="11">
        <f t="shared" si="4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47"/>
        <v>0</v>
      </c>
      <c r="R627">
        <f>_xlfn.RANK.AVG(N627,Table1[backers_count])</f>
        <v>3909.5</v>
      </c>
      <c r="S627" t="str">
        <f t="shared" si="48"/>
        <v>technology</v>
      </c>
      <c r="T627" t="str">
        <f t="shared" si="49"/>
        <v>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45"/>
        <v>42231.556944444441</v>
      </c>
      <c r="K628">
        <v>1436793939</v>
      </c>
      <c r="L628" s="11">
        <f t="shared" si="4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47"/>
        <v>17</v>
      </c>
      <c r="R628">
        <f>_xlfn.RANK.AVG(N628,Table1[backers_count])</f>
        <v>1614</v>
      </c>
      <c r="S628" t="str">
        <f t="shared" si="48"/>
        <v>technology</v>
      </c>
      <c r="T628" t="str">
        <f t="shared" si="49"/>
        <v>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45"/>
        <v>42443.958333333328</v>
      </c>
      <c r="K629">
        <v>1452842511</v>
      </c>
      <c r="L629" s="11">
        <f t="shared" si="4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47"/>
        <v>0</v>
      </c>
      <c r="R629">
        <f>_xlfn.RANK.AVG(N629,Table1[backers_count])</f>
        <v>3572.5</v>
      </c>
      <c r="S629" t="str">
        <f t="shared" si="48"/>
        <v>technology</v>
      </c>
      <c r="T629" t="str">
        <f t="shared" si="49"/>
        <v>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45"/>
        <v>41833.692789351851</v>
      </c>
      <c r="K630">
        <v>1402677457</v>
      </c>
      <c r="L630" s="11">
        <f t="shared" si="4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47"/>
        <v>0</v>
      </c>
      <c r="R630">
        <f>_xlfn.RANK.AVG(N630,Table1[backers_count])</f>
        <v>3909.5</v>
      </c>
      <c r="S630" t="str">
        <f t="shared" si="48"/>
        <v>technology</v>
      </c>
      <c r="T630" t="str">
        <f t="shared" si="49"/>
        <v>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45"/>
        <v>42504.637824074074</v>
      </c>
      <c r="K631">
        <v>1460647108</v>
      </c>
      <c r="L631" s="11">
        <f t="shared" si="4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47"/>
        <v>0</v>
      </c>
      <c r="R631">
        <f>_xlfn.RANK.AVG(N631,Table1[backers_count])</f>
        <v>3198.5</v>
      </c>
      <c r="S631" t="str">
        <f t="shared" si="48"/>
        <v>technology</v>
      </c>
      <c r="T631" t="str">
        <f t="shared" si="49"/>
        <v>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45"/>
        <v>42253.215277777781</v>
      </c>
      <c r="K632">
        <v>1438959121</v>
      </c>
      <c r="L632" s="11">
        <f t="shared" si="4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47"/>
        <v>0</v>
      </c>
      <c r="R632">
        <f>_xlfn.RANK.AVG(N632,Table1[backers_count])</f>
        <v>3572.5</v>
      </c>
      <c r="S632" t="str">
        <f t="shared" si="48"/>
        <v>technology</v>
      </c>
      <c r="T632" t="str">
        <f t="shared" si="49"/>
        <v>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45"/>
        <v>42518.772326388891</v>
      </c>
      <c r="K633">
        <v>1461954729</v>
      </c>
      <c r="L633" s="11">
        <f t="shared" si="4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47"/>
        <v>1</v>
      </c>
      <c r="R633">
        <f>_xlfn.RANK.AVG(N633,Table1[backers_count])</f>
        <v>2707</v>
      </c>
      <c r="S633" t="str">
        <f t="shared" si="48"/>
        <v>technology</v>
      </c>
      <c r="T633" t="str">
        <f t="shared" si="49"/>
        <v>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45"/>
        <v>42333.700983796298</v>
      </c>
      <c r="K634">
        <v>1445874565</v>
      </c>
      <c r="L634" s="11">
        <f t="shared" si="4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47"/>
        <v>0</v>
      </c>
      <c r="R634">
        <f>_xlfn.RANK.AVG(N634,Table1[backers_count])</f>
        <v>3909.5</v>
      </c>
      <c r="S634" t="str">
        <f t="shared" si="48"/>
        <v>technology</v>
      </c>
      <c r="T634" t="str">
        <f t="shared" si="49"/>
        <v>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45"/>
        <v>42538.958333333328</v>
      </c>
      <c r="K635">
        <v>1463469062</v>
      </c>
      <c r="L635" s="11">
        <f t="shared" si="4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47"/>
        <v>12</v>
      </c>
      <c r="R635">
        <f>_xlfn.RANK.AVG(N635,Table1[backers_count])</f>
        <v>2047.5</v>
      </c>
      <c r="S635" t="str">
        <f t="shared" si="48"/>
        <v>technology</v>
      </c>
      <c r="T635" t="str">
        <f t="shared" si="49"/>
        <v>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45"/>
        <v>42061.928576388891</v>
      </c>
      <c r="K636">
        <v>1422397029</v>
      </c>
      <c r="L636" s="11">
        <f t="shared" si="4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47"/>
        <v>0</v>
      </c>
      <c r="R636">
        <f>_xlfn.RANK.AVG(N636,Table1[backers_count])</f>
        <v>3572.5</v>
      </c>
      <c r="S636" t="str">
        <f t="shared" si="48"/>
        <v>technology</v>
      </c>
      <c r="T636" t="str">
        <f t="shared" si="49"/>
        <v>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45"/>
        <v>42106.092152777783</v>
      </c>
      <c r="K637">
        <v>1426212762</v>
      </c>
      <c r="L637" s="11">
        <f t="shared" si="4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47"/>
        <v>0</v>
      </c>
      <c r="R637">
        <f>_xlfn.RANK.AVG(N637,Table1[backers_count])</f>
        <v>3572.5</v>
      </c>
      <c r="S637" t="str">
        <f t="shared" si="48"/>
        <v>technology</v>
      </c>
      <c r="T637" t="str">
        <f t="shared" si="49"/>
        <v>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45"/>
        <v>42161.44930555555</v>
      </c>
      <c r="K638">
        <v>1430996150</v>
      </c>
      <c r="L638" s="11">
        <f t="shared" si="4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47"/>
        <v>0</v>
      </c>
      <c r="R638">
        <f>_xlfn.RANK.AVG(N638,Table1[backers_count])</f>
        <v>3572.5</v>
      </c>
      <c r="S638" t="str">
        <f t="shared" si="48"/>
        <v>technology</v>
      </c>
      <c r="T638" t="str">
        <f t="shared" si="49"/>
        <v>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45"/>
        <v>42791.961111111115</v>
      </c>
      <c r="K639">
        <v>1485558318</v>
      </c>
      <c r="L639" s="11">
        <f t="shared" si="4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47"/>
        <v>0</v>
      </c>
      <c r="R639">
        <f>_xlfn.RANK.AVG(N639,Table1[backers_count])</f>
        <v>3909.5</v>
      </c>
      <c r="S639" t="str">
        <f t="shared" si="48"/>
        <v>technology</v>
      </c>
      <c r="T639" t="str">
        <f t="shared" si="49"/>
        <v>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45"/>
        <v>42819.55164351852</v>
      </c>
      <c r="K640">
        <v>1485267262</v>
      </c>
      <c r="L640" s="11">
        <f t="shared" si="4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47"/>
        <v>0</v>
      </c>
      <c r="R640">
        <f>_xlfn.RANK.AVG(N640,Table1[backers_count])</f>
        <v>2901.5</v>
      </c>
      <c r="S640" t="str">
        <f t="shared" si="48"/>
        <v>technology</v>
      </c>
      <c r="T640" t="str">
        <f t="shared" si="49"/>
        <v>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45"/>
        <v>41925.583275462966</v>
      </c>
      <c r="K641">
        <v>1408024795</v>
      </c>
      <c r="L641" s="11">
        <f t="shared" si="4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47"/>
        <v>0</v>
      </c>
      <c r="R641">
        <f>_xlfn.RANK.AVG(N641,Table1[backers_count])</f>
        <v>3572.5</v>
      </c>
      <c r="S641" t="str">
        <f t="shared" si="48"/>
        <v>technology</v>
      </c>
      <c r="T641" t="str">
        <f t="shared" si="49"/>
        <v>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ref="J642:J705" si="50">(((I642/60)/60)/24)+DATE(1970,1,1)</f>
        <v>42698.958333333328</v>
      </c>
      <c r="K642">
        <v>1478685915</v>
      </c>
      <c r="L642" s="11">
        <f t="shared" ref="L642:L705" si="5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52">ROUND((E642/D642)*100,0)</f>
        <v>144</v>
      </c>
      <c r="R642">
        <f>_xlfn.RANK.AVG(N642,Table1[backers_count])</f>
        <v>3354.5</v>
      </c>
      <c r="S642" t="str">
        <f t="shared" ref="S642:S705" si="53">LEFT(P642, SEARCH("/",P642,1)-1)</f>
        <v>technology</v>
      </c>
      <c r="T642" t="str">
        <f t="shared" ref="T642:T705" si="54">RIGHT(P642,LEN(P642)-SEARCH("/",P642)-1)</f>
        <v>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si="50"/>
        <v>42229.57</v>
      </c>
      <c r="K643">
        <v>1436881248</v>
      </c>
      <c r="L643" s="11">
        <f t="shared" si="51"/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52"/>
        <v>119</v>
      </c>
      <c r="R643">
        <f>_xlfn.RANK.AVG(N643,Table1[backers_count])</f>
        <v>258</v>
      </c>
      <c r="S643" t="str">
        <f t="shared" si="53"/>
        <v>technology</v>
      </c>
      <c r="T643" t="str">
        <f t="shared" si="54"/>
        <v>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50"/>
        <v>42235.651319444441</v>
      </c>
      <c r="K644">
        <v>1436888274</v>
      </c>
      <c r="L644" s="11">
        <f t="shared" si="5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52"/>
        <v>1460</v>
      </c>
      <c r="R644">
        <f>_xlfn.RANK.AVG(N644,Table1[backers_count])</f>
        <v>20</v>
      </c>
      <c r="S644" t="str">
        <f t="shared" si="53"/>
        <v>technology</v>
      </c>
      <c r="T644" t="str">
        <f t="shared" si="54"/>
        <v>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50"/>
        <v>42155.642071759255</v>
      </c>
      <c r="K645">
        <v>1428333875</v>
      </c>
      <c r="L645" s="11">
        <f t="shared" si="5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52"/>
        <v>106</v>
      </c>
      <c r="R645">
        <f>_xlfn.RANK.AVG(N645,Table1[backers_count])</f>
        <v>549</v>
      </c>
      <c r="S645" t="str">
        <f t="shared" si="53"/>
        <v>technology</v>
      </c>
      <c r="T645" t="str">
        <f t="shared" si="54"/>
        <v>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50"/>
        <v>41941.041666666664</v>
      </c>
      <c r="K646">
        <v>1410883139</v>
      </c>
      <c r="L646" s="11">
        <f t="shared" si="5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52"/>
        <v>300</v>
      </c>
      <c r="R646">
        <f>_xlfn.RANK.AVG(N646,Table1[backers_count])</f>
        <v>63</v>
      </c>
      <c r="S646" t="str">
        <f t="shared" si="53"/>
        <v>technology</v>
      </c>
      <c r="T646" t="str">
        <f t="shared" si="54"/>
        <v>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50"/>
        <v>42594.026319444441</v>
      </c>
      <c r="K647">
        <v>1468370274</v>
      </c>
      <c r="L647" s="11">
        <f t="shared" si="5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52"/>
        <v>279</v>
      </c>
      <c r="R647">
        <f>_xlfn.RANK.AVG(N647,Table1[backers_count])</f>
        <v>356</v>
      </c>
      <c r="S647" t="str">
        <f t="shared" si="53"/>
        <v>technology</v>
      </c>
      <c r="T647" t="str">
        <f t="shared" si="54"/>
        <v>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50"/>
        <v>41862.852627314816</v>
      </c>
      <c r="K648">
        <v>1405196867</v>
      </c>
      <c r="L648" s="11">
        <f t="shared" si="5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52"/>
        <v>132</v>
      </c>
      <c r="R648">
        <f>_xlfn.RANK.AVG(N648,Table1[backers_count])</f>
        <v>1970</v>
      </c>
      <c r="S648" t="str">
        <f t="shared" si="53"/>
        <v>technology</v>
      </c>
      <c r="T648" t="str">
        <f t="shared" si="54"/>
        <v>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50"/>
        <v>42446.726261574076</v>
      </c>
      <c r="K649">
        <v>1455647149</v>
      </c>
      <c r="L649" s="11">
        <f t="shared" si="5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52"/>
        <v>107</v>
      </c>
      <c r="R649">
        <f>_xlfn.RANK.AVG(N649,Table1[backers_count])</f>
        <v>2338</v>
      </c>
      <c r="S649" t="str">
        <f t="shared" si="53"/>
        <v>technology</v>
      </c>
      <c r="T649" t="str">
        <f t="shared" si="54"/>
        <v>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50"/>
        <v>41926.693379629629</v>
      </c>
      <c r="K650">
        <v>1410280708</v>
      </c>
      <c r="L650" s="11">
        <f t="shared" si="5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52"/>
        <v>127</v>
      </c>
      <c r="R650">
        <f>_xlfn.RANK.AVG(N650,Table1[backers_count])</f>
        <v>1970</v>
      </c>
      <c r="S650" t="str">
        <f t="shared" si="53"/>
        <v>technology</v>
      </c>
      <c r="T650" t="str">
        <f t="shared" si="54"/>
        <v>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50"/>
        <v>41898.912187499998</v>
      </c>
      <c r="K651">
        <v>1409090013</v>
      </c>
      <c r="L651" s="11">
        <f t="shared" si="5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52"/>
        <v>140</v>
      </c>
      <c r="R651">
        <f>_xlfn.RANK.AVG(N651,Table1[backers_count])</f>
        <v>962</v>
      </c>
      <c r="S651" t="str">
        <f t="shared" si="53"/>
        <v>technology</v>
      </c>
      <c r="T651" t="str">
        <f t="shared" si="54"/>
        <v>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50"/>
        <v>41992.078518518523</v>
      </c>
      <c r="K652">
        <v>1413766384</v>
      </c>
      <c r="L652" s="11">
        <f t="shared" si="5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52"/>
        <v>112</v>
      </c>
      <c r="R652">
        <f>_xlfn.RANK.AVG(N652,Table1[backers_count])</f>
        <v>1439.5</v>
      </c>
      <c r="S652" t="str">
        <f t="shared" si="53"/>
        <v>technology</v>
      </c>
      <c r="T652" t="str">
        <f t="shared" si="54"/>
        <v>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50"/>
        <v>41986.017488425925</v>
      </c>
      <c r="K653">
        <v>1415838311</v>
      </c>
      <c r="L653" s="11">
        <f t="shared" si="5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52"/>
        <v>101</v>
      </c>
      <c r="R653">
        <f>_xlfn.RANK.AVG(N653,Table1[backers_count])</f>
        <v>766.5</v>
      </c>
      <c r="S653" t="str">
        <f t="shared" si="53"/>
        <v>technology</v>
      </c>
      <c r="T653" t="str">
        <f t="shared" si="54"/>
        <v>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50"/>
        <v>42705.732060185182</v>
      </c>
      <c r="K654">
        <v>1478018050</v>
      </c>
      <c r="L654" s="11">
        <f t="shared" si="5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52"/>
        <v>100</v>
      </c>
      <c r="R654">
        <f>_xlfn.RANK.AVG(N654,Table1[backers_count])</f>
        <v>1928.5</v>
      </c>
      <c r="S654" t="str">
        <f t="shared" si="53"/>
        <v>technology</v>
      </c>
      <c r="T654" t="str">
        <f t="shared" si="54"/>
        <v>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50"/>
        <v>42236.618518518517</v>
      </c>
      <c r="K655">
        <v>1436885440</v>
      </c>
      <c r="L655" s="11">
        <f t="shared" si="5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52"/>
        <v>141</v>
      </c>
      <c r="R655">
        <f>_xlfn.RANK.AVG(N655,Table1[backers_count])</f>
        <v>56</v>
      </c>
      <c r="S655" t="str">
        <f t="shared" si="53"/>
        <v>technology</v>
      </c>
      <c r="T655" t="str">
        <f t="shared" si="54"/>
        <v>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50"/>
        <v>42193.957326388889</v>
      </c>
      <c r="K656">
        <v>1433804313</v>
      </c>
      <c r="L656" s="11">
        <f t="shared" si="5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52"/>
        <v>267</v>
      </c>
      <c r="R656">
        <f>_xlfn.RANK.AVG(N656,Table1[backers_count])</f>
        <v>65</v>
      </c>
      <c r="S656" t="str">
        <f t="shared" si="53"/>
        <v>technology</v>
      </c>
      <c r="T656" t="str">
        <f t="shared" si="54"/>
        <v>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50"/>
        <v>42075.915648148148</v>
      </c>
      <c r="K657">
        <v>1423609112</v>
      </c>
      <c r="L657" s="11">
        <f t="shared" si="5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52"/>
        <v>147</v>
      </c>
      <c r="R657">
        <f>_xlfn.RANK.AVG(N657,Table1[backers_count])</f>
        <v>308</v>
      </c>
      <c r="S657" t="str">
        <f t="shared" si="53"/>
        <v>technology</v>
      </c>
      <c r="T657" t="str">
        <f t="shared" si="54"/>
        <v>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50"/>
        <v>42477.762951388882</v>
      </c>
      <c r="K658">
        <v>1455736719</v>
      </c>
      <c r="L658" s="11">
        <f t="shared" si="5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52"/>
        <v>214</v>
      </c>
      <c r="R658">
        <f>_xlfn.RANK.AVG(N658,Table1[backers_count])</f>
        <v>922</v>
      </c>
      <c r="S658" t="str">
        <f t="shared" si="53"/>
        <v>technology</v>
      </c>
      <c r="T658" t="str">
        <f t="shared" si="54"/>
        <v>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50"/>
        <v>42361.84574074074</v>
      </c>
      <c r="K659">
        <v>1448309872</v>
      </c>
      <c r="L659" s="11">
        <f t="shared" si="5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52"/>
        <v>126</v>
      </c>
      <c r="R659">
        <f>_xlfn.RANK.AVG(N659,Table1[backers_count])</f>
        <v>817</v>
      </c>
      <c r="S659" t="str">
        <f t="shared" si="53"/>
        <v>technology</v>
      </c>
      <c r="T659" t="str">
        <f t="shared" si="54"/>
        <v>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50"/>
        <v>42211.75</v>
      </c>
      <c r="K660">
        <v>1435117889</v>
      </c>
      <c r="L660" s="11">
        <f t="shared" si="5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52"/>
        <v>104</v>
      </c>
      <c r="R660">
        <f>_xlfn.RANK.AVG(N660,Table1[backers_count])</f>
        <v>304.5</v>
      </c>
      <c r="S660" t="str">
        <f t="shared" si="53"/>
        <v>technology</v>
      </c>
      <c r="T660" t="str">
        <f t="shared" si="54"/>
        <v>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50"/>
        <v>42239.593692129631</v>
      </c>
      <c r="K661">
        <v>1437747295</v>
      </c>
      <c r="L661" s="11">
        <f t="shared" si="5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52"/>
        <v>101</v>
      </c>
      <c r="R661">
        <f>_xlfn.RANK.AVG(N661,Table1[backers_count])</f>
        <v>2182</v>
      </c>
      <c r="S661" t="str">
        <f t="shared" si="53"/>
        <v>technology</v>
      </c>
      <c r="T661" t="str">
        <f t="shared" si="54"/>
        <v>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50"/>
        <v>41952.783321759263</v>
      </c>
      <c r="K662">
        <v>1412963279</v>
      </c>
      <c r="L662" s="11">
        <f t="shared" si="5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52"/>
        <v>3</v>
      </c>
      <c r="R662">
        <f>_xlfn.RANK.AVG(N662,Table1[backers_count])</f>
        <v>2296.5</v>
      </c>
      <c r="S662" t="str">
        <f t="shared" si="53"/>
        <v>technology</v>
      </c>
      <c r="T662" t="str">
        <f t="shared" si="54"/>
        <v>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50"/>
        <v>42666.645358796297</v>
      </c>
      <c r="K663">
        <v>1474644559</v>
      </c>
      <c r="L663" s="11">
        <f t="shared" si="5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52"/>
        <v>1</v>
      </c>
      <c r="R663">
        <f>_xlfn.RANK.AVG(N663,Table1[backers_count])</f>
        <v>2707</v>
      </c>
      <c r="S663" t="str">
        <f t="shared" si="53"/>
        <v>technology</v>
      </c>
      <c r="T663" t="str">
        <f t="shared" si="54"/>
        <v>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50"/>
        <v>42020.438043981485</v>
      </c>
      <c r="K664">
        <v>1418812247</v>
      </c>
      <c r="L664" s="11">
        <f t="shared" si="5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52"/>
        <v>0</v>
      </c>
      <c r="R664">
        <f>_xlfn.RANK.AVG(N664,Table1[backers_count])</f>
        <v>3067.5</v>
      </c>
      <c r="S664" t="str">
        <f t="shared" si="53"/>
        <v>technology</v>
      </c>
      <c r="T664" t="str">
        <f t="shared" si="54"/>
        <v>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50"/>
        <v>42203.843240740738</v>
      </c>
      <c r="K665">
        <v>1434658456</v>
      </c>
      <c r="L665" s="11">
        <f t="shared" si="5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52"/>
        <v>0</v>
      </c>
      <c r="R665">
        <f>_xlfn.RANK.AVG(N665,Table1[backers_count])</f>
        <v>2833</v>
      </c>
      <c r="S665" t="str">
        <f t="shared" si="53"/>
        <v>technology</v>
      </c>
      <c r="T665" t="str">
        <f t="shared" si="54"/>
        <v>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50"/>
        <v>42107.666377314818</v>
      </c>
      <c r="K666">
        <v>1426348775</v>
      </c>
      <c r="L666" s="11">
        <f t="shared" si="5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52"/>
        <v>8</v>
      </c>
      <c r="R666">
        <f>_xlfn.RANK.AVG(N666,Table1[backers_count])</f>
        <v>1896</v>
      </c>
      <c r="S666" t="str">
        <f t="shared" si="53"/>
        <v>technology</v>
      </c>
      <c r="T666" t="str">
        <f t="shared" si="54"/>
        <v>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50"/>
        <v>42748.711354166662</v>
      </c>
      <c r="K667">
        <v>1479143061</v>
      </c>
      <c r="L667" s="11">
        <f t="shared" si="5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52"/>
        <v>19</v>
      </c>
      <c r="R667">
        <f>_xlfn.RANK.AVG(N667,Table1[backers_count])</f>
        <v>2568.5</v>
      </c>
      <c r="S667" t="str">
        <f t="shared" si="53"/>
        <v>technology</v>
      </c>
      <c r="T667" t="str">
        <f t="shared" si="54"/>
        <v>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50"/>
        <v>41868.832152777781</v>
      </c>
      <c r="K668">
        <v>1405713498</v>
      </c>
      <c r="L668" s="11">
        <f t="shared" si="5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52"/>
        <v>0</v>
      </c>
      <c r="R668">
        <f>_xlfn.RANK.AVG(N668,Table1[backers_count])</f>
        <v>3067.5</v>
      </c>
      <c r="S668" t="str">
        <f t="shared" si="53"/>
        <v>technology</v>
      </c>
      <c r="T668" t="str">
        <f t="shared" si="54"/>
        <v>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50"/>
        <v>42672.373414351852</v>
      </c>
      <c r="K669">
        <v>1474275463</v>
      </c>
      <c r="L669" s="11">
        <f t="shared" si="5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52"/>
        <v>10</v>
      </c>
      <c r="R669">
        <f>_xlfn.RANK.AVG(N669,Table1[backers_count])</f>
        <v>1928.5</v>
      </c>
      <c r="S669" t="str">
        <f t="shared" si="53"/>
        <v>technology</v>
      </c>
      <c r="T669" t="str">
        <f t="shared" si="54"/>
        <v>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50"/>
        <v>42135.831273148149</v>
      </c>
      <c r="K670">
        <v>1427486222</v>
      </c>
      <c r="L670" s="11">
        <f t="shared" si="5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52"/>
        <v>5</v>
      </c>
      <c r="R670">
        <f>_xlfn.RANK.AVG(N670,Table1[backers_count])</f>
        <v>2047.5</v>
      </c>
      <c r="S670" t="str">
        <f t="shared" si="53"/>
        <v>technology</v>
      </c>
      <c r="T670" t="str">
        <f t="shared" si="54"/>
        <v>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50"/>
        <v>42557.625671296293</v>
      </c>
      <c r="K671">
        <v>1465225258</v>
      </c>
      <c r="L671" s="11">
        <f t="shared" si="5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52"/>
        <v>22</v>
      </c>
      <c r="R671">
        <f>_xlfn.RANK.AVG(N671,Table1[backers_count])</f>
        <v>1928.5</v>
      </c>
      <c r="S671" t="str">
        <f t="shared" si="53"/>
        <v>technology</v>
      </c>
      <c r="T671" t="str">
        <f t="shared" si="54"/>
        <v>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50"/>
        <v>42540.340277777781</v>
      </c>
      <c r="K672">
        <v>1463418120</v>
      </c>
      <c r="L672" s="11">
        <f t="shared" si="5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52"/>
        <v>29</v>
      </c>
      <c r="R672">
        <f>_xlfn.RANK.AVG(N672,Table1[backers_count])</f>
        <v>264</v>
      </c>
      <c r="S672" t="str">
        <f t="shared" si="53"/>
        <v>technology</v>
      </c>
      <c r="T672" t="str">
        <f t="shared" si="54"/>
        <v>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50"/>
        <v>42018.166666666672</v>
      </c>
      <c r="K673">
        <v>1418315852</v>
      </c>
      <c r="L673" s="11">
        <f t="shared" si="5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52"/>
        <v>39</v>
      </c>
      <c r="R673">
        <f>_xlfn.RANK.AVG(N673,Table1[backers_count])</f>
        <v>2419.5</v>
      </c>
      <c r="S673" t="str">
        <f t="shared" si="53"/>
        <v>technology</v>
      </c>
      <c r="T673" t="str">
        <f t="shared" si="54"/>
        <v>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50"/>
        <v>42005.207638888889</v>
      </c>
      <c r="K674">
        <v>1417410964</v>
      </c>
      <c r="L674" s="11">
        <f t="shared" si="5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52"/>
        <v>22</v>
      </c>
      <c r="R674">
        <f>_xlfn.RANK.AVG(N674,Table1[backers_count])</f>
        <v>388.5</v>
      </c>
      <c r="S674" t="str">
        <f t="shared" si="53"/>
        <v>technology</v>
      </c>
      <c r="T674" t="str">
        <f t="shared" si="54"/>
        <v>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50"/>
        <v>41883.840474537035</v>
      </c>
      <c r="K675">
        <v>1405714217</v>
      </c>
      <c r="L675" s="11">
        <f t="shared" si="5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52"/>
        <v>0</v>
      </c>
      <c r="R675">
        <f>_xlfn.RANK.AVG(N675,Table1[backers_count])</f>
        <v>3198.5</v>
      </c>
      <c r="S675" t="str">
        <f t="shared" si="53"/>
        <v>technology</v>
      </c>
      <c r="T675" t="str">
        <f t="shared" si="54"/>
        <v>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50"/>
        <v>41863.116053240738</v>
      </c>
      <c r="K676">
        <v>1402627627</v>
      </c>
      <c r="L676" s="11">
        <f t="shared" si="5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52"/>
        <v>0</v>
      </c>
      <c r="R676">
        <f>_xlfn.RANK.AVG(N676,Table1[backers_count])</f>
        <v>3354.5</v>
      </c>
      <c r="S676" t="str">
        <f t="shared" si="53"/>
        <v>technology</v>
      </c>
      <c r="T676" t="str">
        <f t="shared" si="54"/>
        <v>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50"/>
        <v>42005.290972222225</v>
      </c>
      <c r="K677">
        <v>1417558804</v>
      </c>
      <c r="L677" s="11">
        <f t="shared" si="5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52"/>
        <v>15</v>
      </c>
      <c r="R677">
        <f>_xlfn.RANK.AVG(N677,Table1[backers_count])</f>
        <v>2010</v>
      </c>
      <c r="S677" t="str">
        <f t="shared" si="53"/>
        <v>technology</v>
      </c>
      <c r="T677" t="str">
        <f t="shared" si="54"/>
        <v>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50"/>
        <v>42042.768298611118</v>
      </c>
      <c r="K678">
        <v>1420741581</v>
      </c>
      <c r="L678" s="11">
        <f t="shared" si="5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52"/>
        <v>1</v>
      </c>
      <c r="R678">
        <f>_xlfn.RANK.AVG(N678,Table1[backers_count])</f>
        <v>2084.5</v>
      </c>
      <c r="S678" t="str">
        <f t="shared" si="53"/>
        <v>technology</v>
      </c>
      <c r="T678" t="str">
        <f t="shared" si="54"/>
        <v>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50"/>
        <v>42549.403877314813</v>
      </c>
      <c r="K679">
        <v>1463218895</v>
      </c>
      <c r="L679" s="11">
        <f t="shared" si="5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52"/>
        <v>26</v>
      </c>
      <c r="R679">
        <f>_xlfn.RANK.AVG(N679,Table1[backers_count])</f>
        <v>842.5</v>
      </c>
      <c r="S679" t="str">
        <f t="shared" si="53"/>
        <v>technology</v>
      </c>
      <c r="T679" t="str">
        <f t="shared" si="54"/>
        <v>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50"/>
        <v>42511.376597222217</v>
      </c>
      <c r="K680">
        <v>1461229338</v>
      </c>
      <c r="L680" s="11">
        <f t="shared" si="5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52"/>
        <v>4</v>
      </c>
      <c r="R680">
        <f>_xlfn.RANK.AVG(N680,Table1[backers_count])</f>
        <v>2338</v>
      </c>
      <c r="S680" t="str">
        <f t="shared" si="53"/>
        <v>technology</v>
      </c>
      <c r="T680" t="str">
        <f t="shared" si="54"/>
        <v>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50"/>
        <v>42616.695706018523</v>
      </c>
      <c r="K681">
        <v>1467736909</v>
      </c>
      <c r="L681" s="11">
        <f t="shared" si="5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52"/>
        <v>15</v>
      </c>
      <c r="R681">
        <f>_xlfn.RANK.AVG(N681,Table1[backers_count])</f>
        <v>864</v>
      </c>
      <c r="S681" t="str">
        <f t="shared" si="53"/>
        <v>technology</v>
      </c>
      <c r="T681" t="str">
        <f t="shared" si="54"/>
        <v>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50"/>
        <v>41899.501516203702</v>
      </c>
      <c r="K682">
        <v>1407931331</v>
      </c>
      <c r="L682" s="11">
        <f t="shared" si="5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52"/>
        <v>26</v>
      </c>
      <c r="R682">
        <f>_xlfn.RANK.AVG(N682,Table1[backers_count])</f>
        <v>638.5</v>
      </c>
      <c r="S682" t="str">
        <f t="shared" si="53"/>
        <v>technology</v>
      </c>
      <c r="T682" t="str">
        <f t="shared" si="54"/>
        <v>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50"/>
        <v>42669.805601851855</v>
      </c>
      <c r="K683">
        <v>1474917604</v>
      </c>
      <c r="L683" s="11">
        <f t="shared" si="5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52"/>
        <v>0</v>
      </c>
      <c r="R683">
        <f>_xlfn.RANK.AVG(N683,Table1[backers_count])</f>
        <v>3572.5</v>
      </c>
      <c r="S683" t="str">
        <f t="shared" si="53"/>
        <v>technology</v>
      </c>
      <c r="T683" t="str">
        <f t="shared" si="54"/>
        <v>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50"/>
        <v>42808.723634259266</v>
      </c>
      <c r="K684">
        <v>1486923722</v>
      </c>
      <c r="L684" s="11">
        <f t="shared" si="5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52"/>
        <v>0</v>
      </c>
      <c r="R684">
        <f>_xlfn.RANK.AVG(N684,Table1[backers_count])</f>
        <v>3067.5</v>
      </c>
      <c r="S684" t="str">
        <f t="shared" si="53"/>
        <v>technology</v>
      </c>
      <c r="T684" t="str">
        <f t="shared" si="54"/>
        <v>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50"/>
        <v>42674.900046296301</v>
      </c>
      <c r="K685">
        <v>1474493764</v>
      </c>
      <c r="L685" s="11">
        <f t="shared" si="5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52"/>
        <v>1</v>
      </c>
      <c r="R685">
        <f>_xlfn.RANK.AVG(N685,Table1[backers_count])</f>
        <v>3198.5</v>
      </c>
      <c r="S685" t="str">
        <f t="shared" si="53"/>
        <v>technology</v>
      </c>
      <c r="T685" t="str">
        <f t="shared" si="54"/>
        <v>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50"/>
        <v>41845.125</v>
      </c>
      <c r="K686">
        <v>1403176891</v>
      </c>
      <c r="L686" s="11">
        <f t="shared" si="5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52"/>
        <v>7</v>
      </c>
      <c r="R686">
        <f>_xlfn.RANK.AVG(N686,Table1[backers_count])</f>
        <v>614</v>
      </c>
      <c r="S686" t="str">
        <f t="shared" si="53"/>
        <v>technology</v>
      </c>
      <c r="T686" t="str">
        <f t="shared" si="54"/>
        <v>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50"/>
        <v>42016.866574074069</v>
      </c>
      <c r="K687">
        <v>1417207672</v>
      </c>
      <c r="L687" s="11">
        <f t="shared" si="5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52"/>
        <v>28</v>
      </c>
      <c r="R687">
        <f>_xlfn.RANK.AVG(N687,Table1[backers_count])</f>
        <v>2655</v>
      </c>
      <c r="S687" t="str">
        <f t="shared" si="53"/>
        <v>technology</v>
      </c>
      <c r="T687" t="str">
        <f t="shared" si="54"/>
        <v>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50"/>
        <v>42219.673263888893</v>
      </c>
      <c r="K688">
        <v>1436026170</v>
      </c>
      <c r="L688" s="11">
        <f t="shared" si="5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52"/>
        <v>0</v>
      </c>
      <c r="R688">
        <f>_xlfn.RANK.AVG(N688,Table1[backers_count])</f>
        <v>3909.5</v>
      </c>
      <c r="S688" t="str">
        <f t="shared" si="53"/>
        <v>technology</v>
      </c>
      <c r="T688" t="str">
        <f t="shared" si="54"/>
        <v>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50"/>
        <v>42771.750613425931</v>
      </c>
      <c r="K689">
        <v>1481133653</v>
      </c>
      <c r="L689" s="11">
        <f t="shared" si="5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52"/>
        <v>4</v>
      </c>
      <c r="R689">
        <f>_xlfn.RANK.AVG(N689,Table1[backers_count])</f>
        <v>2901.5</v>
      </c>
      <c r="S689" t="str">
        <f t="shared" si="53"/>
        <v>technology</v>
      </c>
      <c r="T689" t="str">
        <f t="shared" si="54"/>
        <v>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50"/>
        <v>42292.104780092588</v>
      </c>
      <c r="K690">
        <v>1442284253</v>
      </c>
      <c r="L690" s="11">
        <f t="shared" si="5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52"/>
        <v>73</v>
      </c>
      <c r="R690">
        <f>_xlfn.RANK.AVG(N690,Table1[backers_count])</f>
        <v>1701.5</v>
      </c>
      <c r="S690" t="str">
        <f t="shared" si="53"/>
        <v>technology</v>
      </c>
      <c r="T690" t="str">
        <f t="shared" si="54"/>
        <v>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50"/>
        <v>42712.207638888889</v>
      </c>
      <c r="K691">
        <v>1478016097</v>
      </c>
      <c r="L691" s="11">
        <f t="shared" si="5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52"/>
        <v>58</v>
      </c>
      <c r="R691">
        <f>_xlfn.RANK.AVG(N691,Table1[backers_count])</f>
        <v>241</v>
      </c>
      <c r="S691" t="str">
        <f t="shared" si="53"/>
        <v>technology</v>
      </c>
      <c r="T691" t="str">
        <f t="shared" si="54"/>
        <v>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50"/>
        <v>42622.25</v>
      </c>
      <c r="K692">
        <v>1469718841</v>
      </c>
      <c r="L692" s="11">
        <f t="shared" si="5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52"/>
        <v>12</v>
      </c>
      <c r="R692">
        <f>_xlfn.RANK.AVG(N692,Table1[backers_count])</f>
        <v>1754</v>
      </c>
      <c r="S692" t="str">
        <f t="shared" si="53"/>
        <v>technology</v>
      </c>
      <c r="T692" t="str">
        <f t="shared" si="54"/>
        <v>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50"/>
        <v>42186.028310185182</v>
      </c>
      <c r="K693">
        <v>1433292046</v>
      </c>
      <c r="L693" s="11">
        <f t="shared" si="5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52"/>
        <v>1</v>
      </c>
      <c r="R693">
        <f>_xlfn.RANK.AVG(N693,Table1[backers_count])</f>
        <v>2655</v>
      </c>
      <c r="S693" t="str">
        <f t="shared" si="53"/>
        <v>technology</v>
      </c>
      <c r="T693" t="str">
        <f t="shared" si="54"/>
        <v>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50"/>
        <v>42726.37572916667</v>
      </c>
      <c r="K694">
        <v>1479805263</v>
      </c>
      <c r="L694" s="11">
        <f t="shared" si="5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52"/>
        <v>7</v>
      </c>
      <c r="R694">
        <f>_xlfn.RANK.AVG(N694,Table1[backers_count])</f>
        <v>417</v>
      </c>
      <c r="S694" t="str">
        <f t="shared" si="53"/>
        <v>technology</v>
      </c>
      <c r="T694" t="str">
        <f t="shared" si="54"/>
        <v>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50"/>
        <v>42124.808182870373</v>
      </c>
      <c r="K695">
        <v>1427829827</v>
      </c>
      <c r="L695" s="11">
        <f t="shared" si="5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52"/>
        <v>35</v>
      </c>
      <c r="R695">
        <f>_xlfn.RANK.AVG(N695,Table1[backers_count])</f>
        <v>278.5</v>
      </c>
      <c r="S695" t="str">
        <f t="shared" si="53"/>
        <v>technology</v>
      </c>
      <c r="T695" t="str">
        <f t="shared" si="54"/>
        <v>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50"/>
        <v>42767.663877314815</v>
      </c>
      <c r="K696">
        <v>1483372559</v>
      </c>
      <c r="L696" s="11">
        <f t="shared" si="5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52"/>
        <v>0</v>
      </c>
      <c r="R696">
        <f>_xlfn.RANK.AVG(N696,Table1[backers_count])</f>
        <v>2833</v>
      </c>
      <c r="S696" t="str">
        <f t="shared" si="53"/>
        <v>technology</v>
      </c>
      <c r="T696" t="str">
        <f t="shared" si="54"/>
        <v>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50"/>
        <v>41943.521064814813</v>
      </c>
      <c r="K697">
        <v>1412166620</v>
      </c>
      <c r="L697" s="11">
        <f t="shared" si="5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52"/>
        <v>1</v>
      </c>
      <c r="R697">
        <f>_xlfn.RANK.AVG(N697,Table1[backers_count])</f>
        <v>2833</v>
      </c>
      <c r="S697" t="str">
        <f t="shared" si="53"/>
        <v>technology</v>
      </c>
      <c r="T697" t="str">
        <f t="shared" si="54"/>
        <v>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50"/>
        <v>41845.927106481482</v>
      </c>
      <c r="K698">
        <v>1403734502</v>
      </c>
      <c r="L698" s="11">
        <f t="shared" si="5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52"/>
        <v>0</v>
      </c>
      <c r="R698">
        <f>_xlfn.RANK.AVG(N698,Table1[backers_count])</f>
        <v>3572.5</v>
      </c>
      <c r="S698" t="str">
        <f t="shared" si="53"/>
        <v>technology</v>
      </c>
      <c r="T698" t="str">
        <f t="shared" si="54"/>
        <v>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50"/>
        <v>42403.523020833338</v>
      </c>
      <c r="K699">
        <v>1453206789</v>
      </c>
      <c r="L699" s="11">
        <f t="shared" si="5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52"/>
        <v>46</v>
      </c>
      <c r="R699">
        <f>_xlfn.RANK.AVG(N699,Table1[backers_count])</f>
        <v>712</v>
      </c>
      <c r="S699" t="str">
        <f t="shared" si="53"/>
        <v>technology</v>
      </c>
      <c r="T699" t="str">
        <f t="shared" si="54"/>
        <v>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50"/>
        <v>41900.083333333336</v>
      </c>
      <c r="K700">
        <v>1408141245</v>
      </c>
      <c r="L700" s="11">
        <f t="shared" si="5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52"/>
        <v>15</v>
      </c>
      <c r="R700">
        <f>_xlfn.RANK.AVG(N700,Table1[backers_count])</f>
        <v>1896</v>
      </c>
      <c r="S700" t="str">
        <f t="shared" si="53"/>
        <v>technology</v>
      </c>
      <c r="T700" t="str">
        <f t="shared" si="54"/>
        <v>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50"/>
        <v>41600.666666666664</v>
      </c>
      <c r="K701">
        <v>1381923548</v>
      </c>
      <c r="L701" s="11">
        <f t="shared" si="5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52"/>
        <v>82</v>
      </c>
      <c r="R701">
        <f>_xlfn.RANK.AVG(N701,Table1[backers_count])</f>
        <v>80</v>
      </c>
      <c r="S701" t="str">
        <f t="shared" si="53"/>
        <v>technology</v>
      </c>
      <c r="T701" t="str">
        <f t="shared" si="54"/>
        <v>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50"/>
        <v>42745.688437500001</v>
      </c>
      <c r="K702">
        <v>1481473881</v>
      </c>
      <c r="L702" s="11">
        <f t="shared" si="5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52"/>
        <v>3</v>
      </c>
      <c r="R702">
        <f>_xlfn.RANK.AVG(N702,Table1[backers_count])</f>
        <v>1837</v>
      </c>
      <c r="S702" t="str">
        <f t="shared" si="53"/>
        <v>technology</v>
      </c>
      <c r="T702" t="str">
        <f t="shared" si="54"/>
        <v>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50"/>
        <v>41843.662962962961</v>
      </c>
      <c r="K703">
        <v>1403538880</v>
      </c>
      <c r="L703" s="11">
        <f t="shared" si="5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52"/>
        <v>27</v>
      </c>
      <c r="R703">
        <f>_xlfn.RANK.AVG(N703,Table1[backers_count])</f>
        <v>2182</v>
      </c>
      <c r="S703" t="str">
        <f t="shared" si="53"/>
        <v>technology</v>
      </c>
      <c r="T703" t="str">
        <f t="shared" si="54"/>
        <v>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50"/>
        <v>42698.768368055549</v>
      </c>
      <c r="K704">
        <v>1477416387</v>
      </c>
      <c r="L704" s="11">
        <f t="shared" si="5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52"/>
        <v>31</v>
      </c>
      <c r="R704">
        <f>_xlfn.RANK.AVG(N704,Table1[backers_count])</f>
        <v>1678</v>
      </c>
      <c r="S704" t="str">
        <f t="shared" si="53"/>
        <v>technology</v>
      </c>
      <c r="T704" t="str">
        <f t="shared" si="54"/>
        <v>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50"/>
        <v>42766.98055555555</v>
      </c>
      <c r="K705">
        <v>1481150949</v>
      </c>
      <c r="L705" s="11">
        <f t="shared" si="5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52"/>
        <v>6</v>
      </c>
      <c r="R705">
        <f>_xlfn.RANK.AVG(N705,Table1[backers_count])</f>
        <v>2833</v>
      </c>
      <c r="S705" t="str">
        <f t="shared" si="53"/>
        <v>technology</v>
      </c>
      <c r="T705" t="str">
        <f t="shared" si="54"/>
        <v>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ref="J706:J769" si="55">(((I706/60)/60)/24)+DATE(1970,1,1)</f>
        <v>42786.192916666667</v>
      </c>
      <c r="K706">
        <v>1482381468</v>
      </c>
      <c r="L706" s="11">
        <f t="shared" ref="L706:L769" si="56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57">ROUND((E706/D706)*100,0)</f>
        <v>1</v>
      </c>
      <c r="R706">
        <f>_xlfn.RANK.AVG(N706,Table1[backers_count])</f>
        <v>3067.5</v>
      </c>
      <c r="S706" t="str">
        <f t="shared" ref="S706:S769" si="58">LEFT(P706, SEARCH("/",P706,1)-1)</f>
        <v>technology</v>
      </c>
      <c r="T706" t="str">
        <f t="shared" ref="T706:T769" si="59">RIGHT(P706,LEN(P706)-SEARCH("/",P706)-1)</f>
        <v>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si="55"/>
        <v>42756.491643518515</v>
      </c>
      <c r="K707">
        <v>1482407278</v>
      </c>
      <c r="L707" s="11">
        <f t="shared" si="56"/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57"/>
        <v>1</v>
      </c>
      <c r="R707">
        <f>_xlfn.RANK.AVG(N707,Table1[backers_count])</f>
        <v>2971.5</v>
      </c>
      <c r="S707" t="str">
        <f t="shared" si="58"/>
        <v>technology</v>
      </c>
      <c r="T707" t="str">
        <f t="shared" si="59"/>
        <v>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55"/>
        <v>42718.777083333334</v>
      </c>
      <c r="K708">
        <v>1478130783</v>
      </c>
      <c r="L708" s="11">
        <f t="shared" si="5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57"/>
        <v>0</v>
      </c>
      <c r="R708">
        <f>_xlfn.RANK.AVG(N708,Table1[backers_count])</f>
        <v>3909.5</v>
      </c>
      <c r="S708" t="str">
        <f t="shared" si="58"/>
        <v>technology</v>
      </c>
      <c r="T708" t="str">
        <f t="shared" si="59"/>
        <v>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55"/>
        <v>42736.663506944446</v>
      </c>
      <c r="K709">
        <v>1479830127</v>
      </c>
      <c r="L709" s="11">
        <f t="shared" si="5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57"/>
        <v>79</v>
      </c>
      <c r="R709">
        <f>_xlfn.RANK.AVG(N709,Table1[backers_count])</f>
        <v>166.5</v>
      </c>
      <c r="S709" t="str">
        <f t="shared" si="58"/>
        <v>technology</v>
      </c>
      <c r="T709" t="str">
        <f t="shared" si="59"/>
        <v>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55"/>
        <v>41895.581018518518</v>
      </c>
      <c r="K710">
        <v>1405432600</v>
      </c>
      <c r="L710" s="11">
        <f t="shared" si="5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57"/>
        <v>22</v>
      </c>
      <c r="R710">
        <f>_xlfn.RANK.AVG(N710,Table1[backers_count])</f>
        <v>214</v>
      </c>
      <c r="S710" t="str">
        <f t="shared" si="58"/>
        <v>technology</v>
      </c>
      <c r="T710" t="str">
        <f t="shared" si="59"/>
        <v>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55"/>
        <v>41978.041192129633</v>
      </c>
      <c r="K711">
        <v>1415149159</v>
      </c>
      <c r="L711" s="11">
        <f t="shared" si="5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57"/>
        <v>0</v>
      </c>
      <c r="R711">
        <f>_xlfn.RANK.AVG(N711,Table1[backers_count])</f>
        <v>3354.5</v>
      </c>
      <c r="S711" t="str">
        <f t="shared" si="58"/>
        <v>technology</v>
      </c>
      <c r="T711" t="str">
        <f t="shared" si="59"/>
        <v>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55"/>
        <v>41871.030555555553</v>
      </c>
      <c r="K712">
        <v>1405640302</v>
      </c>
      <c r="L712" s="11">
        <f t="shared" si="5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57"/>
        <v>0</v>
      </c>
      <c r="R712">
        <f>_xlfn.RANK.AVG(N712,Table1[backers_count])</f>
        <v>3909.5</v>
      </c>
      <c r="S712" t="str">
        <f t="shared" si="58"/>
        <v>technology</v>
      </c>
      <c r="T712" t="str">
        <f t="shared" si="59"/>
        <v>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55"/>
        <v>42718.500787037032</v>
      </c>
      <c r="K713">
        <v>1478257268</v>
      </c>
      <c r="L713" s="11">
        <f t="shared" si="5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57"/>
        <v>34</v>
      </c>
      <c r="R713">
        <f>_xlfn.RANK.AVG(N713,Table1[backers_count])</f>
        <v>237</v>
      </c>
      <c r="S713" t="str">
        <f t="shared" si="58"/>
        <v>technology</v>
      </c>
      <c r="T713" t="str">
        <f t="shared" si="59"/>
        <v>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55"/>
        <v>42414.680925925932</v>
      </c>
      <c r="K714">
        <v>1452874832</v>
      </c>
      <c r="L714" s="11">
        <f t="shared" si="5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57"/>
        <v>0</v>
      </c>
      <c r="R714">
        <f>_xlfn.RANK.AVG(N714,Table1[backers_count])</f>
        <v>3067.5</v>
      </c>
      <c r="S714" t="str">
        <f t="shared" si="58"/>
        <v>technology</v>
      </c>
      <c r="T714" t="str">
        <f t="shared" si="59"/>
        <v>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55"/>
        <v>42526.529305555552</v>
      </c>
      <c r="K715">
        <v>1462538532</v>
      </c>
      <c r="L715" s="11">
        <f t="shared" si="5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57"/>
        <v>1</v>
      </c>
      <c r="R715">
        <f>_xlfn.RANK.AVG(N715,Table1[backers_count])</f>
        <v>3572.5</v>
      </c>
      <c r="S715" t="str">
        <f t="shared" si="58"/>
        <v>technology</v>
      </c>
      <c r="T715" t="str">
        <f t="shared" si="59"/>
        <v>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55"/>
        <v>42794.787986111114</v>
      </c>
      <c r="K716">
        <v>1483124082</v>
      </c>
      <c r="L716" s="11">
        <f t="shared" si="5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57"/>
        <v>15</v>
      </c>
      <c r="R716">
        <f>_xlfn.RANK.AVG(N716,Table1[backers_count])</f>
        <v>1928.5</v>
      </c>
      <c r="S716" t="str">
        <f t="shared" si="58"/>
        <v>technology</v>
      </c>
      <c r="T716" t="str">
        <f t="shared" si="59"/>
        <v>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55"/>
        <v>42313.132407407407</v>
      </c>
      <c r="K717">
        <v>1443233440</v>
      </c>
      <c r="L717" s="11">
        <f t="shared" si="5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57"/>
        <v>5</v>
      </c>
      <c r="R717">
        <f>_xlfn.RANK.AVG(N717,Table1[backers_count])</f>
        <v>2568.5</v>
      </c>
      <c r="S717" t="str">
        <f t="shared" si="58"/>
        <v>technology</v>
      </c>
      <c r="T717" t="str">
        <f t="shared" si="59"/>
        <v>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55"/>
        <v>41974</v>
      </c>
      <c r="K718">
        <v>1414511307</v>
      </c>
      <c r="L718" s="11">
        <f t="shared" si="5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57"/>
        <v>10</v>
      </c>
      <c r="R718">
        <f>_xlfn.RANK.AVG(N718,Table1[backers_count])</f>
        <v>2380.5</v>
      </c>
      <c r="S718" t="str">
        <f t="shared" si="58"/>
        <v>technology</v>
      </c>
      <c r="T718" t="str">
        <f t="shared" si="59"/>
        <v>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55"/>
        <v>41887.854189814818</v>
      </c>
      <c r="K719">
        <v>1407357002</v>
      </c>
      <c r="L719" s="11">
        <f t="shared" si="5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57"/>
        <v>0</v>
      </c>
      <c r="R719">
        <f>_xlfn.RANK.AVG(N719,Table1[backers_count])</f>
        <v>3067.5</v>
      </c>
      <c r="S719" t="str">
        <f t="shared" si="58"/>
        <v>technology</v>
      </c>
      <c r="T719" t="str">
        <f t="shared" si="59"/>
        <v>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55"/>
        <v>42784.249305555553</v>
      </c>
      <c r="K720">
        <v>1484684247</v>
      </c>
      <c r="L720" s="11">
        <f t="shared" si="5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57"/>
        <v>1</v>
      </c>
      <c r="R720">
        <f>_xlfn.RANK.AVG(N720,Table1[backers_count])</f>
        <v>3067.5</v>
      </c>
      <c r="S720" t="str">
        <f t="shared" si="58"/>
        <v>technology</v>
      </c>
      <c r="T720" t="str">
        <f t="shared" si="59"/>
        <v>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55"/>
        <v>42423.040231481486</v>
      </c>
      <c r="K721">
        <v>1454979476</v>
      </c>
      <c r="L721" s="11">
        <f t="shared" si="5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57"/>
        <v>1</v>
      </c>
      <c r="R721">
        <f>_xlfn.RANK.AVG(N721,Table1[backers_count])</f>
        <v>2655</v>
      </c>
      <c r="S721" t="str">
        <f t="shared" si="58"/>
        <v>technology</v>
      </c>
      <c r="T721" t="str">
        <f t="shared" si="59"/>
        <v>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55"/>
        <v>40937.649201388893</v>
      </c>
      <c r="K722">
        <v>1325432091</v>
      </c>
      <c r="L722" s="11">
        <f t="shared" si="5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57"/>
        <v>144</v>
      </c>
      <c r="R722">
        <f>_xlfn.RANK.AVG(N722,Table1[backers_count])</f>
        <v>1575</v>
      </c>
      <c r="S722" t="str">
        <f t="shared" si="58"/>
        <v>publishing</v>
      </c>
      <c r="T722" t="str">
        <f t="shared" si="59"/>
        <v>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55"/>
        <v>41852.571840277778</v>
      </c>
      <c r="K723">
        <v>1403012607</v>
      </c>
      <c r="L723" s="11">
        <f t="shared" si="5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57"/>
        <v>122</v>
      </c>
      <c r="R723">
        <f>_xlfn.RANK.AVG(N723,Table1[backers_count])</f>
        <v>684.5</v>
      </c>
      <c r="S723" t="str">
        <f t="shared" si="58"/>
        <v>publishing</v>
      </c>
      <c r="T723" t="str">
        <f t="shared" si="59"/>
        <v>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55"/>
        <v>41007.76363425926</v>
      </c>
      <c r="K724">
        <v>1331320778</v>
      </c>
      <c r="L724" s="11">
        <f t="shared" si="5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57"/>
        <v>132</v>
      </c>
      <c r="R724">
        <f>_xlfn.RANK.AVG(N724,Table1[backers_count])</f>
        <v>547</v>
      </c>
      <c r="S724" t="str">
        <f t="shared" si="58"/>
        <v>publishing</v>
      </c>
      <c r="T724" t="str">
        <f t="shared" si="59"/>
        <v>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55"/>
        <v>42215.165972222225</v>
      </c>
      <c r="K725">
        <v>1435606549</v>
      </c>
      <c r="L725" s="11">
        <f t="shared" si="5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57"/>
        <v>109</v>
      </c>
      <c r="R725">
        <f>_xlfn.RANK.AVG(N725,Table1[backers_count])</f>
        <v>807.5</v>
      </c>
      <c r="S725" t="str">
        <f t="shared" si="58"/>
        <v>publishing</v>
      </c>
      <c r="T725" t="str">
        <f t="shared" si="59"/>
        <v>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55"/>
        <v>40724.638460648144</v>
      </c>
      <c r="K726">
        <v>1306855163</v>
      </c>
      <c r="L726" s="11">
        <f t="shared" si="5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57"/>
        <v>105</v>
      </c>
      <c r="R726">
        <f>_xlfn.RANK.AVG(N726,Table1[backers_count])</f>
        <v>585.5</v>
      </c>
      <c r="S726" t="str">
        <f t="shared" si="58"/>
        <v>publishing</v>
      </c>
      <c r="T726" t="str">
        <f t="shared" si="59"/>
        <v>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55"/>
        <v>42351.626296296294</v>
      </c>
      <c r="K727">
        <v>1447426912</v>
      </c>
      <c r="L727" s="11">
        <f t="shared" si="5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57"/>
        <v>100</v>
      </c>
      <c r="R727">
        <f>_xlfn.RANK.AVG(N727,Table1[backers_count])</f>
        <v>598.5</v>
      </c>
      <c r="S727" t="str">
        <f t="shared" si="58"/>
        <v>publishing</v>
      </c>
      <c r="T727" t="str">
        <f t="shared" si="59"/>
        <v>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55"/>
        <v>41376.042673611111</v>
      </c>
      <c r="K728">
        <v>1363136487</v>
      </c>
      <c r="L728" s="11">
        <f t="shared" si="5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57"/>
        <v>101</v>
      </c>
      <c r="R728">
        <f>_xlfn.RANK.AVG(N728,Table1[backers_count])</f>
        <v>1724.5</v>
      </c>
      <c r="S728" t="str">
        <f t="shared" si="58"/>
        <v>publishing</v>
      </c>
      <c r="T728" t="str">
        <f t="shared" si="59"/>
        <v>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55"/>
        <v>41288.888888888891</v>
      </c>
      <c r="K729">
        <v>1354580949</v>
      </c>
      <c r="L729" s="11">
        <f t="shared" si="5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57"/>
        <v>156</v>
      </c>
      <c r="R729">
        <f>_xlfn.RANK.AVG(N729,Table1[backers_count])</f>
        <v>560.5</v>
      </c>
      <c r="S729" t="str">
        <f t="shared" si="58"/>
        <v>publishing</v>
      </c>
      <c r="T729" t="str">
        <f t="shared" si="59"/>
        <v>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55"/>
        <v>40776.837465277778</v>
      </c>
      <c r="K730">
        <v>1310069157</v>
      </c>
      <c r="L730" s="11">
        <f t="shared" si="5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57"/>
        <v>106</v>
      </c>
      <c r="R730">
        <f>_xlfn.RANK.AVG(N730,Table1[backers_count])</f>
        <v>635</v>
      </c>
      <c r="S730" t="str">
        <f t="shared" si="58"/>
        <v>publishing</v>
      </c>
      <c r="T730" t="str">
        <f t="shared" si="59"/>
        <v>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55"/>
        <v>41171.185891203706</v>
      </c>
      <c r="K731">
        <v>1342844861</v>
      </c>
      <c r="L731" s="11">
        <f t="shared" si="5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57"/>
        <v>131</v>
      </c>
      <c r="R731">
        <f>_xlfn.RANK.AVG(N731,Table1[backers_count])</f>
        <v>677</v>
      </c>
      <c r="S731" t="str">
        <f t="shared" si="58"/>
        <v>publishing</v>
      </c>
      <c r="T731" t="str">
        <f t="shared" si="59"/>
        <v>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55"/>
        <v>40884.745266203703</v>
      </c>
      <c r="K732">
        <v>1320688391</v>
      </c>
      <c r="L732" s="11">
        <f t="shared" si="5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57"/>
        <v>132</v>
      </c>
      <c r="R732">
        <f>_xlfn.RANK.AVG(N732,Table1[backers_count])</f>
        <v>322.5</v>
      </c>
      <c r="S732" t="str">
        <f t="shared" si="58"/>
        <v>publishing</v>
      </c>
      <c r="T732" t="str">
        <f t="shared" si="59"/>
        <v>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55"/>
        <v>40930.25</v>
      </c>
      <c r="K733">
        <v>1322852747</v>
      </c>
      <c r="L733" s="11">
        <f t="shared" si="5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57"/>
        <v>126</v>
      </c>
      <c r="R733">
        <f>_xlfn.RANK.AVG(N733,Table1[backers_count])</f>
        <v>1097.5</v>
      </c>
      <c r="S733" t="str">
        <f t="shared" si="58"/>
        <v>publishing</v>
      </c>
      <c r="T733" t="str">
        <f t="shared" si="59"/>
        <v>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55"/>
        <v>41546.424317129626</v>
      </c>
      <c r="K734">
        <v>1375265461</v>
      </c>
      <c r="L734" s="11">
        <f t="shared" si="5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57"/>
        <v>160</v>
      </c>
      <c r="R734">
        <f>_xlfn.RANK.AVG(N734,Table1[backers_count])</f>
        <v>2521.5</v>
      </c>
      <c r="S734" t="str">
        <f t="shared" si="58"/>
        <v>publishing</v>
      </c>
      <c r="T734" t="str">
        <f t="shared" si="59"/>
        <v>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55"/>
        <v>41628.420046296298</v>
      </c>
      <c r="K735">
        <v>1384941892</v>
      </c>
      <c r="L735" s="11">
        <f t="shared" si="5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57"/>
        <v>120</v>
      </c>
      <c r="R735">
        <f>_xlfn.RANK.AVG(N735,Table1[backers_count])</f>
        <v>500</v>
      </c>
      <c r="S735" t="str">
        <f t="shared" si="58"/>
        <v>publishing</v>
      </c>
      <c r="T735" t="str">
        <f t="shared" si="59"/>
        <v>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55"/>
        <v>42133.208333333328</v>
      </c>
      <c r="K736">
        <v>1428465420</v>
      </c>
      <c r="L736" s="11">
        <f t="shared" si="5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57"/>
        <v>126</v>
      </c>
      <c r="R736">
        <f>_xlfn.RANK.AVG(N736,Table1[backers_count])</f>
        <v>1291</v>
      </c>
      <c r="S736" t="str">
        <f t="shared" si="58"/>
        <v>publishing</v>
      </c>
      <c r="T736" t="str">
        <f t="shared" si="59"/>
        <v>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55"/>
        <v>41977.027083333334</v>
      </c>
      <c r="K737">
        <v>1414975346</v>
      </c>
      <c r="L737" s="11">
        <f t="shared" si="5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57"/>
        <v>114</v>
      </c>
      <c r="R737">
        <f>_xlfn.RANK.AVG(N737,Table1[backers_count])</f>
        <v>368</v>
      </c>
      <c r="S737" t="str">
        <f t="shared" si="58"/>
        <v>publishing</v>
      </c>
      <c r="T737" t="str">
        <f t="shared" si="59"/>
        <v>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55"/>
        <v>41599.207638888889</v>
      </c>
      <c r="K738">
        <v>1383327440</v>
      </c>
      <c r="L738" s="11">
        <f t="shared" si="5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57"/>
        <v>315</v>
      </c>
      <c r="R738">
        <f>_xlfn.RANK.AVG(N738,Table1[backers_count])</f>
        <v>749.5</v>
      </c>
      <c r="S738" t="str">
        <f t="shared" si="58"/>
        <v>publishing</v>
      </c>
      <c r="T738" t="str">
        <f t="shared" si="59"/>
        <v>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55"/>
        <v>41684.833333333336</v>
      </c>
      <c r="K739">
        <v>1390890987</v>
      </c>
      <c r="L739" s="11">
        <f t="shared" si="5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57"/>
        <v>122</v>
      </c>
      <c r="R739">
        <f>_xlfn.RANK.AVG(N739,Table1[backers_count])</f>
        <v>749.5</v>
      </c>
      <c r="S739" t="str">
        <f t="shared" si="58"/>
        <v>publishing</v>
      </c>
      <c r="T739" t="str">
        <f t="shared" si="59"/>
        <v>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55"/>
        <v>41974.207638888889</v>
      </c>
      <c r="K740">
        <v>1414765794</v>
      </c>
      <c r="L740" s="11">
        <f t="shared" si="5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57"/>
        <v>107</v>
      </c>
      <c r="R740">
        <f>_xlfn.RANK.AVG(N740,Table1[backers_count])</f>
        <v>1575</v>
      </c>
      <c r="S740" t="str">
        <f t="shared" si="58"/>
        <v>publishing</v>
      </c>
      <c r="T740" t="str">
        <f t="shared" si="59"/>
        <v>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55"/>
        <v>41862.502650462964</v>
      </c>
      <c r="K741">
        <v>1404907429</v>
      </c>
      <c r="L741" s="11">
        <f t="shared" si="5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57"/>
        <v>158</v>
      </c>
      <c r="R741">
        <f>_xlfn.RANK.AVG(N741,Table1[backers_count])</f>
        <v>604.5</v>
      </c>
      <c r="S741" t="str">
        <f t="shared" si="58"/>
        <v>publishing</v>
      </c>
      <c r="T741" t="str">
        <f t="shared" si="59"/>
        <v>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55"/>
        <v>42176.146782407406</v>
      </c>
      <c r="K742">
        <v>1433647882</v>
      </c>
      <c r="L742" s="11">
        <f t="shared" si="5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57"/>
        <v>107</v>
      </c>
      <c r="R742">
        <f>_xlfn.RANK.AVG(N742,Table1[backers_count])</f>
        <v>2263</v>
      </c>
      <c r="S742" t="str">
        <f t="shared" si="58"/>
        <v>publishing</v>
      </c>
      <c r="T742" t="str">
        <f t="shared" si="59"/>
        <v>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55"/>
        <v>41436.648217592592</v>
      </c>
      <c r="K743">
        <v>1367940806</v>
      </c>
      <c r="L743" s="11">
        <f t="shared" si="5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57"/>
        <v>102</v>
      </c>
      <c r="R743">
        <f>_xlfn.RANK.AVG(N743,Table1[backers_count])</f>
        <v>864</v>
      </c>
      <c r="S743" t="str">
        <f t="shared" si="58"/>
        <v>publishing</v>
      </c>
      <c r="T743" t="str">
        <f t="shared" si="59"/>
        <v>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55"/>
        <v>41719.876296296294</v>
      </c>
      <c r="K744">
        <v>1392847312</v>
      </c>
      <c r="L744" s="11">
        <f t="shared" si="5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57"/>
        <v>111</v>
      </c>
      <c r="R744">
        <f>_xlfn.RANK.AVG(N744,Table1[backers_count])</f>
        <v>2118</v>
      </c>
      <c r="S744" t="str">
        <f t="shared" si="58"/>
        <v>publishing</v>
      </c>
      <c r="T744" t="str">
        <f t="shared" si="59"/>
        <v>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55"/>
        <v>41015.875</v>
      </c>
      <c r="K745">
        <v>1332435685</v>
      </c>
      <c r="L745" s="11">
        <f t="shared" si="5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57"/>
        <v>148</v>
      </c>
      <c r="R745">
        <f>_xlfn.RANK.AVG(N745,Table1[backers_count])</f>
        <v>2419.5</v>
      </c>
      <c r="S745" t="str">
        <f t="shared" si="58"/>
        <v>publishing</v>
      </c>
      <c r="T745" t="str">
        <f t="shared" si="59"/>
        <v>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55"/>
        <v>41256.95721064815</v>
      </c>
      <c r="K746">
        <v>1352847503</v>
      </c>
      <c r="L746" s="11">
        <f t="shared" si="5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57"/>
        <v>102</v>
      </c>
      <c r="R746">
        <f>_xlfn.RANK.AVG(N746,Table1[backers_count])</f>
        <v>1213.5</v>
      </c>
      <c r="S746" t="str">
        <f t="shared" si="58"/>
        <v>publishing</v>
      </c>
      <c r="T746" t="str">
        <f t="shared" si="59"/>
        <v>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55"/>
        <v>41397.572280092594</v>
      </c>
      <c r="K747">
        <v>1364996645</v>
      </c>
      <c r="L747" s="11">
        <f t="shared" si="5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57"/>
        <v>179</v>
      </c>
      <c r="R747">
        <f>_xlfn.RANK.AVG(N747,Table1[backers_count])</f>
        <v>1055</v>
      </c>
      <c r="S747" t="str">
        <f t="shared" si="58"/>
        <v>publishing</v>
      </c>
      <c r="T747" t="str">
        <f t="shared" si="59"/>
        <v>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55"/>
        <v>41175.165972222225</v>
      </c>
      <c r="K748">
        <v>1346806909</v>
      </c>
      <c r="L748" s="11">
        <f t="shared" si="5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57"/>
        <v>111</v>
      </c>
      <c r="R748">
        <f>_xlfn.RANK.AVG(N748,Table1[backers_count])</f>
        <v>832</v>
      </c>
      <c r="S748" t="str">
        <f t="shared" si="58"/>
        <v>publishing</v>
      </c>
      <c r="T748" t="str">
        <f t="shared" si="59"/>
        <v>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55"/>
        <v>42019.454166666663</v>
      </c>
      <c r="K749">
        <v>1418649019</v>
      </c>
      <c r="L749" s="11">
        <f t="shared" si="5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57"/>
        <v>100</v>
      </c>
      <c r="R749">
        <f>_xlfn.RANK.AVG(N749,Table1[backers_count])</f>
        <v>1326.5</v>
      </c>
      <c r="S749" t="str">
        <f t="shared" si="58"/>
        <v>publishing</v>
      </c>
      <c r="T749" t="str">
        <f t="shared" si="59"/>
        <v>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55"/>
        <v>41861.846828703703</v>
      </c>
      <c r="K750">
        <v>1405109966</v>
      </c>
      <c r="L750" s="11">
        <f t="shared" si="5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57"/>
        <v>100</v>
      </c>
      <c r="R750">
        <f>_xlfn.RANK.AVG(N750,Table1[backers_count])</f>
        <v>1524</v>
      </c>
      <c r="S750" t="str">
        <f t="shared" si="58"/>
        <v>publishing</v>
      </c>
      <c r="T750" t="str">
        <f t="shared" si="59"/>
        <v>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55"/>
        <v>42763.94131944445</v>
      </c>
      <c r="K751">
        <v>1483050930</v>
      </c>
      <c r="L751" s="11">
        <f t="shared" si="5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57"/>
        <v>106</v>
      </c>
      <c r="R751">
        <f>_xlfn.RANK.AVG(N751,Table1[backers_count])</f>
        <v>738</v>
      </c>
      <c r="S751" t="str">
        <f t="shared" si="58"/>
        <v>publishing</v>
      </c>
      <c r="T751" t="str">
        <f t="shared" si="59"/>
        <v>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55"/>
        <v>41329.878148148149</v>
      </c>
      <c r="K752">
        <v>1359147872</v>
      </c>
      <c r="L752" s="11">
        <f t="shared" si="5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57"/>
        <v>103</v>
      </c>
      <c r="R752">
        <f>_xlfn.RANK.AVG(N752,Table1[backers_count])</f>
        <v>1258.5</v>
      </c>
      <c r="S752" t="str">
        <f t="shared" si="58"/>
        <v>publishing</v>
      </c>
      <c r="T752" t="str">
        <f t="shared" si="59"/>
        <v>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55"/>
        <v>40759.630497685182</v>
      </c>
      <c r="K753">
        <v>1308496075</v>
      </c>
      <c r="L753" s="11">
        <f t="shared" si="5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57"/>
        <v>119</v>
      </c>
      <c r="R753">
        <f>_xlfn.RANK.AVG(N753,Table1[backers_count])</f>
        <v>1213.5</v>
      </c>
      <c r="S753" t="str">
        <f t="shared" si="58"/>
        <v>publishing</v>
      </c>
      <c r="T753" t="str">
        <f t="shared" si="59"/>
        <v>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55"/>
        <v>42659.458333333328</v>
      </c>
      <c r="K754">
        <v>1474884417</v>
      </c>
      <c r="L754" s="11">
        <f t="shared" si="5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57"/>
        <v>112</v>
      </c>
      <c r="R754">
        <f>_xlfn.RANK.AVG(N754,Table1[backers_count])</f>
        <v>766.5</v>
      </c>
      <c r="S754" t="str">
        <f t="shared" si="58"/>
        <v>publishing</v>
      </c>
      <c r="T754" t="str">
        <f t="shared" si="59"/>
        <v>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55"/>
        <v>42049.590173611112</v>
      </c>
      <c r="K755">
        <v>1421330991</v>
      </c>
      <c r="L755" s="11">
        <f t="shared" si="5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57"/>
        <v>128</v>
      </c>
      <c r="R755">
        <f>_xlfn.RANK.AVG(N755,Table1[backers_count])</f>
        <v>2010</v>
      </c>
      <c r="S755" t="str">
        <f t="shared" si="58"/>
        <v>publishing</v>
      </c>
      <c r="T755" t="str">
        <f t="shared" si="59"/>
        <v>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55"/>
        <v>41279.749085648145</v>
      </c>
      <c r="K756">
        <v>1354816721</v>
      </c>
      <c r="L756" s="11">
        <f t="shared" si="5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57"/>
        <v>104</v>
      </c>
      <c r="R756">
        <f>_xlfn.RANK.AVG(N756,Table1[backers_count])</f>
        <v>1421.5</v>
      </c>
      <c r="S756" t="str">
        <f t="shared" si="58"/>
        <v>publishing</v>
      </c>
      <c r="T756" t="str">
        <f t="shared" si="59"/>
        <v>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55"/>
        <v>41414.02847222222</v>
      </c>
      <c r="K757">
        <v>1366381877</v>
      </c>
      <c r="L757" s="11">
        <f t="shared" si="5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57"/>
        <v>102</v>
      </c>
      <c r="R757">
        <f>_xlfn.RANK.AVG(N757,Table1[backers_count])</f>
        <v>1143.5</v>
      </c>
      <c r="S757" t="str">
        <f t="shared" si="58"/>
        <v>publishing</v>
      </c>
      <c r="T757" t="str">
        <f t="shared" si="59"/>
        <v>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55"/>
        <v>40651.725219907406</v>
      </c>
      <c r="K758">
        <v>1297880659</v>
      </c>
      <c r="L758" s="11">
        <f t="shared" si="5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57"/>
        <v>118</v>
      </c>
      <c r="R758">
        <f>_xlfn.RANK.AVG(N758,Table1[backers_count])</f>
        <v>2149</v>
      </c>
      <c r="S758" t="str">
        <f t="shared" si="58"/>
        <v>publishing</v>
      </c>
      <c r="T758" t="str">
        <f t="shared" si="59"/>
        <v>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55"/>
        <v>41249.054560185185</v>
      </c>
      <c r="K759">
        <v>1353547114</v>
      </c>
      <c r="L759" s="11">
        <f t="shared" si="5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57"/>
        <v>238</v>
      </c>
      <c r="R759">
        <f>_xlfn.RANK.AVG(N759,Table1[backers_count])</f>
        <v>2296.5</v>
      </c>
      <c r="S759" t="str">
        <f t="shared" si="58"/>
        <v>publishing</v>
      </c>
      <c r="T759" t="str">
        <f t="shared" si="59"/>
        <v>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55"/>
        <v>40459.836435185185</v>
      </c>
      <c r="K760">
        <v>1283976268</v>
      </c>
      <c r="L760" s="11">
        <f t="shared" si="5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57"/>
        <v>102</v>
      </c>
      <c r="R760">
        <f>_xlfn.RANK.AVG(N760,Table1[backers_count])</f>
        <v>2263</v>
      </c>
      <c r="S760" t="str">
        <f t="shared" si="58"/>
        <v>publishing</v>
      </c>
      <c r="T760" t="str">
        <f t="shared" si="59"/>
        <v>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55"/>
        <v>41829.330312500002</v>
      </c>
      <c r="K761">
        <v>1401436539</v>
      </c>
      <c r="L761" s="11">
        <f t="shared" si="5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57"/>
        <v>102</v>
      </c>
      <c r="R761">
        <f>_xlfn.RANK.AVG(N761,Table1[backers_count])</f>
        <v>817</v>
      </c>
      <c r="S761" t="str">
        <f t="shared" si="58"/>
        <v>publishing</v>
      </c>
      <c r="T761" t="str">
        <f t="shared" si="59"/>
        <v>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55"/>
        <v>42700.805706018517</v>
      </c>
      <c r="K762">
        <v>1477592413</v>
      </c>
      <c r="L762" s="11">
        <f t="shared" si="5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57"/>
        <v>0</v>
      </c>
      <c r="R762">
        <f>_xlfn.RANK.AVG(N762,Table1[backers_count])</f>
        <v>3909.5</v>
      </c>
      <c r="S762" t="str">
        <f t="shared" si="58"/>
        <v>publishing</v>
      </c>
      <c r="T762" t="str">
        <f t="shared" si="59"/>
        <v>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55"/>
        <v>41672.751458333332</v>
      </c>
      <c r="K763">
        <v>1388772126</v>
      </c>
      <c r="L763" s="11">
        <f t="shared" si="5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57"/>
        <v>5</v>
      </c>
      <c r="R763">
        <f>_xlfn.RANK.AVG(N763,Table1[backers_count])</f>
        <v>2901.5</v>
      </c>
      <c r="S763" t="str">
        <f t="shared" si="58"/>
        <v>publishing</v>
      </c>
      <c r="T763" t="str">
        <f t="shared" si="59"/>
        <v>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55"/>
        <v>42708.25</v>
      </c>
      <c r="K764">
        <v>1479328570</v>
      </c>
      <c r="L764" s="11">
        <f t="shared" si="5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57"/>
        <v>0</v>
      </c>
      <c r="R764">
        <f>_xlfn.RANK.AVG(N764,Table1[backers_count])</f>
        <v>3909.5</v>
      </c>
      <c r="S764" t="str">
        <f t="shared" si="58"/>
        <v>publishing</v>
      </c>
      <c r="T764" t="str">
        <f t="shared" si="59"/>
        <v>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55"/>
        <v>41501.446851851848</v>
      </c>
      <c r="K765">
        <v>1373971408</v>
      </c>
      <c r="L765" s="11">
        <f t="shared" si="5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57"/>
        <v>0</v>
      </c>
      <c r="R765">
        <f>_xlfn.RANK.AVG(N765,Table1[backers_count])</f>
        <v>3572.5</v>
      </c>
      <c r="S765" t="str">
        <f t="shared" si="58"/>
        <v>publishing</v>
      </c>
      <c r="T765" t="str">
        <f t="shared" si="59"/>
        <v>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55"/>
        <v>42257.173159722224</v>
      </c>
      <c r="K766">
        <v>1439266161</v>
      </c>
      <c r="L766" s="11">
        <f t="shared" si="5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57"/>
        <v>0</v>
      </c>
      <c r="R766">
        <f>_xlfn.RANK.AVG(N766,Table1[backers_count])</f>
        <v>3909.5</v>
      </c>
      <c r="S766" t="str">
        <f t="shared" si="58"/>
        <v>publishing</v>
      </c>
      <c r="T766" t="str">
        <f t="shared" si="59"/>
        <v>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55"/>
        <v>41931.542638888888</v>
      </c>
      <c r="K767">
        <v>1411131684</v>
      </c>
      <c r="L767" s="11">
        <f t="shared" si="5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57"/>
        <v>36</v>
      </c>
      <c r="R767">
        <f>_xlfn.RANK.AVG(N767,Table1[backers_count])</f>
        <v>1524</v>
      </c>
      <c r="S767" t="str">
        <f t="shared" si="58"/>
        <v>publishing</v>
      </c>
      <c r="T767" t="str">
        <f t="shared" si="59"/>
        <v>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55"/>
        <v>42051.783368055556</v>
      </c>
      <c r="K768">
        <v>1421520483</v>
      </c>
      <c r="L768" s="11">
        <f t="shared" si="5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57"/>
        <v>0</v>
      </c>
      <c r="R768">
        <f>_xlfn.RANK.AVG(N768,Table1[backers_count])</f>
        <v>3909.5</v>
      </c>
      <c r="S768" t="str">
        <f t="shared" si="58"/>
        <v>publishing</v>
      </c>
      <c r="T768" t="str">
        <f t="shared" si="59"/>
        <v>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55"/>
        <v>42145.143634259264</v>
      </c>
      <c r="K769">
        <v>1429586810</v>
      </c>
      <c r="L769" s="11">
        <f t="shared" si="5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57"/>
        <v>4</v>
      </c>
      <c r="R769">
        <f>_xlfn.RANK.AVG(N769,Table1[backers_count])</f>
        <v>3198.5</v>
      </c>
      <c r="S769" t="str">
        <f t="shared" si="58"/>
        <v>publishing</v>
      </c>
      <c r="T769" t="str">
        <f t="shared" si="59"/>
        <v>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ref="J770:J833" si="60">(((I770/60)/60)/24)+DATE(1970,1,1)</f>
        <v>41624.207060185188</v>
      </c>
      <c r="K770">
        <v>1384577890</v>
      </c>
      <c r="L770" s="11">
        <f t="shared" ref="L770:L833" si="61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62">ROUND((E770/D770)*100,0)</f>
        <v>0</v>
      </c>
      <c r="R770">
        <f>_xlfn.RANK.AVG(N770,Table1[backers_count])</f>
        <v>3909.5</v>
      </c>
      <c r="S770" t="str">
        <f t="shared" ref="S770:S833" si="63">LEFT(P770, SEARCH("/",P770,1)-1)</f>
        <v>publishing</v>
      </c>
      <c r="T770" t="str">
        <f t="shared" ref="T770:T833" si="64">RIGHT(P770,LEN(P770)-SEARCH("/",P770)-1)</f>
        <v>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si="60"/>
        <v>41634.996458333335</v>
      </c>
      <c r="K771">
        <v>1385510094</v>
      </c>
      <c r="L771" s="11">
        <f t="shared" si="61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62"/>
        <v>41</v>
      </c>
      <c r="R771">
        <f>_xlfn.RANK.AVG(N771,Table1[backers_count])</f>
        <v>1367.5</v>
      </c>
      <c r="S771" t="str">
        <f t="shared" si="63"/>
        <v>publishing</v>
      </c>
      <c r="T771" t="str">
        <f t="shared" si="64"/>
        <v>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60"/>
        <v>41329.999641203707</v>
      </c>
      <c r="K772">
        <v>1358294369</v>
      </c>
      <c r="L772" s="11">
        <f t="shared" si="6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62"/>
        <v>0</v>
      </c>
      <c r="R772">
        <f>_xlfn.RANK.AVG(N772,Table1[backers_count])</f>
        <v>3909.5</v>
      </c>
      <c r="S772" t="str">
        <f t="shared" si="63"/>
        <v>publishing</v>
      </c>
      <c r="T772" t="str">
        <f t="shared" si="64"/>
        <v>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60"/>
        <v>42399.824097222227</v>
      </c>
      <c r="K773">
        <v>1449863202</v>
      </c>
      <c r="L773" s="11">
        <f t="shared" si="6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62"/>
        <v>0</v>
      </c>
      <c r="R773">
        <f>_xlfn.RANK.AVG(N773,Table1[backers_count])</f>
        <v>3572.5</v>
      </c>
      <c r="S773" t="str">
        <f t="shared" si="63"/>
        <v>publishing</v>
      </c>
      <c r="T773" t="str">
        <f t="shared" si="64"/>
        <v>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60"/>
        <v>40118.165972222225</v>
      </c>
      <c r="K774">
        <v>1252718519</v>
      </c>
      <c r="L774" s="11">
        <f t="shared" si="6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62"/>
        <v>3</v>
      </c>
      <c r="R774">
        <f>_xlfn.RANK.AVG(N774,Table1[backers_count])</f>
        <v>3572.5</v>
      </c>
      <c r="S774" t="str">
        <f t="shared" si="63"/>
        <v>publishing</v>
      </c>
      <c r="T774" t="str">
        <f t="shared" si="64"/>
        <v>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60"/>
        <v>42134.959027777775</v>
      </c>
      <c r="K775">
        <v>1428341985</v>
      </c>
      <c r="L775" s="11">
        <f t="shared" si="6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62"/>
        <v>1</v>
      </c>
      <c r="R775">
        <f>_xlfn.RANK.AVG(N775,Table1[backers_count])</f>
        <v>3354.5</v>
      </c>
      <c r="S775" t="str">
        <f t="shared" si="63"/>
        <v>publishing</v>
      </c>
      <c r="T775" t="str">
        <f t="shared" si="64"/>
        <v>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60"/>
        <v>41693.780300925922</v>
      </c>
      <c r="K776">
        <v>1390589018</v>
      </c>
      <c r="L776" s="11">
        <f t="shared" si="6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62"/>
        <v>70</v>
      </c>
      <c r="R776">
        <f>_xlfn.RANK.AVG(N776,Table1[backers_count])</f>
        <v>2707</v>
      </c>
      <c r="S776" t="str">
        <f t="shared" si="63"/>
        <v>publishing</v>
      </c>
      <c r="T776" t="str">
        <f t="shared" si="64"/>
        <v>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60"/>
        <v>40893.060127314813</v>
      </c>
      <c r="K777">
        <v>1321406795</v>
      </c>
      <c r="L777" s="11">
        <f t="shared" si="6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62"/>
        <v>2</v>
      </c>
      <c r="R777">
        <f>_xlfn.RANK.AVG(N777,Table1[backers_count])</f>
        <v>2971.5</v>
      </c>
      <c r="S777" t="str">
        <f t="shared" si="63"/>
        <v>publishing</v>
      </c>
      <c r="T777" t="str">
        <f t="shared" si="64"/>
        <v>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60"/>
        <v>42288.208333333328</v>
      </c>
      <c r="K778">
        <v>1441297645</v>
      </c>
      <c r="L778" s="11">
        <f t="shared" si="6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62"/>
        <v>51</v>
      </c>
      <c r="R778">
        <f>_xlfn.RANK.AVG(N778,Table1[backers_count])</f>
        <v>1291</v>
      </c>
      <c r="S778" t="str">
        <f t="shared" si="63"/>
        <v>publishing</v>
      </c>
      <c r="T778" t="str">
        <f t="shared" si="64"/>
        <v>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60"/>
        <v>41486.981215277774</v>
      </c>
      <c r="K779">
        <v>1372721577</v>
      </c>
      <c r="L779" s="11">
        <f t="shared" si="6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62"/>
        <v>1</v>
      </c>
      <c r="R779">
        <f>_xlfn.RANK.AVG(N779,Table1[backers_count])</f>
        <v>3198.5</v>
      </c>
      <c r="S779" t="str">
        <f t="shared" si="63"/>
        <v>publishing</v>
      </c>
      <c r="T779" t="str">
        <f t="shared" si="64"/>
        <v>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60"/>
        <v>41759.702314814815</v>
      </c>
      <c r="K780">
        <v>1396284680</v>
      </c>
      <c r="L780" s="11">
        <f t="shared" si="6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62"/>
        <v>0</v>
      </c>
      <c r="R780">
        <f>_xlfn.RANK.AVG(N780,Table1[backers_count])</f>
        <v>3572.5</v>
      </c>
      <c r="S780" t="str">
        <f t="shared" si="63"/>
        <v>publishing</v>
      </c>
      <c r="T780" t="str">
        <f t="shared" si="64"/>
        <v>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60"/>
        <v>40466.166666666664</v>
      </c>
      <c r="K781">
        <v>1284567905</v>
      </c>
      <c r="L781" s="11">
        <f t="shared" si="61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62"/>
        <v>3</v>
      </c>
      <c r="R781">
        <f>_xlfn.RANK.AVG(N781,Table1[backers_count])</f>
        <v>2901.5</v>
      </c>
      <c r="S781" t="str">
        <f t="shared" si="63"/>
        <v>publishing</v>
      </c>
      <c r="T781" t="str">
        <f t="shared" si="64"/>
        <v>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60"/>
        <v>40666.673900462964</v>
      </c>
      <c r="K782">
        <v>1301847025</v>
      </c>
      <c r="L782" s="11">
        <f t="shared" si="6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62"/>
        <v>104</v>
      </c>
      <c r="R782">
        <f>_xlfn.RANK.AVG(N782,Table1[backers_count])</f>
        <v>1970</v>
      </c>
      <c r="S782" t="str">
        <f t="shared" si="63"/>
        <v>music</v>
      </c>
      <c r="T782" t="str">
        <f t="shared" si="64"/>
        <v>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60"/>
        <v>41433.000856481485</v>
      </c>
      <c r="K783">
        <v>1368057674</v>
      </c>
      <c r="L783" s="11">
        <f t="shared" si="6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62"/>
        <v>133</v>
      </c>
      <c r="R783">
        <f>_xlfn.RANK.AVG(N783,Table1[backers_count])</f>
        <v>2047.5</v>
      </c>
      <c r="S783" t="str">
        <f t="shared" si="63"/>
        <v>music</v>
      </c>
      <c r="T783" t="str">
        <f t="shared" si="64"/>
        <v>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60"/>
        <v>41146.758125</v>
      </c>
      <c r="K784">
        <v>1343326302</v>
      </c>
      <c r="L784" s="11">
        <f t="shared" si="61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62"/>
        <v>100</v>
      </c>
      <c r="R784">
        <f>_xlfn.RANK.AVG(N784,Table1[backers_count])</f>
        <v>2470</v>
      </c>
      <c r="S784" t="str">
        <f t="shared" si="63"/>
        <v>music</v>
      </c>
      <c r="T784" t="str">
        <f t="shared" si="64"/>
        <v>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60"/>
        <v>41026.916666666664</v>
      </c>
      <c r="K785">
        <v>1332182049</v>
      </c>
      <c r="L785" s="11">
        <f t="shared" si="6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62"/>
        <v>148</v>
      </c>
      <c r="R785">
        <f>_xlfn.RANK.AVG(N785,Table1[backers_count])</f>
        <v>1724.5</v>
      </c>
      <c r="S785" t="str">
        <f t="shared" si="63"/>
        <v>music</v>
      </c>
      <c r="T785" t="str">
        <f t="shared" si="64"/>
        <v>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60"/>
        <v>41715.107858796298</v>
      </c>
      <c r="K786">
        <v>1391571319</v>
      </c>
      <c r="L786" s="11">
        <f t="shared" si="6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62"/>
        <v>103</v>
      </c>
      <c r="R786">
        <f>_xlfn.RANK.AVG(N786,Table1[backers_count])</f>
        <v>2655</v>
      </c>
      <c r="S786" t="str">
        <f t="shared" si="63"/>
        <v>music</v>
      </c>
      <c r="T786" t="str">
        <f t="shared" si="64"/>
        <v>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60"/>
        <v>41333.593923611108</v>
      </c>
      <c r="K787">
        <v>1359468915</v>
      </c>
      <c r="L787" s="11">
        <f t="shared" si="6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62"/>
        <v>181</v>
      </c>
      <c r="R787">
        <f>_xlfn.RANK.AVG(N787,Table1[backers_count])</f>
        <v>1896</v>
      </c>
      <c r="S787" t="str">
        <f t="shared" si="63"/>
        <v>music</v>
      </c>
      <c r="T787" t="str">
        <f t="shared" si="64"/>
        <v>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60"/>
        <v>41040.657638888886</v>
      </c>
      <c r="K788">
        <v>1331774434</v>
      </c>
      <c r="L788" s="11">
        <f t="shared" si="6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62"/>
        <v>143</v>
      </c>
      <c r="R788">
        <f>_xlfn.RANK.AVG(N788,Table1[backers_count])</f>
        <v>1524</v>
      </c>
      <c r="S788" t="str">
        <f t="shared" si="63"/>
        <v>music</v>
      </c>
      <c r="T788" t="str">
        <f t="shared" si="64"/>
        <v>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60"/>
        <v>41579.627615740741</v>
      </c>
      <c r="K789">
        <v>1380726226</v>
      </c>
      <c r="L789" s="11">
        <f t="shared" si="6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62"/>
        <v>114</v>
      </c>
      <c r="R789">
        <f>_xlfn.RANK.AVG(N789,Table1[backers_count])</f>
        <v>2338</v>
      </c>
      <c r="S789" t="str">
        <f t="shared" si="63"/>
        <v>music</v>
      </c>
      <c r="T789" t="str">
        <f t="shared" si="64"/>
        <v>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60"/>
        <v>41097.165972222225</v>
      </c>
      <c r="K790">
        <v>1338336588</v>
      </c>
      <c r="L790" s="11">
        <f t="shared" si="6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62"/>
        <v>204</v>
      </c>
      <c r="R790">
        <f>_xlfn.RANK.AVG(N790,Table1[backers_count])</f>
        <v>1754</v>
      </c>
      <c r="S790" t="str">
        <f t="shared" si="63"/>
        <v>music</v>
      </c>
      <c r="T790" t="str">
        <f t="shared" si="64"/>
        <v>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60"/>
        <v>41295.332638888889</v>
      </c>
      <c r="K791">
        <v>1357187280</v>
      </c>
      <c r="L791" s="11">
        <f t="shared" si="6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62"/>
        <v>109</v>
      </c>
      <c r="R791">
        <f>_xlfn.RANK.AVG(N791,Table1[backers_count])</f>
        <v>2470</v>
      </c>
      <c r="S791" t="str">
        <f t="shared" si="63"/>
        <v>music</v>
      </c>
      <c r="T791" t="str">
        <f t="shared" si="64"/>
        <v>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60"/>
        <v>41306.047905092593</v>
      </c>
      <c r="K792">
        <v>1357088939</v>
      </c>
      <c r="L792" s="11">
        <f t="shared" si="6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62"/>
        <v>144</v>
      </c>
      <c r="R792">
        <f>_xlfn.RANK.AVG(N792,Table1[backers_count])</f>
        <v>544.5</v>
      </c>
      <c r="S792" t="str">
        <f t="shared" si="63"/>
        <v>music</v>
      </c>
      <c r="T792" t="str">
        <f t="shared" si="64"/>
        <v>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60"/>
        <v>41591.249305555553</v>
      </c>
      <c r="K793">
        <v>1381430646</v>
      </c>
      <c r="L793" s="11">
        <f t="shared" si="6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62"/>
        <v>104</v>
      </c>
      <c r="R793">
        <f>_xlfn.RANK.AVG(N793,Table1[backers_count])</f>
        <v>643</v>
      </c>
      <c r="S793" t="str">
        <f t="shared" si="63"/>
        <v>music</v>
      </c>
      <c r="T793" t="str">
        <f t="shared" si="64"/>
        <v>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60"/>
        <v>41585.915312500001</v>
      </c>
      <c r="K794">
        <v>1381265883</v>
      </c>
      <c r="L794" s="11">
        <f t="shared" si="6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62"/>
        <v>100</v>
      </c>
      <c r="R794">
        <f>_xlfn.RANK.AVG(N794,Table1[backers_count])</f>
        <v>1244.5</v>
      </c>
      <c r="S794" t="str">
        <f t="shared" si="63"/>
        <v>music</v>
      </c>
      <c r="T794" t="str">
        <f t="shared" si="64"/>
        <v>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60"/>
        <v>41458.207638888889</v>
      </c>
      <c r="K795">
        <v>1371491244</v>
      </c>
      <c r="L795" s="11">
        <f t="shared" si="6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62"/>
        <v>103</v>
      </c>
      <c r="R795">
        <f>_xlfn.RANK.AVG(N795,Table1[backers_count])</f>
        <v>1812.5</v>
      </c>
      <c r="S795" t="str">
        <f t="shared" si="63"/>
        <v>music</v>
      </c>
      <c r="T795" t="str">
        <f t="shared" si="64"/>
        <v>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60"/>
        <v>40791.712500000001</v>
      </c>
      <c r="K796">
        <v>1310438737</v>
      </c>
      <c r="L796" s="11">
        <f t="shared" si="6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62"/>
        <v>105</v>
      </c>
      <c r="R796">
        <f>_xlfn.RANK.AVG(N796,Table1[backers_count])</f>
        <v>1351</v>
      </c>
      <c r="S796" t="str">
        <f t="shared" si="63"/>
        <v>music</v>
      </c>
      <c r="T796" t="str">
        <f t="shared" si="64"/>
        <v>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60"/>
        <v>41006.207638888889</v>
      </c>
      <c r="K797">
        <v>1330094566</v>
      </c>
      <c r="L797" s="11">
        <f t="shared" si="6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62"/>
        <v>112</v>
      </c>
      <c r="R797">
        <f>_xlfn.RANK.AVG(N797,Table1[backers_count])</f>
        <v>457.5</v>
      </c>
      <c r="S797" t="str">
        <f t="shared" si="63"/>
        <v>music</v>
      </c>
      <c r="T797" t="str">
        <f t="shared" si="64"/>
        <v>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60"/>
        <v>41532.881944444445</v>
      </c>
      <c r="K798">
        <v>1376687485</v>
      </c>
      <c r="L798" s="11">
        <f t="shared" si="6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62"/>
        <v>101</v>
      </c>
      <c r="R798">
        <f>_xlfn.RANK.AVG(N798,Table1[backers_count])</f>
        <v>893.5</v>
      </c>
      <c r="S798" t="str">
        <f t="shared" si="63"/>
        <v>music</v>
      </c>
      <c r="T798" t="str">
        <f t="shared" si="64"/>
        <v>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60"/>
        <v>41028.166666666664</v>
      </c>
      <c r="K799">
        <v>1332978688</v>
      </c>
      <c r="L799" s="11">
        <f t="shared" si="6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62"/>
        <v>108</v>
      </c>
      <c r="R799">
        <f>_xlfn.RANK.AVG(N799,Table1[backers_count])</f>
        <v>1097.5</v>
      </c>
      <c r="S799" t="str">
        <f t="shared" si="63"/>
        <v>music</v>
      </c>
      <c r="T799" t="str">
        <f t="shared" si="64"/>
        <v>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60"/>
        <v>41912.590127314819</v>
      </c>
      <c r="K800">
        <v>1409494187</v>
      </c>
      <c r="L800" s="11">
        <f t="shared" si="6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62"/>
        <v>115</v>
      </c>
      <c r="R800">
        <f>_xlfn.RANK.AVG(N800,Table1[backers_count])</f>
        <v>922</v>
      </c>
      <c r="S800" t="str">
        <f t="shared" si="63"/>
        <v>music</v>
      </c>
      <c r="T800" t="str">
        <f t="shared" si="64"/>
        <v>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60"/>
        <v>41026.667199074072</v>
      </c>
      <c r="K801">
        <v>1332950446</v>
      </c>
      <c r="L801" s="11">
        <f t="shared" si="6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62"/>
        <v>100</v>
      </c>
      <c r="R801">
        <f>_xlfn.RANK.AVG(N801,Table1[backers_count])</f>
        <v>1928.5</v>
      </c>
      <c r="S801" t="str">
        <f t="shared" si="63"/>
        <v>music</v>
      </c>
      <c r="T801" t="str">
        <f t="shared" si="64"/>
        <v>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60"/>
        <v>41893.433495370373</v>
      </c>
      <c r="K802">
        <v>1407839054</v>
      </c>
      <c r="L802" s="11">
        <f t="shared" si="6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62"/>
        <v>152</v>
      </c>
      <c r="R802">
        <f>_xlfn.RANK.AVG(N802,Table1[backers_count])</f>
        <v>1310.5</v>
      </c>
      <c r="S802" t="str">
        <f t="shared" si="63"/>
        <v>music</v>
      </c>
      <c r="T802" t="str">
        <f t="shared" si="64"/>
        <v>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60"/>
        <v>40725.795370370368</v>
      </c>
      <c r="K803">
        <v>1306955120</v>
      </c>
      <c r="L803" s="11">
        <f t="shared" si="6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62"/>
        <v>112</v>
      </c>
      <c r="R803">
        <f>_xlfn.RANK.AVG(N803,Table1[backers_count])</f>
        <v>1384.5</v>
      </c>
      <c r="S803" t="str">
        <f t="shared" si="63"/>
        <v>music</v>
      </c>
      <c r="T803" t="str">
        <f t="shared" si="64"/>
        <v>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60"/>
        <v>41169.170138888891</v>
      </c>
      <c r="K804">
        <v>1343867524</v>
      </c>
      <c r="L804" s="11">
        <f t="shared" si="6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62"/>
        <v>101</v>
      </c>
      <c r="R804">
        <f>_xlfn.RANK.AVG(N804,Table1[backers_count])</f>
        <v>1042</v>
      </c>
      <c r="S804" t="str">
        <f t="shared" si="63"/>
        <v>music</v>
      </c>
      <c r="T804" t="str">
        <f t="shared" si="64"/>
        <v>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60"/>
        <v>40692.041666666664</v>
      </c>
      <c r="K805">
        <v>1304376478</v>
      </c>
      <c r="L805" s="11">
        <f t="shared" si="6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62"/>
        <v>123</v>
      </c>
      <c r="R805">
        <f>_xlfn.RANK.AVG(N805,Table1[backers_count])</f>
        <v>1645.5</v>
      </c>
      <c r="S805" t="str">
        <f t="shared" si="63"/>
        <v>music</v>
      </c>
      <c r="T805" t="str">
        <f t="shared" si="64"/>
        <v>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60"/>
        <v>40747.165972222225</v>
      </c>
      <c r="K806">
        <v>1309919526</v>
      </c>
      <c r="L806" s="11">
        <f t="shared" si="6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62"/>
        <v>100</v>
      </c>
      <c r="R806">
        <f>_xlfn.RANK.AVG(N806,Table1[backers_count])</f>
        <v>2296.5</v>
      </c>
      <c r="S806" t="str">
        <f t="shared" si="63"/>
        <v>music</v>
      </c>
      <c r="T806" t="str">
        <f t="shared" si="64"/>
        <v>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60"/>
        <v>40740.958333333336</v>
      </c>
      <c r="K807">
        <v>1306525512</v>
      </c>
      <c r="L807" s="11">
        <f t="shared" si="6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62"/>
        <v>105</v>
      </c>
      <c r="R807">
        <f>_xlfn.RANK.AVG(N807,Table1[backers_count])</f>
        <v>1340.5</v>
      </c>
      <c r="S807" t="str">
        <f t="shared" si="63"/>
        <v>music</v>
      </c>
      <c r="T807" t="str">
        <f t="shared" si="64"/>
        <v>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60"/>
        <v>40793.691423611112</v>
      </c>
      <c r="K808">
        <v>1312821339</v>
      </c>
      <c r="L808" s="11">
        <f t="shared" si="6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62"/>
        <v>104</v>
      </c>
      <c r="R808">
        <f>_xlfn.RANK.AVG(N808,Table1[backers_count])</f>
        <v>1097.5</v>
      </c>
      <c r="S808" t="str">
        <f t="shared" si="63"/>
        <v>music</v>
      </c>
      <c r="T808" t="str">
        <f t="shared" si="64"/>
        <v>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60"/>
        <v>42795.083333333328</v>
      </c>
      <c r="K809">
        <v>1485270311</v>
      </c>
      <c r="L809" s="11">
        <f t="shared" si="6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62"/>
        <v>105</v>
      </c>
      <c r="R809">
        <f>_xlfn.RANK.AVG(N809,Table1[backers_count])</f>
        <v>1291</v>
      </c>
      <c r="S809" t="str">
        <f t="shared" si="63"/>
        <v>music</v>
      </c>
      <c r="T809" t="str">
        <f t="shared" si="64"/>
        <v>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60"/>
        <v>41995.207638888889</v>
      </c>
      <c r="K810">
        <v>1416363886</v>
      </c>
      <c r="L810" s="11">
        <f t="shared" si="6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62"/>
        <v>100</v>
      </c>
      <c r="R810">
        <f>_xlfn.RANK.AVG(N810,Table1[backers_count])</f>
        <v>1540</v>
      </c>
      <c r="S810" t="str">
        <f t="shared" si="63"/>
        <v>music</v>
      </c>
      <c r="T810" t="str">
        <f t="shared" si="64"/>
        <v>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60"/>
        <v>41658.833680555559</v>
      </c>
      <c r="K811">
        <v>1387569630</v>
      </c>
      <c r="L811" s="11">
        <f t="shared" si="6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62"/>
        <v>104</v>
      </c>
      <c r="R811">
        <f>_xlfn.RANK.AVG(N811,Table1[backers_count])</f>
        <v>1367.5</v>
      </c>
      <c r="S811" t="str">
        <f t="shared" si="63"/>
        <v>music</v>
      </c>
      <c r="T811" t="str">
        <f t="shared" si="64"/>
        <v>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60"/>
        <v>41153.056273148148</v>
      </c>
      <c r="K812">
        <v>1343870462</v>
      </c>
      <c r="L812" s="11">
        <f t="shared" si="6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62"/>
        <v>105</v>
      </c>
      <c r="R812">
        <f>_xlfn.RANK.AVG(N812,Table1[backers_count])</f>
        <v>1970</v>
      </c>
      <c r="S812" t="str">
        <f t="shared" si="63"/>
        <v>music</v>
      </c>
      <c r="T812" t="str">
        <f t="shared" si="64"/>
        <v>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60"/>
        <v>41465.702777777777</v>
      </c>
      <c r="K813">
        <v>1371569202</v>
      </c>
      <c r="L813" s="11">
        <f t="shared" si="6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62"/>
        <v>104</v>
      </c>
      <c r="R813">
        <f>_xlfn.RANK.AVG(N813,Table1[backers_count])</f>
        <v>2568.5</v>
      </c>
      <c r="S813" t="str">
        <f t="shared" si="63"/>
        <v>music</v>
      </c>
      <c r="T813" t="str">
        <f t="shared" si="64"/>
        <v>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60"/>
        <v>41334.581944444442</v>
      </c>
      <c r="K814">
        <v>1357604752</v>
      </c>
      <c r="L814" s="11">
        <f t="shared" si="6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62"/>
        <v>152</v>
      </c>
      <c r="R814">
        <f>_xlfn.RANK.AVG(N814,Table1[backers_count])</f>
        <v>1786</v>
      </c>
      <c r="S814" t="str">
        <f t="shared" si="63"/>
        <v>music</v>
      </c>
      <c r="T814" t="str">
        <f t="shared" si="64"/>
        <v>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60"/>
        <v>41110.960243055553</v>
      </c>
      <c r="K815">
        <v>1340233365</v>
      </c>
      <c r="L815" s="11">
        <f t="shared" si="6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62"/>
        <v>160</v>
      </c>
      <c r="R815">
        <f>_xlfn.RANK.AVG(N815,Table1[backers_count])</f>
        <v>842.5</v>
      </c>
      <c r="S815" t="str">
        <f t="shared" si="63"/>
        <v>music</v>
      </c>
      <c r="T815" t="str">
        <f t="shared" si="64"/>
        <v>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60"/>
        <v>40694.75277777778</v>
      </c>
      <c r="K816">
        <v>1305568201</v>
      </c>
      <c r="L816" s="11">
        <f t="shared" si="6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62"/>
        <v>127</v>
      </c>
      <c r="R816">
        <f>_xlfn.RANK.AVG(N816,Table1[backers_count])</f>
        <v>1928.5</v>
      </c>
      <c r="S816" t="str">
        <f t="shared" si="63"/>
        <v>music</v>
      </c>
      <c r="T816" t="str">
        <f t="shared" si="64"/>
        <v>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60"/>
        <v>41944.917858796296</v>
      </c>
      <c r="K817">
        <v>1412287303</v>
      </c>
      <c r="L817" s="11">
        <f t="shared" si="6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62"/>
        <v>107</v>
      </c>
      <c r="R817">
        <f>_xlfn.RANK.AVG(N817,Table1[backers_count])</f>
        <v>1540</v>
      </c>
      <c r="S817" t="str">
        <f t="shared" si="63"/>
        <v>music</v>
      </c>
      <c r="T817" t="str">
        <f t="shared" si="64"/>
        <v>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60"/>
        <v>41373.270833333336</v>
      </c>
      <c r="K818">
        <v>1362776043</v>
      </c>
      <c r="L818" s="11">
        <f t="shared" si="6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62"/>
        <v>115</v>
      </c>
      <c r="R818">
        <f>_xlfn.RANK.AVG(N818,Table1[backers_count])</f>
        <v>406.5</v>
      </c>
      <c r="S818" t="str">
        <f t="shared" si="63"/>
        <v>music</v>
      </c>
      <c r="T818" t="str">
        <f t="shared" si="64"/>
        <v>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60"/>
        <v>40979.207638888889</v>
      </c>
      <c r="K819">
        <v>1326810211</v>
      </c>
      <c r="L819" s="11">
        <f t="shared" si="6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62"/>
        <v>137</v>
      </c>
      <c r="R819">
        <f>_xlfn.RANK.AVG(N819,Table1[backers_count])</f>
        <v>2118</v>
      </c>
      <c r="S819" t="str">
        <f t="shared" si="63"/>
        <v>music</v>
      </c>
      <c r="T819" t="str">
        <f t="shared" si="64"/>
        <v>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60"/>
        <v>41128.709027777775</v>
      </c>
      <c r="K820">
        <v>1343682681</v>
      </c>
      <c r="L820" s="11">
        <f t="shared" si="6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62"/>
        <v>156</v>
      </c>
      <c r="R820">
        <f>_xlfn.RANK.AVG(N820,Table1[backers_count])</f>
        <v>2263</v>
      </c>
      <c r="S820" t="str">
        <f t="shared" si="63"/>
        <v>music</v>
      </c>
      <c r="T820" t="str">
        <f t="shared" si="64"/>
        <v>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60"/>
        <v>41629.197222222225</v>
      </c>
      <c r="K821">
        <v>1386806254</v>
      </c>
      <c r="L821" s="11">
        <f t="shared" si="6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62"/>
        <v>109</v>
      </c>
      <c r="R821">
        <f>_xlfn.RANK.AVG(N821,Table1[backers_count])</f>
        <v>2470</v>
      </c>
      <c r="S821" t="str">
        <f t="shared" si="63"/>
        <v>music</v>
      </c>
      <c r="T821" t="str">
        <f t="shared" si="64"/>
        <v>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60"/>
        <v>41799.208333333336</v>
      </c>
      <c r="K822">
        <v>1399666342</v>
      </c>
      <c r="L822" s="11">
        <f t="shared" si="6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62"/>
        <v>134</v>
      </c>
      <c r="R822">
        <f>_xlfn.RANK.AVG(N822,Table1[backers_count])</f>
        <v>1645.5</v>
      </c>
      <c r="S822" t="str">
        <f t="shared" si="63"/>
        <v>music</v>
      </c>
      <c r="T822" t="str">
        <f t="shared" si="64"/>
        <v>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60"/>
        <v>42128.167361111111</v>
      </c>
      <c r="K823">
        <v>1427753265</v>
      </c>
      <c r="L823" s="11">
        <f t="shared" si="6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62"/>
        <v>100</v>
      </c>
      <c r="R823">
        <f>_xlfn.RANK.AVG(N823,Table1[backers_count])</f>
        <v>1007</v>
      </c>
      <c r="S823" t="str">
        <f t="shared" si="63"/>
        <v>music</v>
      </c>
      <c r="T823" t="str">
        <f t="shared" si="64"/>
        <v>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60"/>
        <v>41187.947337962964</v>
      </c>
      <c r="K824">
        <v>1346885050</v>
      </c>
      <c r="L824" s="11">
        <f t="shared" si="6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62"/>
        <v>119</v>
      </c>
      <c r="R824">
        <f>_xlfn.RANK.AVG(N824,Table1[backers_count])</f>
        <v>1132.5</v>
      </c>
      <c r="S824" t="str">
        <f t="shared" si="63"/>
        <v>music</v>
      </c>
      <c r="T824" t="str">
        <f t="shared" si="64"/>
        <v>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60"/>
        <v>42085.931157407409</v>
      </c>
      <c r="K825">
        <v>1424474452</v>
      </c>
      <c r="L825" s="11">
        <f t="shared" si="6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62"/>
        <v>180</v>
      </c>
      <c r="R825">
        <f>_xlfn.RANK.AVG(N825,Table1[backers_count])</f>
        <v>1786</v>
      </c>
      <c r="S825" t="str">
        <f t="shared" si="63"/>
        <v>music</v>
      </c>
      <c r="T825" t="str">
        <f t="shared" si="64"/>
        <v>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60"/>
        <v>40286.290972222225</v>
      </c>
      <c r="K826">
        <v>1268459318</v>
      </c>
      <c r="L826" s="11">
        <f t="shared" si="6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62"/>
        <v>134</v>
      </c>
      <c r="R826">
        <f>_xlfn.RANK.AVG(N826,Table1[backers_count])</f>
        <v>1340.5</v>
      </c>
      <c r="S826" t="str">
        <f t="shared" si="63"/>
        <v>music</v>
      </c>
      <c r="T826" t="str">
        <f t="shared" si="64"/>
        <v>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60"/>
        <v>41211.306527777779</v>
      </c>
      <c r="K827">
        <v>1349335284</v>
      </c>
      <c r="L827" s="11">
        <f t="shared" si="6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62"/>
        <v>100</v>
      </c>
      <c r="R827">
        <f>_xlfn.RANK.AVG(N827,Table1[backers_count])</f>
        <v>817</v>
      </c>
      <c r="S827" t="str">
        <f t="shared" si="63"/>
        <v>music</v>
      </c>
      <c r="T827" t="str">
        <f t="shared" si="64"/>
        <v>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60"/>
        <v>40993.996874999997</v>
      </c>
      <c r="K828">
        <v>1330908930</v>
      </c>
      <c r="L828" s="11">
        <f t="shared" si="6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62"/>
        <v>101</v>
      </c>
      <c r="R828">
        <f>_xlfn.RANK.AVG(N828,Table1[backers_count])</f>
        <v>1421.5</v>
      </c>
      <c r="S828" t="str">
        <f t="shared" si="63"/>
        <v>music</v>
      </c>
      <c r="T828" t="str">
        <f t="shared" si="64"/>
        <v>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60"/>
        <v>40953.825694444444</v>
      </c>
      <c r="K829">
        <v>1326972107</v>
      </c>
      <c r="L829" s="11">
        <f t="shared" si="6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62"/>
        <v>103</v>
      </c>
      <c r="R829">
        <f>_xlfn.RANK.AVG(N829,Table1[backers_count])</f>
        <v>2611.5</v>
      </c>
      <c r="S829" t="str">
        <f t="shared" si="63"/>
        <v>music</v>
      </c>
      <c r="T829" t="str">
        <f t="shared" si="64"/>
        <v>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60"/>
        <v>41085.683333333334</v>
      </c>
      <c r="K830">
        <v>1339549982</v>
      </c>
      <c r="L830" s="11">
        <f t="shared" si="6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62"/>
        <v>107</v>
      </c>
      <c r="R830">
        <f>_xlfn.RANK.AVG(N830,Table1[backers_count])</f>
        <v>1645.5</v>
      </c>
      <c r="S830" t="str">
        <f t="shared" si="63"/>
        <v>music</v>
      </c>
      <c r="T830" t="str">
        <f t="shared" si="64"/>
        <v>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60"/>
        <v>42564.801388888889</v>
      </c>
      <c r="K831">
        <v>1463253240</v>
      </c>
      <c r="L831" s="11">
        <f t="shared" si="6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62"/>
        <v>104</v>
      </c>
      <c r="R831">
        <f>_xlfn.RANK.AVG(N831,Table1[backers_count])</f>
        <v>2380.5</v>
      </c>
      <c r="S831" t="str">
        <f t="shared" si="63"/>
        <v>music</v>
      </c>
      <c r="T831" t="str">
        <f t="shared" si="64"/>
        <v>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60"/>
        <v>41355.484085648146</v>
      </c>
      <c r="K832">
        <v>1361363825</v>
      </c>
      <c r="L832" s="11">
        <f t="shared" si="6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62"/>
        <v>108</v>
      </c>
      <c r="R832">
        <f>_xlfn.RANK.AVG(N832,Table1[backers_count])</f>
        <v>1812.5</v>
      </c>
      <c r="S832" t="str">
        <f t="shared" si="63"/>
        <v>music</v>
      </c>
      <c r="T832" t="str">
        <f t="shared" si="64"/>
        <v>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60"/>
        <v>41026.646921296298</v>
      </c>
      <c r="K833">
        <v>1332948694</v>
      </c>
      <c r="L833" s="11">
        <f t="shared" si="6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62"/>
        <v>233</v>
      </c>
      <c r="R833">
        <f>_xlfn.RANK.AVG(N833,Table1[backers_count])</f>
        <v>2222.5</v>
      </c>
      <c r="S833" t="str">
        <f t="shared" si="63"/>
        <v>music</v>
      </c>
      <c r="T833" t="str">
        <f t="shared" si="64"/>
        <v>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ref="J834:J897" si="65">(((I834/60)/60)/24)+DATE(1970,1,1)</f>
        <v>40929.342361111114</v>
      </c>
      <c r="K834">
        <v>1321978335</v>
      </c>
      <c r="L834" s="11">
        <f t="shared" ref="L834:L897" si="66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67">ROUND((E834/D834)*100,0)</f>
        <v>101</v>
      </c>
      <c r="R834">
        <f>_xlfn.RANK.AVG(N834,Table1[backers_count])</f>
        <v>546</v>
      </c>
      <c r="S834" t="str">
        <f t="shared" ref="S834:S897" si="68">LEFT(P834, SEARCH("/",P834,1)-1)</f>
        <v>music</v>
      </c>
      <c r="T834" t="str">
        <f t="shared" ref="T834:T897" si="69">RIGHT(P834,LEN(P834)-SEARCH("/",P834)-1)</f>
        <v>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si="65"/>
        <v>41748.878182870372</v>
      </c>
      <c r="K835">
        <v>1395349475</v>
      </c>
      <c r="L835" s="11">
        <f t="shared" si="66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67"/>
        <v>102</v>
      </c>
      <c r="R835">
        <f>_xlfn.RANK.AVG(N835,Table1[backers_count])</f>
        <v>1575</v>
      </c>
      <c r="S835" t="str">
        <f t="shared" si="68"/>
        <v>music</v>
      </c>
      <c r="T835" t="str">
        <f t="shared" si="69"/>
        <v>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65"/>
        <v>41456.165972222225</v>
      </c>
      <c r="K836">
        <v>1369770292</v>
      </c>
      <c r="L836" s="11">
        <f t="shared" si="66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67"/>
        <v>131</v>
      </c>
      <c r="R836">
        <f>_xlfn.RANK.AVG(N836,Table1[backers_count])</f>
        <v>1042</v>
      </c>
      <c r="S836" t="str">
        <f t="shared" si="68"/>
        <v>music</v>
      </c>
      <c r="T836" t="str">
        <f t="shared" si="69"/>
        <v>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65"/>
        <v>41048.125</v>
      </c>
      <c r="K837">
        <v>1333709958</v>
      </c>
      <c r="L837" s="11">
        <f t="shared" si="66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67"/>
        <v>117</v>
      </c>
      <c r="R837">
        <f>_xlfn.RANK.AVG(N837,Table1[backers_count])</f>
        <v>1594</v>
      </c>
      <c r="S837" t="str">
        <f t="shared" si="68"/>
        <v>music</v>
      </c>
      <c r="T837" t="str">
        <f t="shared" si="69"/>
        <v>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65"/>
        <v>41554.056921296295</v>
      </c>
      <c r="K838">
        <v>1378516918</v>
      </c>
      <c r="L838" s="11">
        <f t="shared" si="66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67"/>
        <v>101</v>
      </c>
      <c r="R838">
        <f>_xlfn.RANK.AVG(N838,Table1[backers_count])</f>
        <v>1483</v>
      </c>
      <c r="S838" t="str">
        <f t="shared" si="68"/>
        <v>music</v>
      </c>
      <c r="T838" t="str">
        <f t="shared" si="69"/>
        <v>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65"/>
        <v>41760.998402777775</v>
      </c>
      <c r="K839">
        <v>1396396662</v>
      </c>
      <c r="L839" s="11">
        <f t="shared" si="66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67"/>
        <v>122</v>
      </c>
      <c r="R839">
        <f>_xlfn.RANK.AVG(N839,Table1[backers_count])</f>
        <v>1213.5</v>
      </c>
      <c r="S839" t="str">
        <f t="shared" si="68"/>
        <v>music</v>
      </c>
      <c r="T839" t="str">
        <f t="shared" si="69"/>
        <v>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65"/>
        <v>40925.897974537038</v>
      </c>
      <c r="K840">
        <v>1324243985</v>
      </c>
      <c r="L840" s="11">
        <f t="shared" si="66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67"/>
        <v>145</v>
      </c>
      <c r="R840">
        <f>_xlfn.RANK.AVG(N840,Table1[backers_count])</f>
        <v>1230</v>
      </c>
      <c r="S840" t="str">
        <f t="shared" si="68"/>
        <v>music</v>
      </c>
      <c r="T840" t="str">
        <f t="shared" si="69"/>
        <v>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65"/>
        <v>41174.763379629629</v>
      </c>
      <c r="K841">
        <v>1345745956</v>
      </c>
      <c r="L841" s="11">
        <f t="shared" si="6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67"/>
        <v>117</v>
      </c>
      <c r="R841">
        <f>_xlfn.RANK.AVG(N841,Table1[backers_count])</f>
        <v>842.5</v>
      </c>
      <c r="S841" t="str">
        <f t="shared" si="68"/>
        <v>music</v>
      </c>
      <c r="T841" t="str">
        <f t="shared" si="69"/>
        <v>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65"/>
        <v>42637.226701388892</v>
      </c>
      <c r="K842">
        <v>1472102787</v>
      </c>
      <c r="L842" s="11">
        <f t="shared" si="6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67"/>
        <v>120</v>
      </c>
      <c r="R842">
        <f>_xlfn.RANK.AVG(N842,Table1[backers_count])</f>
        <v>441.5</v>
      </c>
      <c r="S842" t="str">
        <f t="shared" si="68"/>
        <v>music</v>
      </c>
      <c r="T842" t="str">
        <f t="shared" si="69"/>
        <v>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65"/>
        <v>41953.88035879629</v>
      </c>
      <c r="K843">
        <v>1413058063</v>
      </c>
      <c r="L843" s="11">
        <f t="shared" si="6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67"/>
        <v>101</v>
      </c>
      <c r="R843">
        <f>_xlfn.RANK.AVG(N843,Table1[backers_count])</f>
        <v>864</v>
      </c>
      <c r="S843" t="str">
        <f t="shared" si="68"/>
        <v>music</v>
      </c>
      <c r="T843" t="str">
        <f t="shared" si="69"/>
        <v>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65"/>
        <v>41561.165972222225</v>
      </c>
      <c r="K844">
        <v>1378735983</v>
      </c>
      <c r="L844" s="11">
        <f t="shared" si="6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67"/>
        <v>104</v>
      </c>
      <c r="R844">
        <f>_xlfn.RANK.AVG(N844,Table1[backers_count])</f>
        <v>1614</v>
      </c>
      <c r="S844" t="str">
        <f t="shared" si="68"/>
        <v>music</v>
      </c>
      <c r="T844" t="str">
        <f t="shared" si="69"/>
        <v>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65"/>
        <v>42712.333333333328</v>
      </c>
      <c r="K845">
        <v>1479708680</v>
      </c>
      <c r="L845" s="11">
        <f t="shared" si="6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67"/>
        <v>267</v>
      </c>
      <c r="R845">
        <f>_xlfn.RANK.AVG(N845,Table1[backers_count])</f>
        <v>647</v>
      </c>
      <c r="S845" t="str">
        <f t="shared" si="68"/>
        <v>music</v>
      </c>
      <c r="T845" t="str">
        <f t="shared" si="69"/>
        <v>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65"/>
        <v>41944.207638888889</v>
      </c>
      <c r="K846">
        <v>1411489552</v>
      </c>
      <c r="L846" s="11">
        <f t="shared" si="6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67"/>
        <v>194</v>
      </c>
      <c r="R846">
        <f>_xlfn.RANK.AVG(N846,Table1[backers_count])</f>
        <v>532</v>
      </c>
      <c r="S846" t="str">
        <f t="shared" si="68"/>
        <v>music</v>
      </c>
      <c r="T846" t="str">
        <f t="shared" si="69"/>
        <v>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65"/>
        <v>42618.165972222225</v>
      </c>
      <c r="K847">
        <v>1469595396</v>
      </c>
      <c r="L847" s="11">
        <f t="shared" si="6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67"/>
        <v>120</v>
      </c>
      <c r="R847">
        <f>_xlfn.RANK.AVG(N847,Table1[backers_count])</f>
        <v>478</v>
      </c>
      <c r="S847" t="str">
        <f t="shared" si="68"/>
        <v>music</v>
      </c>
      <c r="T847" t="str">
        <f t="shared" si="69"/>
        <v>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65"/>
        <v>41708.583333333336</v>
      </c>
      <c r="K848">
        <v>1393233855</v>
      </c>
      <c r="L848" s="11">
        <f t="shared" si="6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67"/>
        <v>122</v>
      </c>
      <c r="R848">
        <f>_xlfn.RANK.AVG(N848,Table1[backers_count])</f>
        <v>1459</v>
      </c>
      <c r="S848" t="str">
        <f t="shared" si="68"/>
        <v>music</v>
      </c>
      <c r="T848" t="str">
        <f t="shared" si="69"/>
        <v>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65"/>
        <v>42195.79833333334</v>
      </c>
      <c r="K849">
        <v>1433963376</v>
      </c>
      <c r="L849" s="11">
        <f t="shared" si="66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67"/>
        <v>100</v>
      </c>
      <c r="R849">
        <f>_xlfn.RANK.AVG(N849,Table1[backers_count])</f>
        <v>3572.5</v>
      </c>
      <c r="S849" t="str">
        <f t="shared" si="68"/>
        <v>music</v>
      </c>
      <c r="T849" t="str">
        <f t="shared" si="69"/>
        <v>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65"/>
        <v>42108.792048611111</v>
      </c>
      <c r="K850">
        <v>1426446033</v>
      </c>
      <c r="L850" s="11">
        <f t="shared" si="6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67"/>
        <v>100</v>
      </c>
      <c r="R850">
        <f>_xlfn.RANK.AVG(N850,Table1[backers_count])</f>
        <v>2380.5</v>
      </c>
      <c r="S850" t="str">
        <f t="shared" si="68"/>
        <v>music</v>
      </c>
      <c r="T850" t="str">
        <f t="shared" si="69"/>
        <v>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65"/>
        <v>42079.107222222221</v>
      </c>
      <c r="K851">
        <v>1424057664</v>
      </c>
      <c r="L851" s="11">
        <f t="shared" si="6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67"/>
        <v>120</v>
      </c>
      <c r="R851">
        <f>_xlfn.RANK.AVG(N851,Table1[backers_count])</f>
        <v>704.5</v>
      </c>
      <c r="S851" t="str">
        <f t="shared" si="68"/>
        <v>music</v>
      </c>
      <c r="T851" t="str">
        <f t="shared" si="69"/>
        <v>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65"/>
        <v>42485.207638888889</v>
      </c>
      <c r="K852">
        <v>1458762717</v>
      </c>
      <c r="L852" s="11">
        <f t="shared" si="6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67"/>
        <v>155</v>
      </c>
      <c r="R852">
        <f>_xlfn.RANK.AVG(N852,Table1[backers_count])</f>
        <v>624</v>
      </c>
      <c r="S852" t="str">
        <f t="shared" si="68"/>
        <v>music</v>
      </c>
      <c r="T852" t="str">
        <f t="shared" si="69"/>
        <v>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65"/>
        <v>42582.822916666672</v>
      </c>
      <c r="K853">
        <v>1464815253</v>
      </c>
      <c r="L853" s="11">
        <f t="shared" si="6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67"/>
        <v>130</v>
      </c>
      <c r="R853">
        <f>_xlfn.RANK.AVG(N853,Table1[backers_count])</f>
        <v>1115.5</v>
      </c>
      <c r="S853" t="str">
        <f t="shared" si="68"/>
        <v>music</v>
      </c>
      <c r="T853" t="str">
        <f t="shared" si="69"/>
        <v>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65"/>
        <v>42667.875</v>
      </c>
      <c r="K854">
        <v>1476386395</v>
      </c>
      <c r="L854" s="11">
        <f t="shared" si="6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67"/>
        <v>105</v>
      </c>
      <c r="R854">
        <f>_xlfn.RANK.AVG(N854,Table1[backers_count])</f>
        <v>1213.5</v>
      </c>
      <c r="S854" t="str">
        <f t="shared" si="68"/>
        <v>music</v>
      </c>
      <c r="T854" t="str">
        <f t="shared" si="69"/>
        <v>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65"/>
        <v>42051.832280092596</v>
      </c>
      <c r="K855">
        <v>1421524709</v>
      </c>
      <c r="L855" s="11">
        <f t="shared" si="6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67"/>
        <v>100</v>
      </c>
      <c r="R855">
        <f>_xlfn.RANK.AVG(N855,Table1[backers_count])</f>
        <v>2655</v>
      </c>
      <c r="S855" t="str">
        <f t="shared" si="68"/>
        <v>music</v>
      </c>
      <c r="T855" t="str">
        <f t="shared" si="69"/>
        <v>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65"/>
        <v>42732.212337962963</v>
      </c>
      <c r="K856">
        <v>1480309546</v>
      </c>
      <c r="L856" s="11">
        <f t="shared" si="6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67"/>
        <v>118</v>
      </c>
      <c r="R856">
        <f>_xlfn.RANK.AVG(N856,Table1[backers_count])</f>
        <v>152</v>
      </c>
      <c r="S856" t="str">
        <f t="shared" si="68"/>
        <v>music</v>
      </c>
      <c r="T856" t="str">
        <f t="shared" si="69"/>
        <v>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65"/>
        <v>42575.125196759262</v>
      </c>
      <c r="K857">
        <v>1466737217</v>
      </c>
      <c r="L857" s="11">
        <f t="shared" si="6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67"/>
        <v>103</v>
      </c>
      <c r="R857">
        <f>_xlfn.RANK.AVG(N857,Table1[backers_count])</f>
        <v>1459</v>
      </c>
      <c r="S857" t="str">
        <f t="shared" si="68"/>
        <v>music</v>
      </c>
      <c r="T857" t="str">
        <f t="shared" si="69"/>
        <v>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65"/>
        <v>42668.791666666672</v>
      </c>
      <c r="K858">
        <v>1472282956</v>
      </c>
      <c r="L858" s="11">
        <f t="shared" si="6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67"/>
        <v>218</v>
      </c>
      <c r="R858">
        <f>_xlfn.RANK.AVG(N858,Table1[backers_count])</f>
        <v>1928.5</v>
      </c>
      <c r="S858" t="str">
        <f t="shared" si="68"/>
        <v>music</v>
      </c>
      <c r="T858" t="str">
        <f t="shared" si="69"/>
        <v>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65"/>
        <v>42333.623043981483</v>
      </c>
      <c r="K859">
        <v>1444831031</v>
      </c>
      <c r="L859" s="11">
        <f t="shared" si="6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67"/>
        <v>100</v>
      </c>
      <c r="R859">
        <f>_xlfn.RANK.AVG(N859,Table1[backers_count])</f>
        <v>2084.5</v>
      </c>
      <c r="S859" t="str">
        <f t="shared" si="68"/>
        <v>music</v>
      </c>
      <c r="T859" t="str">
        <f t="shared" si="69"/>
        <v>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65"/>
        <v>42109.957638888889</v>
      </c>
      <c r="K860">
        <v>1426528418</v>
      </c>
      <c r="L860" s="11">
        <f t="shared" si="6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67"/>
        <v>144</v>
      </c>
      <c r="R860">
        <f>_xlfn.RANK.AVG(N860,Table1[backers_count])</f>
        <v>1028.5</v>
      </c>
      <c r="S860" t="str">
        <f t="shared" si="68"/>
        <v>music</v>
      </c>
      <c r="T860" t="str">
        <f t="shared" si="69"/>
        <v>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65"/>
        <v>42159</v>
      </c>
      <c r="K861">
        <v>1430768468</v>
      </c>
      <c r="L861" s="11">
        <f t="shared" si="6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67"/>
        <v>105</v>
      </c>
      <c r="R861">
        <f>_xlfn.RANK.AVG(N861,Table1[backers_count])</f>
        <v>825</v>
      </c>
      <c r="S861" t="str">
        <f t="shared" si="68"/>
        <v>music</v>
      </c>
      <c r="T861" t="str">
        <f t="shared" si="69"/>
        <v>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65"/>
        <v>41600.524456018517</v>
      </c>
      <c r="K862">
        <v>1382528113</v>
      </c>
      <c r="L862" s="11">
        <f t="shared" si="6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67"/>
        <v>18</v>
      </c>
      <c r="R862">
        <f>_xlfn.RANK.AVG(N862,Table1[backers_count])</f>
        <v>1439.5</v>
      </c>
      <c r="S862" t="str">
        <f t="shared" si="68"/>
        <v>music</v>
      </c>
      <c r="T862" t="str">
        <f t="shared" si="69"/>
        <v>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65"/>
        <v>42629.965324074074</v>
      </c>
      <c r="K863">
        <v>1471475404</v>
      </c>
      <c r="L863" s="11">
        <f t="shared" si="6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67"/>
        <v>2</v>
      </c>
      <c r="R863">
        <f>_xlfn.RANK.AVG(N863,Table1[backers_count])</f>
        <v>3354.5</v>
      </c>
      <c r="S863" t="str">
        <f t="shared" si="68"/>
        <v>music</v>
      </c>
      <c r="T863" t="str">
        <f t="shared" si="69"/>
        <v>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65"/>
        <v>41589.596620370372</v>
      </c>
      <c r="K864">
        <v>1381583948</v>
      </c>
      <c r="L864" s="11">
        <f t="shared" si="66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67"/>
        <v>0</v>
      </c>
      <c r="R864">
        <f>_xlfn.RANK.AVG(N864,Table1[backers_count])</f>
        <v>3067.5</v>
      </c>
      <c r="S864" t="str">
        <f t="shared" si="68"/>
        <v>music</v>
      </c>
      <c r="T864" t="str">
        <f t="shared" si="69"/>
        <v>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65"/>
        <v>40951.117662037039</v>
      </c>
      <c r="K865">
        <v>1326422966</v>
      </c>
      <c r="L865" s="11">
        <f t="shared" si="6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67"/>
        <v>5</v>
      </c>
      <c r="R865">
        <f>_xlfn.RANK.AVG(N865,Table1[backers_count])</f>
        <v>2971.5</v>
      </c>
      <c r="S865" t="str">
        <f t="shared" si="68"/>
        <v>music</v>
      </c>
      <c r="T865" t="str">
        <f t="shared" si="69"/>
        <v>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65"/>
        <v>41563.415972222225</v>
      </c>
      <c r="K866">
        <v>1379990038</v>
      </c>
      <c r="L866" s="11">
        <f t="shared" si="6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67"/>
        <v>42</v>
      </c>
      <c r="R866">
        <f>_xlfn.RANK.AVG(N866,Table1[backers_count])</f>
        <v>994</v>
      </c>
      <c r="S866" t="str">
        <f t="shared" si="68"/>
        <v>music</v>
      </c>
      <c r="T866" t="str">
        <f t="shared" si="69"/>
        <v>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65"/>
        <v>41290.77311342593</v>
      </c>
      <c r="K867">
        <v>1353177197</v>
      </c>
      <c r="L867" s="11">
        <f t="shared" si="66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67"/>
        <v>2</v>
      </c>
      <c r="R867">
        <f>_xlfn.RANK.AVG(N867,Table1[backers_count])</f>
        <v>3354.5</v>
      </c>
      <c r="S867" t="str">
        <f t="shared" si="68"/>
        <v>music</v>
      </c>
      <c r="T867" t="str">
        <f t="shared" si="69"/>
        <v>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65"/>
        <v>42063.631944444445</v>
      </c>
      <c r="K868">
        <v>1421853518</v>
      </c>
      <c r="L868" s="11">
        <f t="shared" si="6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67"/>
        <v>18</v>
      </c>
      <c r="R868">
        <f>_xlfn.RANK.AVG(N868,Table1[backers_count])</f>
        <v>2611.5</v>
      </c>
      <c r="S868" t="str">
        <f t="shared" si="68"/>
        <v>music</v>
      </c>
      <c r="T868" t="str">
        <f t="shared" si="69"/>
        <v>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65"/>
        <v>40148.207638888889</v>
      </c>
      <c r="K869">
        <v>1254450706</v>
      </c>
      <c r="L869" s="11">
        <f t="shared" si="6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67"/>
        <v>24</v>
      </c>
      <c r="R869">
        <f>_xlfn.RANK.AVG(N869,Table1[backers_count])</f>
        <v>2611.5</v>
      </c>
      <c r="S869" t="str">
        <f t="shared" si="68"/>
        <v>music</v>
      </c>
      <c r="T869" t="str">
        <f t="shared" si="69"/>
        <v>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65"/>
        <v>41646.027754629627</v>
      </c>
      <c r="K870">
        <v>1386463198</v>
      </c>
      <c r="L870" s="11">
        <f t="shared" si="6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67"/>
        <v>0</v>
      </c>
      <c r="R870">
        <f>_xlfn.RANK.AVG(N870,Table1[backers_count])</f>
        <v>3572.5</v>
      </c>
      <c r="S870" t="str">
        <f t="shared" si="68"/>
        <v>music</v>
      </c>
      <c r="T870" t="str">
        <f t="shared" si="69"/>
        <v>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65"/>
        <v>41372.803900462961</v>
      </c>
      <c r="K871">
        <v>1362860257</v>
      </c>
      <c r="L871" s="11">
        <f t="shared" si="6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67"/>
        <v>12</v>
      </c>
      <c r="R871">
        <f>_xlfn.RANK.AVG(N871,Table1[backers_count])</f>
        <v>3198.5</v>
      </c>
      <c r="S871" t="str">
        <f t="shared" si="68"/>
        <v>music</v>
      </c>
      <c r="T871" t="str">
        <f t="shared" si="69"/>
        <v>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65"/>
        <v>41518.022256944445</v>
      </c>
      <c r="K872">
        <v>1375403523</v>
      </c>
      <c r="L872" s="11">
        <f t="shared" si="6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67"/>
        <v>0</v>
      </c>
      <c r="R872">
        <f>_xlfn.RANK.AVG(N872,Table1[backers_count])</f>
        <v>2971.5</v>
      </c>
      <c r="S872" t="str">
        <f t="shared" si="68"/>
        <v>music</v>
      </c>
      <c r="T872" t="str">
        <f t="shared" si="69"/>
        <v>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65"/>
        <v>41607.602951388886</v>
      </c>
      <c r="K873">
        <v>1383139695</v>
      </c>
      <c r="L873" s="11">
        <f t="shared" si="6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67"/>
        <v>5</v>
      </c>
      <c r="R873">
        <f>_xlfn.RANK.AVG(N873,Table1[backers_count])</f>
        <v>2568.5</v>
      </c>
      <c r="S873" t="str">
        <f t="shared" si="68"/>
        <v>music</v>
      </c>
      <c r="T873" t="str">
        <f t="shared" si="69"/>
        <v>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65"/>
        <v>40612.825543981482</v>
      </c>
      <c r="K874">
        <v>1295898527</v>
      </c>
      <c r="L874" s="11">
        <f t="shared" si="6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67"/>
        <v>1</v>
      </c>
      <c r="R874">
        <f>_xlfn.RANK.AVG(N874,Table1[backers_count])</f>
        <v>3354.5</v>
      </c>
      <c r="S874" t="str">
        <f t="shared" si="68"/>
        <v>music</v>
      </c>
      <c r="T874" t="str">
        <f t="shared" si="69"/>
        <v>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65"/>
        <v>41224.208796296298</v>
      </c>
      <c r="K875">
        <v>1349150440</v>
      </c>
      <c r="L875" s="11">
        <f t="shared" si="6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67"/>
        <v>1</v>
      </c>
      <c r="R875">
        <f>_xlfn.RANK.AVG(N875,Table1[backers_count])</f>
        <v>2971.5</v>
      </c>
      <c r="S875" t="str">
        <f t="shared" si="68"/>
        <v>music</v>
      </c>
      <c r="T875" t="str">
        <f t="shared" si="69"/>
        <v>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65"/>
        <v>41398.583726851852</v>
      </c>
      <c r="K876">
        <v>1365084034</v>
      </c>
      <c r="L876" s="11">
        <f t="shared" si="6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67"/>
        <v>24</v>
      </c>
      <c r="R876">
        <f>_xlfn.RANK.AVG(N876,Table1[backers_count])</f>
        <v>2182</v>
      </c>
      <c r="S876" t="str">
        <f t="shared" si="68"/>
        <v>music</v>
      </c>
      <c r="T876" t="str">
        <f t="shared" si="69"/>
        <v>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65"/>
        <v>42268.723738425921</v>
      </c>
      <c r="K877">
        <v>1441128131</v>
      </c>
      <c r="L877" s="11">
        <f t="shared" si="6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67"/>
        <v>0</v>
      </c>
      <c r="R877">
        <f>_xlfn.RANK.AVG(N877,Table1[backers_count])</f>
        <v>3909.5</v>
      </c>
      <c r="S877" t="str">
        <f t="shared" si="68"/>
        <v>music</v>
      </c>
      <c r="T877" t="str">
        <f t="shared" si="69"/>
        <v>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65"/>
        <v>41309.496840277774</v>
      </c>
      <c r="K878">
        <v>1357127727</v>
      </c>
      <c r="L878" s="11">
        <f t="shared" si="6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67"/>
        <v>41</v>
      </c>
      <c r="R878">
        <f>_xlfn.RANK.AVG(N878,Table1[backers_count])</f>
        <v>1505.5</v>
      </c>
      <c r="S878" t="str">
        <f t="shared" si="68"/>
        <v>music</v>
      </c>
      <c r="T878" t="str">
        <f t="shared" si="69"/>
        <v>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65"/>
        <v>41627.788888888892</v>
      </c>
      <c r="K879">
        <v>1384887360</v>
      </c>
      <c r="L879" s="11">
        <f t="shared" si="6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67"/>
        <v>68</v>
      </c>
      <c r="R879">
        <f>_xlfn.RANK.AVG(N879,Table1[backers_count])</f>
        <v>1896</v>
      </c>
      <c r="S879" t="str">
        <f t="shared" si="68"/>
        <v>music</v>
      </c>
      <c r="T879" t="str">
        <f t="shared" si="69"/>
        <v>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65"/>
        <v>40535.232916666668</v>
      </c>
      <c r="K880">
        <v>1290490524</v>
      </c>
      <c r="L880" s="11">
        <f t="shared" si="6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67"/>
        <v>1</v>
      </c>
      <c r="R880">
        <f>_xlfn.RANK.AVG(N880,Table1[backers_count])</f>
        <v>3354.5</v>
      </c>
      <c r="S880" t="str">
        <f t="shared" si="68"/>
        <v>music</v>
      </c>
      <c r="T880" t="str">
        <f t="shared" si="69"/>
        <v>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65"/>
        <v>41058.829918981479</v>
      </c>
      <c r="K881">
        <v>1336506905</v>
      </c>
      <c r="L881" s="11">
        <f t="shared" si="6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67"/>
        <v>31</v>
      </c>
      <c r="R881">
        <f>_xlfn.RANK.AVG(N881,Table1[backers_count])</f>
        <v>1866.5</v>
      </c>
      <c r="S881" t="str">
        <f t="shared" si="68"/>
        <v>music</v>
      </c>
      <c r="T881" t="str">
        <f t="shared" si="69"/>
        <v>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65"/>
        <v>41212.32104166667</v>
      </c>
      <c r="K882">
        <v>1348731738</v>
      </c>
      <c r="L882" s="11">
        <f t="shared" si="66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67"/>
        <v>3</v>
      </c>
      <c r="R882">
        <f>_xlfn.RANK.AVG(N882,Table1[backers_count])</f>
        <v>2767.5</v>
      </c>
      <c r="S882" t="str">
        <f t="shared" si="68"/>
        <v>music</v>
      </c>
      <c r="T882" t="str">
        <f t="shared" si="69"/>
        <v>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65"/>
        <v>40922.25099537037</v>
      </c>
      <c r="K883">
        <v>1322632886</v>
      </c>
      <c r="L883" s="11">
        <f t="shared" si="66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67"/>
        <v>1</v>
      </c>
      <c r="R883">
        <f>_xlfn.RANK.AVG(N883,Table1[backers_count])</f>
        <v>3572.5</v>
      </c>
      <c r="S883" t="str">
        <f t="shared" si="68"/>
        <v>music</v>
      </c>
      <c r="T883" t="str">
        <f t="shared" si="69"/>
        <v>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65"/>
        <v>40792.860532407409</v>
      </c>
      <c r="K884">
        <v>1312490350</v>
      </c>
      <c r="L884" s="11">
        <f t="shared" si="6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67"/>
        <v>20</v>
      </c>
      <c r="R884">
        <f>_xlfn.RANK.AVG(N884,Table1[backers_count])</f>
        <v>2470</v>
      </c>
      <c r="S884" t="str">
        <f t="shared" si="68"/>
        <v>music</v>
      </c>
      <c r="T884" t="str">
        <f t="shared" si="69"/>
        <v>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65"/>
        <v>42431.935590277775</v>
      </c>
      <c r="K885">
        <v>1451773635</v>
      </c>
      <c r="L885" s="11">
        <f t="shared" si="6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67"/>
        <v>40</v>
      </c>
      <c r="R885">
        <f>_xlfn.RANK.AVG(N885,Table1[backers_count])</f>
        <v>2084.5</v>
      </c>
      <c r="S885" t="str">
        <f t="shared" si="68"/>
        <v>music</v>
      </c>
      <c r="T885" t="str">
        <f t="shared" si="69"/>
        <v>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65"/>
        <v>41041.104861111111</v>
      </c>
      <c r="K886">
        <v>1331666146</v>
      </c>
      <c r="L886" s="11">
        <f t="shared" si="6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67"/>
        <v>1</v>
      </c>
      <c r="R886">
        <f>_xlfn.RANK.AVG(N886,Table1[backers_count])</f>
        <v>3354.5</v>
      </c>
      <c r="S886" t="str">
        <f t="shared" si="68"/>
        <v>music</v>
      </c>
      <c r="T886" t="str">
        <f t="shared" si="69"/>
        <v>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65"/>
        <v>42734.941099537042</v>
      </c>
      <c r="K887">
        <v>1481322911</v>
      </c>
      <c r="L887" s="11">
        <f t="shared" si="6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67"/>
        <v>75</v>
      </c>
      <c r="R887">
        <f>_xlfn.RANK.AVG(N887,Table1[backers_count])</f>
        <v>2182</v>
      </c>
      <c r="S887" t="str">
        <f t="shared" si="68"/>
        <v>music</v>
      </c>
      <c r="T887" t="str">
        <f t="shared" si="69"/>
        <v>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65"/>
        <v>42628.870520833334</v>
      </c>
      <c r="K888">
        <v>1471812813</v>
      </c>
      <c r="L888" s="11">
        <f t="shared" si="6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67"/>
        <v>41</v>
      </c>
      <c r="R888">
        <f>_xlfn.RANK.AVG(N888,Table1[backers_count])</f>
        <v>2833</v>
      </c>
      <c r="S888" t="str">
        <f t="shared" si="68"/>
        <v>music</v>
      </c>
      <c r="T888" t="str">
        <f t="shared" si="69"/>
        <v>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65"/>
        <v>41056.958969907406</v>
      </c>
      <c r="K889">
        <v>1335567655</v>
      </c>
      <c r="L889" s="11">
        <f t="shared" si="6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67"/>
        <v>0</v>
      </c>
      <c r="R889">
        <f>_xlfn.RANK.AVG(N889,Table1[backers_count])</f>
        <v>3909.5</v>
      </c>
      <c r="S889" t="str">
        <f t="shared" si="68"/>
        <v>music</v>
      </c>
      <c r="T889" t="str">
        <f t="shared" si="69"/>
        <v>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65"/>
        <v>40787.25</v>
      </c>
      <c r="K890">
        <v>1311789885</v>
      </c>
      <c r="L890" s="11">
        <f t="shared" si="6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67"/>
        <v>7</v>
      </c>
      <c r="R890">
        <f>_xlfn.RANK.AVG(N890,Table1[backers_count])</f>
        <v>3067.5</v>
      </c>
      <c r="S890" t="str">
        <f t="shared" si="68"/>
        <v>music</v>
      </c>
      <c r="T890" t="str">
        <f t="shared" si="69"/>
        <v>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65"/>
        <v>41917.784062500003</v>
      </c>
      <c r="K891">
        <v>1409942943</v>
      </c>
      <c r="L891" s="11">
        <f t="shared" si="6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67"/>
        <v>9</v>
      </c>
      <c r="R891">
        <f>_xlfn.RANK.AVG(N891,Table1[backers_count])</f>
        <v>1812.5</v>
      </c>
      <c r="S891" t="str">
        <f t="shared" si="68"/>
        <v>music</v>
      </c>
      <c r="T891" t="str">
        <f t="shared" si="69"/>
        <v>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65"/>
        <v>41599.740497685183</v>
      </c>
      <c r="K892">
        <v>1382460379</v>
      </c>
      <c r="L892" s="11">
        <f t="shared" si="6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67"/>
        <v>4</v>
      </c>
      <c r="R892">
        <f>_xlfn.RANK.AVG(N892,Table1[backers_count])</f>
        <v>3067.5</v>
      </c>
      <c r="S892" t="str">
        <f t="shared" si="68"/>
        <v>music</v>
      </c>
      <c r="T892" t="str">
        <f t="shared" si="69"/>
        <v>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65"/>
        <v>41872.031597222223</v>
      </c>
      <c r="K893">
        <v>1405989930</v>
      </c>
      <c r="L893" s="11">
        <f t="shared" si="6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67"/>
        <v>3</v>
      </c>
      <c r="R893">
        <f>_xlfn.RANK.AVG(N893,Table1[backers_count])</f>
        <v>2707</v>
      </c>
      <c r="S893" t="str">
        <f t="shared" si="68"/>
        <v>music</v>
      </c>
      <c r="T893" t="str">
        <f t="shared" si="69"/>
        <v>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65"/>
        <v>40391.166666666664</v>
      </c>
      <c r="K894">
        <v>1273121283</v>
      </c>
      <c r="L894" s="11">
        <f t="shared" si="6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67"/>
        <v>41</v>
      </c>
      <c r="R894">
        <f>_xlfn.RANK.AVG(N894,Table1[backers_count])</f>
        <v>2338</v>
      </c>
      <c r="S894" t="str">
        <f t="shared" si="68"/>
        <v>music</v>
      </c>
      <c r="T894" t="str">
        <f t="shared" si="69"/>
        <v>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65"/>
        <v>42095.856053240743</v>
      </c>
      <c r="K895">
        <v>1425331963</v>
      </c>
      <c r="L895" s="11">
        <f t="shared" si="6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67"/>
        <v>10</v>
      </c>
      <c r="R895">
        <f>_xlfn.RANK.AVG(N895,Table1[backers_count])</f>
        <v>2971.5</v>
      </c>
      <c r="S895" t="str">
        <f t="shared" si="68"/>
        <v>music</v>
      </c>
      <c r="T895" t="str">
        <f t="shared" si="69"/>
        <v>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65"/>
        <v>42526.981597222228</v>
      </c>
      <c r="K896">
        <v>1462577610</v>
      </c>
      <c r="L896" s="11">
        <f t="shared" si="6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67"/>
        <v>39</v>
      </c>
      <c r="R896">
        <f>_xlfn.RANK.AVG(N896,Table1[backers_count])</f>
        <v>1351</v>
      </c>
      <c r="S896" t="str">
        <f t="shared" si="68"/>
        <v>music</v>
      </c>
      <c r="T896" t="str">
        <f t="shared" si="69"/>
        <v>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65"/>
        <v>40476.127650462964</v>
      </c>
      <c r="K897">
        <v>1284087829</v>
      </c>
      <c r="L897" s="11">
        <f t="shared" si="6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67"/>
        <v>2</v>
      </c>
      <c r="R897">
        <f>_xlfn.RANK.AVG(N897,Table1[backers_count])</f>
        <v>2833</v>
      </c>
      <c r="S897" t="str">
        <f t="shared" si="68"/>
        <v>music</v>
      </c>
      <c r="T897" t="str">
        <f t="shared" si="69"/>
        <v>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ref="J898:J961" si="70">(((I898/60)/60)/24)+DATE(1970,1,1)</f>
        <v>42244.166666666672</v>
      </c>
      <c r="K898">
        <v>1438549026</v>
      </c>
      <c r="L898" s="11">
        <f t="shared" ref="L898:L961" si="71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72">ROUND((E898/D898)*100,0)</f>
        <v>40</v>
      </c>
      <c r="R898">
        <f>_xlfn.RANK.AVG(N898,Table1[backers_count])</f>
        <v>1082</v>
      </c>
      <c r="S898" t="str">
        <f t="shared" ref="S898:S961" si="73">LEFT(P898, SEARCH("/",P898,1)-1)</f>
        <v>music</v>
      </c>
      <c r="T898" t="str">
        <f t="shared" ref="T898:T961" si="74">RIGHT(P898,LEN(P898)-SEARCH("/",P898)-1)</f>
        <v>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si="70"/>
        <v>41241.730416666665</v>
      </c>
      <c r="K899">
        <v>1351528308</v>
      </c>
      <c r="L899" s="11">
        <f t="shared" si="71"/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72"/>
        <v>0</v>
      </c>
      <c r="R899">
        <f>_xlfn.RANK.AVG(N899,Table1[backers_count])</f>
        <v>3909.5</v>
      </c>
      <c r="S899" t="str">
        <f t="shared" si="73"/>
        <v>music</v>
      </c>
      <c r="T899" t="str">
        <f t="shared" si="74"/>
        <v>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70"/>
        <v>40923.758217592593</v>
      </c>
      <c r="K900">
        <v>1322763110</v>
      </c>
      <c r="L900" s="11">
        <f t="shared" si="71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72"/>
        <v>3</v>
      </c>
      <c r="R900">
        <f>_xlfn.RANK.AVG(N900,Table1[backers_count])</f>
        <v>3354.5</v>
      </c>
      <c r="S900" t="str">
        <f t="shared" si="73"/>
        <v>music</v>
      </c>
      <c r="T900" t="str">
        <f t="shared" si="74"/>
        <v>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70"/>
        <v>40691.099097222221</v>
      </c>
      <c r="K901">
        <v>1302661362</v>
      </c>
      <c r="L901" s="11">
        <f t="shared" si="71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72"/>
        <v>37</v>
      </c>
      <c r="R901">
        <f>_xlfn.RANK.AVG(N901,Table1[backers_count])</f>
        <v>2767.5</v>
      </c>
      <c r="S901" t="str">
        <f t="shared" si="73"/>
        <v>music</v>
      </c>
      <c r="T901" t="str">
        <f t="shared" si="74"/>
        <v>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70"/>
        <v>42459.807893518519</v>
      </c>
      <c r="K902">
        <v>1456777402</v>
      </c>
      <c r="L902" s="11">
        <f t="shared" si="71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72"/>
        <v>0</v>
      </c>
      <c r="R902">
        <f>_xlfn.RANK.AVG(N902,Table1[backers_count])</f>
        <v>3354.5</v>
      </c>
      <c r="S902" t="str">
        <f t="shared" si="73"/>
        <v>music</v>
      </c>
      <c r="T902" t="str">
        <f t="shared" si="74"/>
        <v>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70"/>
        <v>40337.799305555556</v>
      </c>
      <c r="K903">
        <v>1272050914</v>
      </c>
      <c r="L903" s="11">
        <f t="shared" si="71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72"/>
        <v>0</v>
      </c>
      <c r="R903">
        <f>_xlfn.RANK.AVG(N903,Table1[backers_count])</f>
        <v>3909.5</v>
      </c>
      <c r="S903" t="str">
        <f t="shared" si="73"/>
        <v>music</v>
      </c>
      <c r="T903" t="str">
        <f t="shared" si="74"/>
        <v>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70"/>
        <v>41881.645833333336</v>
      </c>
      <c r="K904">
        <v>1404947422</v>
      </c>
      <c r="L904" s="11">
        <f t="shared" si="71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72"/>
        <v>0</v>
      </c>
      <c r="R904">
        <f>_xlfn.RANK.AVG(N904,Table1[backers_count])</f>
        <v>3198.5</v>
      </c>
      <c r="S904" t="str">
        <f t="shared" si="73"/>
        <v>music</v>
      </c>
      <c r="T904" t="str">
        <f t="shared" si="74"/>
        <v>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70"/>
        <v>41175.100694444445</v>
      </c>
      <c r="K905">
        <v>1346180780</v>
      </c>
      <c r="L905" s="11">
        <f t="shared" si="71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72"/>
        <v>3</v>
      </c>
      <c r="R905">
        <f>_xlfn.RANK.AVG(N905,Table1[backers_count])</f>
        <v>3067.5</v>
      </c>
      <c r="S905" t="str">
        <f t="shared" si="73"/>
        <v>music</v>
      </c>
      <c r="T905" t="str">
        <f t="shared" si="74"/>
        <v>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70"/>
        <v>42372.080289351856</v>
      </c>
      <c r="K906">
        <v>1449194137</v>
      </c>
      <c r="L906" s="11">
        <f t="shared" si="71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72"/>
        <v>0</v>
      </c>
      <c r="R906">
        <f>_xlfn.RANK.AVG(N906,Table1[backers_count])</f>
        <v>3198.5</v>
      </c>
      <c r="S906" t="str">
        <f t="shared" si="73"/>
        <v>music</v>
      </c>
      <c r="T906" t="str">
        <f t="shared" si="74"/>
        <v>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70"/>
        <v>40567.239884259259</v>
      </c>
      <c r="K907">
        <v>1290663926</v>
      </c>
      <c r="L907" s="11">
        <f t="shared" si="71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72"/>
        <v>3</v>
      </c>
      <c r="R907">
        <f>_xlfn.RANK.AVG(N907,Table1[backers_count])</f>
        <v>2901.5</v>
      </c>
      <c r="S907" t="str">
        <f t="shared" si="73"/>
        <v>music</v>
      </c>
      <c r="T907" t="str">
        <f t="shared" si="74"/>
        <v>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70"/>
        <v>41711.148032407407</v>
      </c>
      <c r="K908">
        <v>1392093190</v>
      </c>
      <c r="L908" s="11">
        <f t="shared" si="71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72"/>
        <v>0</v>
      </c>
      <c r="R908">
        <f>_xlfn.RANK.AVG(N908,Table1[backers_count])</f>
        <v>3909.5</v>
      </c>
      <c r="S908" t="str">
        <f t="shared" si="73"/>
        <v>music</v>
      </c>
      <c r="T908" t="str">
        <f t="shared" si="74"/>
        <v>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70"/>
        <v>40797.192395833335</v>
      </c>
      <c r="K909">
        <v>1313123823</v>
      </c>
      <c r="L909" s="11">
        <f t="shared" si="71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72"/>
        <v>0</v>
      </c>
      <c r="R909">
        <f>_xlfn.RANK.AVG(N909,Table1[backers_count])</f>
        <v>3909.5</v>
      </c>
      <c r="S909" t="str">
        <f t="shared" si="73"/>
        <v>music</v>
      </c>
      <c r="T909" t="str">
        <f t="shared" si="74"/>
        <v>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70"/>
        <v>40386.207638888889</v>
      </c>
      <c r="K910">
        <v>1276283655</v>
      </c>
      <c r="L910" s="11">
        <f t="shared" si="71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72"/>
        <v>0</v>
      </c>
      <c r="R910">
        <f>_xlfn.RANK.AVG(N910,Table1[backers_count])</f>
        <v>3909.5</v>
      </c>
      <c r="S910" t="str">
        <f t="shared" si="73"/>
        <v>music</v>
      </c>
      <c r="T910" t="str">
        <f t="shared" si="74"/>
        <v>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70"/>
        <v>41113.166666666664</v>
      </c>
      <c r="K911">
        <v>1340296440</v>
      </c>
      <c r="L911" s="11">
        <f t="shared" si="71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72"/>
        <v>3</v>
      </c>
      <c r="R911">
        <f>_xlfn.RANK.AVG(N911,Table1[backers_count])</f>
        <v>2767.5</v>
      </c>
      <c r="S911" t="str">
        <f t="shared" si="73"/>
        <v>music</v>
      </c>
      <c r="T911" t="str">
        <f t="shared" si="74"/>
        <v>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70"/>
        <v>42797.545358796298</v>
      </c>
      <c r="K912">
        <v>1483362319</v>
      </c>
      <c r="L912" s="11">
        <f t="shared" si="71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72"/>
        <v>22</v>
      </c>
      <c r="R912">
        <f>_xlfn.RANK.AVG(N912,Table1[backers_count])</f>
        <v>2971.5</v>
      </c>
      <c r="S912" t="str">
        <f t="shared" si="73"/>
        <v>music</v>
      </c>
      <c r="T912" t="str">
        <f t="shared" si="74"/>
        <v>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70"/>
        <v>41663.005150462966</v>
      </c>
      <c r="K913">
        <v>1388707645</v>
      </c>
      <c r="L913" s="11">
        <f t="shared" si="71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72"/>
        <v>0</v>
      </c>
      <c r="R913">
        <f>_xlfn.RANK.AVG(N913,Table1[backers_count])</f>
        <v>3909.5</v>
      </c>
      <c r="S913" t="str">
        <f t="shared" si="73"/>
        <v>music</v>
      </c>
      <c r="T913" t="str">
        <f t="shared" si="74"/>
        <v>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70"/>
        <v>41254.151006944441</v>
      </c>
      <c r="K914">
        <v>1350009447</v>
      </c>
      <c r="L914" s="11">
        <f t="shared" si="71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72"/>
        <v>1</v>
      </c>
      <c r="R914">
        <f>_xlfn.RANK.AVG(N914,Table1[backers_count])</f>
        <v>3354.5</v>
      </c>
      <c r="S914" t="str">
        <f t="shared" si="73"/>
        <v>music</v>
      </c>
      <c r="T914" t="str">
        <f t="shared" si="74"/>
        <v>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70"/>
        <v>41034.139108796298</v>
      </c>
      <c r="K915">
        <v>1333596019</v>
      </c>
      <c r="L915" s="11">
        <f t="shared" si="71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72"/>
        <v>7</v>
      </c>
      <c r="R915">
        <f>_xlfn.RANK.AVG(N915,Table1[backers_count])</f>
        <v>2084.5</v>
      </c>
      <c r="S915" t="str">
        <f t="shared" si="73"/>
        <v>music</v>
      </c>
      <c r="T915" t="str">
        <f t="shared" si="74"/>
        <v>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70"/>
        <v>41146.763275462967</v>
      </c>
      <c r="K916">
        <v>1343326747</v>
      </c>
      <c r="L916" s="11">
        <f t="shared" si="71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72"/>
        <v>0</v>
      </c>
      <c r="R916">
        <f>_xlfn.RANK.AVG(N916,Table1[backers_count])</f>
        <v>3909.5</v>
      </c>
      <c r="S916" t="str">
        <f t="shared" si="73"/>
        <v>music</v>
      </c>
      <c r="T916" t="str">
        <f t="shared" si="74"/>
        <v>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70"/>
        <v>40969.207638888889</v>
      </c>
      <c r="K917">
        <v>1327853914</v>
      </c>
      <c r="L917" s="11">
        <f t="shared" si="71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72"/>
        <v>6</v>
      </c>
      <c r="R917">
        <f>_xlfn.RANK.AVG(N917,Table1[backers_count])</f>
        <v>2707</v>
      </c>
      <c r="S917" t="str">
        <f t="shared" si="73"/>
        <v>music</v>
      </c>
      <c r="T917" t="str">
        <f t="shared" si="74"/>
        <v>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70"/>
        <v>40473.208333333336</v>
      </c>
      <c r="K918">
        <v>1284409734</v>
      </c>
      <c r="L918" s="11">
        <f t="shared" si="71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72"/>
        <v>0</v>
      </c>
      <c r="R918">
        <f>_xlfn.RANK.AVG(N918,Table1[backers_count])</f>
        <v>3909.5</v>
      </c>
      <c r="S918" t="str">
        <f t="shared" si="73"/>
        <v>music</v>
      </c>
      <c r="T918" t="str">
        <f t="shared" si="74"/>
        <v>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70"/>
        <v>41834.104166666664</v>
      </c>
      <c r="K919">
        <v>1402612730</v>
      </c>
      <c r="L919" s="11">
        <f t="shared" si="71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72"/>
        <v>1</v>
      </c>
      <c r="R919">
        <f>_xlfn.RANK.AVG(N919,Table1[backers_count])</f>
        <v>3572.5</v>
      </c>
      <c r="S919" t="str">
        <f t="shared" si="73"/>
        <v>music</v>
      </c>
      <c r="T919" t="str">
        <f t="shared" si="74"/>
        <v>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70"/>
        <v>41974.957881944443</v>
      </c>
      <c r="K920">
        <v>1414879161</v>
      </c>
      <c r="L920" s="11">
        <f t="shared" si="71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72"/>
        <v>5</v>
      </c>
      <c r="R920">
        <f>_xlfn.RANK.AVG(N920,Table1[backers_count])</f>
        <v>2655</v>
      </c>
      <c r="S920" t="str">
        <f t="shared" si="73"/>
        <v>music</v>
      </c>
      <c r="T920" t="str">
        <f t="shared" si="74"/>
        <v>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70"/>
        <v>41262.641724537039</v>
      </c>
      <c r="K921">
        <v>1352906645</v>
      </c>
      <c r="L921" s="11">
        <f t="shared" si="71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72"/>
        <v>1</v>
      </c>
      <c r="R921">
        <f>_xlfn.RANK.AVG(N921,Table1[backers_count])</f>
        <v>3572.5</v>
      </c>
      <c r="S921" t="str">
        <f t="shared" si="73"/>
        <v>music</v>
      </c>
      <c r="T921" t="str">
        <f t="shared" si="74"/>
        <v>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70"/>
        <v>41592.713217592594</v>
      </c>
      <c r="K922">
        <v>1381853222</v>
      </c>
      <c r="L922" s="11">
        <f t="shared" si="71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72"/>
        <v>0</v>
      </c>
      <c r="R922">
        <f>_xlfn.RANK.AVG(N922,Table1[backers_count])</f>
        <v>3909.5</v>
      </c>
      <c r="S922" t="str">
        <f t="shared" si="73"/>
        <v>music</v>
      </c>
      <c r="T922" t="str">
        <f t="shared" si="74"/>
        <v>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70"/>
        <v>40889.212685185186</v>
      </c>
      <c r="K923">
        <v>1320033976</v>
      </c>
      <c r="L923" s="11">
        <f t="shared" si="71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72"/>
        <v>31</v>
      </c>
      <c r="R923">
        <f>_xlfn.RANK.AVG(N923,Table1[backers_count])</f>
        <v>2222.5</v>
      </c>
      <c r="S923" t="str">
        <f t="shared" si="73"/>
        <v>music</v>
      </c>
      <c r="T923" t="str">
        <f t="shared" si="74"/>
        <v>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70"/>
        <v>41913.530011574076</v>
      </c>
      <c r="K924">
        <v>1409143393</v>
      </c>
      <c r="L924" s="11">
        <f t="shared" si="71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72"/>
        <v>21</v>
      </c>
      <c r="R924">
        <f>_xlfn.RANK.AVG(N924,Table1[backers_count])</f>
        <v>1866.5</v>
      </c>
      <c r="S924" t="str">
        <f t="shared" si="73"/>
        <v>music</v>
      </c>
      <c r="T924" t="str">
        <f t="shared" si="74"/>
        <v>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70"/>
        <v>41965.001423611116</v>
      </c>
      <c r="K925">
        <v>1414018923</v>
      </c>
      <c r="L925" s="11">
        <f t="shared" si="71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72"/>
        <v>2</v>
      </c>
      <c r="R925">
        <f>_xlfn.RANK.AVG(N925,Table1[backers_count])</f>
        <v>2901.5</v>
      </c>
      <c r="S925" t="str">
        <f t="shared" si="73"/>
        <v>music</v>
      </c>
      <c r="T925" t="str">
        <f t="shared" si="74"/>
        <v>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70"/>
        <v>41318.942928240744</v>
      </c>
      <c r="K926">
        <v>1358203069</v>
      </c>
      <c r="L926" s="11">
        <f t="shared" si="71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72"/>
        <v>11</v>
      </c>
      <c r="R926">
        <f>_xlfn.RANK.AVG(N926,Table1[backers_count])</f>
        <v>2419.5</v>
      </c>
      <c r="S926" t="str">
        <f t="shared" si="73"/>
        <v>music</v>
      </c>
      <c r="T926" t="str">
        <f t="shared" si="74"/>
        <v>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70"/>
        <v>41605.922581018516</v>
      </c>
      <c r="K927">
        <v>1382994511</v>
      </c>
      <c r="L927" s="11">
        <f t="shared" si="71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72"/>
        <v>3</v>
      </c>
      <c r="R927">
        <f>_xlfn.RANK.AVG(N927,Table1[backers_count])</f>
        <v>2971.5</v>
      </c>
      <c r="S927" t="str">
        <f t="shared" si="73"/>
        <v>music</v>
      </c>
      <c r="T927" t="str">
        <f t="shared" si="74"/>
        <v>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70"/>
        <v>40367.944444444445</v>
      </c>
      <c r="K928">
        <v>1276043330</v>
      </c>
      <c r="L928" s="11">
        <f t="shared" si="71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72"/>
        <v>0</v>
      </c>
      <c r="R928">
        <f>_xlfn.RANK.AVG(N928,Table1[backers_count])</f>
        <v>3909.5</v>
      </c>
      <c r="S928" t="str">
        <f t="shared" si="73"/>
        <v>music</v>
      </c>
      <c r="T928" t="str">
        <f t="shared" si="74"/>
        <v>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70"/>
        <v>41043.822858796295</v>
      </c>
      <c r="K929">
        <v>1334432695</v>
      </c>
      <c r="L929" s="11">
        <f t="shared" si="71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72"/>
        <v>0</v>
      </c>
      <c r="R929">
        <f>_xlfn.RANK.AVG(N929,Table1[backers_count])</f>
        <v>3909.5</v>
      </c>
      <c r="S929" t="str">
        <f t="shared" si="73"/>
        <v>music</v>
      </c>
      <c r="T929" t="str">
        <f t="shared" si="74"/>
        <v>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70"/>
        <v>41231</v>
      </c>
      <c r="K930">
        <v>1348864913</v>
      </c>
      <c r="L930" s="11">
        <f t="shared" si="71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72"/>
        <v>11</v>
      </c>
      <c r="R930">
        <f>_xlfn.RANK.AVG(N930,Table1[backers_count])</f>
        <v>1928.5</v>
      </c>
      <c r="S930" t="str">
        <f t="shared" si="73"/>
        <v>music</v>
      </c>
      <c r="T930" t="str">
        <f t="shared" si="74"/>
        <v>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70"/>
        <v>41008.196400462963</v>
      </c>
      <c r="K931">
        <v>1331358169</v>
      </c>
      <c r="L931" s="11">
        <f t="shared" si="71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72"/>
        <v>0</v>
      </c>
      <c r="R931">
        <f>_xlfn.RANK.AVG(N931,Table1[backers_count])</f>
        <v>3909.5</v>
      </c>
      <c r="S931" t="str">
        <f t="shared" si="73"/>
        <v>music</v>
      </c>
      <c r="T931" t="str">
        <f t="shared" si="74"/>
        <v>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70"/>
        <v>40354.897222222222</v>
      </c>
      <c r="K932">
        <v>1273874306</v>
      </c>
      <c r="L932" s="11">
        <f t="shared" si="71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72"/>
        <v>38</v>
      </c>
      <c r="R932">
        <f>_xlfn.RANK.AVG(N932,Table1[backers_count])</f>
        <v>2971.5</v>
      </c>
      <c r="S932" t="str">
        <f t="shared" si="73"/>
        <v>music</v>
      </c>
      <c r="T932" t="str">
        <f t="shared" si="74"/>
        <v>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70"/>
        <v>41714.916666666664</v>
      </c>
      <c r="K933">
        <v>1392021502</v>
      </c>
      <c r="L933" s="11">
        <f t="shared" si="71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72"/>
        <v>7</v>
      </c>
      <c r="R933">
        <f>_xlfn.RANK.AVG(N933,Table1[backers_count])</f>
        <v>2833</v>
      </c>
      <c r="S933" t="str">
        <f t="shared" si="73"/>
        <v>music</v>
      </c>
      <c r="T933" t="str">
        <f t="shared" si="74"/>
        <v>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70"/>
        <v>41355.927604166667</v>
      </c>
      <c r="K934">
        <v>1360106145</v>
      </c>
      <c r="L934" s="11">
        <f t="shared" si="71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72"/>
        <v>15</v>
      </c>
      <c r="R934">
        <f>_xlfn.RANK.AVG(N934,Table1[backers_count])</f>
        <v>1866.5</v>
      </c>
      <c r="S934" t="str">
        <f t="shared" si="73"/>
        <v>music</v>
      </c>
      <c r="T934" t="str">
        <f t="shared" si="74"/>
        <v>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70"/>
        <v>41771.169085648151</v>
      </c>
      <c r="K935">
        <v>1394683409</v>
      </c>
      <c r="L935" s="11">
        <f t="shared" si="71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72"/>
        <v>6</v>
      </c>
      <c r="R935">
        <f>_xlfn.RANK.AVG(N935,Table1[backers_count])</f>
        <v>3354.5</v>
      </c>
      <c r="S935" t="str">
        <f t="shared" si="73"/>
        <v>music</v>
      </c>
      <c r="T935" t="str">
        <f t="shared" si="74"/>
        <v>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70"/>
        <v>41763.25</v>
      </c>
      <c r="K936">
        <v>1396633284</v>
      </c>
      <c r="L936" s="11">
        <f t="shared" si="71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72"/>
        <v>30</v>
      </c>
      <c r="R936">
        <f>_xlfn.RANK.AVG(N936,Table1[backers_count])</f>
        <v>1866.5</v>
      </c>
      <c r="S936" t="str">
        <f t="shared" si="73"/>
        <v>music</v>
      </c>
      <c r="T936" t="str">
        <f t="shared" si="74"/>
        <v>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70"/>
        <v>42398.333668981482</v>
      </c>
      <c r="K937">
        <v>1451462429</v>
      </c>
      <c r="L937" s="11">
        <f t="shared" si="71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72"/>
        <v>1</v>
      </c>
      <c r="R937">
        <f>_xlfn.RANK.AVG(N937,Table1[backers_count])</f>
        <v>3354.5</v>
      </c>
      <c r="S937" t="str">
        <f t="shared" si="73"/>
        <v>music</v>
      </c>
      <c r="T937" t="str">
        <f t="shared" si="74"/>
        <v>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70"/>
        <v>40926.833333333336</v>
      </c>
      <c r="K938">
        <v>1323131689</v>
      </c>
      <c r="L938" s="11">
        <f t="shared" si="71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72"/>
        <v>0</v>
      </c>
      <c r="R938">
        <f>_xlfn.RANK.AVG(N938,Table1[backers_count])</f>
        <v>3909.5</v>
      </c>
      <c r="S938" t="str">
        <f t="shared" si="73"/>
        <v>music</v>
      </c>
      <c r="T938" t="str">
        <f t="shared" si="74"/>
        <v>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70"/>
        <v>41581.839780092596</v>
      </c>
      <c r="K939">
        <v>1380913757</v>
      </c>
      <c r="L939" s="11">
        <f t="shared" si="71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72"/>
        <v>1</v>
      </c>
      <c r="R939">
        <f>_xlfn.RANK.AVG(N939,Table1[backers_count])</f>
        <v>3354.5</v>
      </c>
      <c r="S939" t="str">
        <f t="shared" si="73"/>
        <v>music</v>
      </c>
      <c r="T939" t="str">
        <f t="shared" si="74"/>
        <v>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70"/>
        <v>41154.479722222226</v>
      </c>
      <c r="K940">
        <v>1343993448</v>
      </c>
      <c r="L940" s="11">
        <f t="shared" si="71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72"/>
        <v>0</v>
      </c>
      <c r="R940">
        <f>_xlfn.RANK.AVG(N940,Table1[backers_count])</f>
        <v>3572.5</v>
      </c>
      <c r="S940" t="str">
        <f t="shared" si="73"/>
        <v>music</v>
      </c>
      <c r="T940" t="str">
        <f t="shared" si="74"/>
        <v>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70"/>
        <v>41455.831944444442</v>
      </c>
      <c r="K941">
        <v>1369246738</v>
      </c>
      <c r="L941" s="11">
        <f t="shared" si="71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72"/>
        <v>1</v>
      </c>
      <c r="R941">
        <f>_xlfn.RANK.AVG(N941,Table1[backers_count])</f>
        <v>3354.5</v>
      </c>
      <c r="S941" t="str">
        <f t="shared" si="73"/>
        <v>music</v>
      </c>
      <c r="T941" t="str">
        <f t="shared" si="74"/>
        <v>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70"/>
        <v>42227.008402777778</v>
      </c>
      <c r="K942">
        <v>1435363926</v>
      </c>
      <c r="L942" s="11">
        <f t="shared" si="71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72"/>
        <v>17</v>
      </c>
      <c r="R942">
        <f>_xlfn.RANK.AVG(N942,Table1[backers_count])</f>
        <v>2470</v>
      </c>
      <c r="S942" t="str">
        <f t="shared" si="73"/>
        <v>technology</v>
      </c>
      <c r="T942" t="str">
        <f t="shared" si="74"/>
        <v>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70"/>
        <v>42776.096585648149</v>
      </c>
      <c r="K943">
        <v>1484101145</v>
      </c>
      <c r="L943" s="11">
        <f t="shared" si="71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72"/>
        <v>2</v>
      </c>
      <c r="R943">
        <f>_xlfn.RANK.AVG(N943,Table1[backers_count])</f>
        <v>1837</v>
      </c>
      <c r="S943" t="str">
        <f t="shared" si="73"/>
        <v>technology</v>
      </c>
      <c r="T943" t="str">
        <f t="shared" si="74"/>
        <v>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70"/>
        <v>42418.843287037031</v>
      </c>
      <c r="K944">
        <v>1452716060</v>
      </c>
      <c r="L944" s="11">
        <f t="shared" si="71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72"/>
        <v>9</v>
      </c>
      <c r="R944">
        <f>_xlfn.RANK.AVG(N944,Table1[backers_count])</f>
        <v>2380.5</v>
      </c>
      <c r="S944" t="str">
        <f t="shared" si="73"/>
        <v>technology</v>
      </c>
      <c r="T944" t="str">
        <f t="shared" si="74"/>
        <v>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70"/>
        <v>42703.709548611107</v>
      </c>
      <c r="K945">
        <v>1477843305</v>
      </c>
      <c r="L945" s="11">
        <f t="shared" si="71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72"/>
        <v>10</v>
      </c>
      <c r="R945">
        <f>_xlfn.RANK.AVG(N945,Table1[backers_count])</f>
        <v>2568.5</v>
      </c>
      <c r="S945" t="str">
        <f t="shared" si="73"/>
        <v>technology</v>
      </c>
      <c r="T945" t="str">
        <f t="shared" si="74"/>
        <v>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70"/>
        <v>42478.583333333328</v>
      </c>
      <c r="K946">
        <v>1458050450</v>
      </c>
      <c r="L946" s="11">
        <f t="shared" si="71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72"/>
        <v>13</v>
      </c>
      <c r="R946">
        <f>_xlfn.RANK.AVG(N946,Table1[backers_count])</f>
        <v>842.5</v>
      </c>
      <c r="S946" t="str">
        <f t="shared" si="73"/>
        <v>technology</v>
      </c>
      <c r="T946" t="str">
        <f t="shared" si="74"/>
        <v>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70"/>
        <v>42784.999305555553</v>
      </c>
      <c r="K947">
        <v>1482958626</v>
      </c>
      <c r="L947" s="11">
        <f t="shared" si="71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72"/>
        <v>2</v>
      </c>
      <c r="R947">
        <f>_xlfn.RANK.AVG(N947,Table1[backers_count])</f>
        <v>2380.5</v>
      </c>
      <c r="S947" t="str">
        <f t="shared" si="73"/>
        <v>technology</v>
      </c>
      <c r="T947" t="str">
        <f t="shared" si="74"/>
        <v>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70"/>
        <v>42622.750555555554</v>
      </c>
      <c r="K948">
        <v>1470852048</v>
      </c>
      <c r="L948" s="11">
        <f t="shared" si="71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72"/>
        <v>2</v>
      </c>
      <c r="R948">
        <f>_xlfn.RANK.AVG(N948,Table1[backers_count])</f>
        <v>2971.5</v>
      </c>
      <c r="S948" t="str">
        <f t="shared" si="73"/>
        <v>technology</v>
      </c>
      <c r="T948" t="str">
        <f t="shared" si="74"/>
        <v>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70"/>
        <v>42551.781319444446</v>
      </c>
      <c r="K949">
        <v>1462128306</v>
      </c>
      <c r="L949" s="11">
        <f t="shared" si="71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72"/>
        <v>0</v>
      </c>
      <c r="R949">
        <f>_xlfn.RANK.AVG(N949,Table1[backers_count])</f>
        <v>3909.5</v>
      </c>
      <c r="S949" t="str">
        <f t="shared" si="73"/>
        <v>technology</v>
      </c>
      <c r="T949" t="str">
        <f t="shared" si="74"/>
        <v>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70"/>
        <v>42441.828287037039</v>
      </c>
      <c r="K950">
        <v>1455220364</v>
      </c>
      <c r="L950" s="11">
        <f t="shared" si="71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72"/>
        <v>12</v>
      </c>
      <c r="R950">
        <f>_xlfn.RANK.AVG(N950,Table1[backers_count])</f>
        <v>2767.5</v>
      </c>
      <c r="S950" t="str">
        <f t="shared" si="73"/>
        <v>technology</v>
      </c>
      <c r="T950" t="str">
        <f t="shared" si="74"/>
        <v>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70"/>
        <v>42421.043703703705</v>
      </c>
      <c r="K951">
        <v>1450832576</v>
      </c>
      <c r="L951" s="11">
        <f t="shared" si="71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72"/>
        <v>1</v>
      </c>
      <c r="R951">
        <f>_xlfn.RANK.AVG(N951,Table1[backers_count])</f>
        <v>2833</v>
      </c>
      <c r="S951" t="str">
        <f t="shared" si="73"/>
        <v>technology</v>
      </c>
      <c r="T951" t="str">
        <f t="shared" si="74"/>
        <v>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70"/>
        <v>42386.750706018516</v>
      </c>
      <c r="K952">
        <v>1450461661</v>
      </c>
      <c r="L952" s="11">
        <f t="shared" si="71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72"/>
        <v>28</v>
      </c>
      <c r="R952">
        <f>_xlfn.RANK.AVG(N952,Table1[backers_count])</f>
        <v>2084.5</v>
      </c>
      <c r="S952" t="str">
        <f t="shared" si="73"/>
        <v>technology</v>
      </c>
      <c r="T952" t="str">
        <f t="shared" si="74"/>
        <v>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70"/>
        <v>42525.653611111105</v>
      </c>
      <c r="K953">
        <v>1461166872</v>
      </c>
      <c r="L953" s="11">
        <f t="shared" si="71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72"/>
        <v>38</v>
      </c>
      <c r="R953">
        <f>_xlfn.RANK.AVG(N953,Table1[backers_count])</f>
        <v>670.5</v>
      </c>
      <c r="S953" t="str">
        <f t="shared" si="73"/>
        <v>technology</v>
      </c>
      <c r="T953" t="str">
        <f t="shared" si="74"/>
        <v>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70"/>
        <v>42692.655231481483</v>
      </c>
      <c r="K954">
        <v>1476888212</v>
      </c>
      <c r="L954" s="11">
        <f t="shared" si="71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72"/>
        <v>40</v>
      </c>
      <c r="R954">
        <f>_xlfn.RANK.AVG(N954,Table1[backers_count])</f>
        <v>428</v>
      </c>
      <c r="S954" t="str">
        <f t="shared" si="73"/>
        <v>technology</v>
      </c>
      <c r="T954" t="str">
        <f t="shared" si="74"/>
        <v>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70"/>
        <v>42029.164340277777</v>
      </c>
      <c r="K955">
        <v>1419566199</v>
      </c>
      <c r="L955" s="11">
        <f t="shared" si="71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72"/>
        <v>1</v>
      </c>
      <c r="R955">
        <f>_xlfn.RANK.AVG(N955,Table1[backers_count])</f>
        <v>2971.5</v>
      </c>
      <c r="S955" t="str">
        <f t="shared" si="73"/>
        <v>technology</v>
      </c>
      <c r="T955" t="str">
        <f t="shared" si="74"/>
        <v>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70"/>
        <v>42236.833784722221</v>
      </c>
      <c r="K956">
        <v>1436472039</v>
      </c>
      <c r="L956" s="11">
        <f t="shared" si="71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72"/>
        <v>43</v>
      </c>
      <c r="R956">
        <f>_xlfn.RANK.AVG(N956,Table1[backers_count])</f>
        <v>1068</v>
      </c>
      <c r="S956" t="str">
        <f t="shared" si="73"/>
        <v>technology</v>
      </c>
      <c r="T956" t="str">
        <f t="shared" si="74"/>
        <v>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70"/>
        <v>42626.295138888891</v>
      </c>
      <c r="K957">
        <v>1470294300</v>
      </c>
      <c r="L957" s="11">
        <f t="shared" si="71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72"/>
        <v>6</v>
      </c>
      <c r="R957">
        <f>_xlfn.RANK.AVG(N957,Table1[backers_count])</f>
        <v>873</v>
      </c>
      <c r="S957" t="str">
        <f t="shared" si="73"/>
        <v>technology</v>
      </c>
      <c r="T957" t="str">
        <f t="shared" si="74"/>
        <v>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70"/>
        <v>42120.872210648144</v>
      </c>
      <c r="K958">
        <v>1424901359</v>
      </c>
      <c r="L958" s="11">
        <f t="shared" si="71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72"/>
        <v>2</v>
      </c>
      <c r="R958">
        <f>_xlfn.RANK.AVG(N958,Table1[backers_count])</f>
        <v>2338</v>
      </c>
      <c r="S958" t="str">
        <f t="shared" si="73"/>
        <v>technology</v>
      </c>
      <c r="T958" t="str">
        <f t="shared" si="74"/>
        <v>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70"/>
        <v>42691.594131944439</v>
      </c>
      <c r="K959">
        <v>1476710133</v>
      </c>
      <c r="L959" s="11">
        <f t="shared" si="71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72"/>
        <v>2</v>
      </c>
      <c r="R959">
        <f>_xlfn.RANK.AVG(N959,Table1[backers_count])</f>
        <v>2833</v>
      </c>
      <c r="S959" t="str">
        <f t="shared" si="73"/>
        <v>technology</v>
      </c>
      <c r="T959" t="str">
        <f t="shared" si="74"/>
        <v>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70"/>
        <v>42104.207638888889</v>
      </c>
      <c r="K960">
        <v>1426792563</v>
      </c>
      <c r="L960" s="11">
        <f t="shared" si="71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72"/>
        <v>11</v>
      </c>
      <c r="R960">
        <f>_xlfn.RANK.AVG(N960,Table1[backers_count])</f>
        <v>2338</v>
      </c>
      <c r="S960" t="str">
        <f t="shared" si="73"/>
        <v>technology</v>
      </c>
      <c r="T960" t="str">
        <f t="shared" si="74"/>
        <v>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70"/>
        <v>42023.174363425926</v>
      </c>
      <c r="K961">
        <v>1419048665</v>
      </c>
      <c r="L961" s="11">
        <f t="shared" si="71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72"/>
        <v>39</v>
      </c>
      <c r="R961">
        <f>_xlfn.RANK.AVG(N961,Table1[backers_count])</f>
        <v>492</v>
      </c>
      <c r="S961" t="str">
        <f t="shared" si="73"/>
        <v>technology</v>
      </c>
      <c r="T961" t="str">
        <f t="shared" si="74"/>
        <v>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ref="J962:J1025" si="75">(((I962/60)/60)/24)+DATE(1970,1,1)</f>
        <v>42808.585127314815</v>
      </c>
      <c r="K962">
        <v>1485874955</v>
      </c>
      <c r="L962" s="11">
        <f t="shared" ref="L962:L1025" si="76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77">ROUND((E962/D962)*100,0)</f>
        <v>46</v>
      </c>
      <c r="R962">
        <f>_xlfn.RANK.AVG(N962,Table1[backers_count])</f>
        <v>446.5</v>
      </c>
      <c r="S962" t="str">
        <f t="shared" ref="S962:S1025" si="78">LEFT(P962, SEARCH("/",P962,1)-1)</f>
        <v>technology</v>
      </c>
      <c r="T962" t="str">
        <f t="shared" ref="T962:T1025" si="79">RIGHT(P962,LEN(P962)-SEARCH("/",P962)-1)</f>
        <v>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si="75"/>
        <v>42786.791666666672</v>
      </c>
      <c r="K963">
        <v>1483634335</v>
      </c>
      <c r="L963" s="11">
        <f t="shared" si="76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77"/>
        <v>42</v>
      </c>
      <c r="R963">
        <f>_xlfn.RANK.AVG(N963,Table1[backers_count])</f>
        <v>738</v>
      </c>
      <c r="S963" t="str">
        <f t="shared" si="78"/>
        <v>technology</v>
      </c>
      <c r="T963" t="str">
        <f t="shared" si="79"/>
        <v>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75"/>
        <v>42411.712418981479</v>
      </c>
      <c r="K964">
        <v>1451927153</v>
      </c>
      <c r="L964" s="11">
        <f t="shared" si="7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77"/>
        <v>28</v>
      </c>
      <c r="R964">
        <f>_xlfn.RANK.AVG(N964,Table1[backers_count])</f>
        <v>1678</v>
      </c>
      <c r="S964" t="str">
        <f t="shared" si="78"/>
        <v>technology</v>
      </c>
      <c r="T964" t="str">
        <f t="shared" si="79"/>
        <v>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75"/>
        <v>42660.635636574079</v>
      </c>
      <c r="K965">
        <v>1473693319</v>
      </c>
      <c r="L965" s="11">
        <f t="shared" si="7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77"/>
        <v>1</v>
      </c>
      <c r="R965">
        <f>_xlfn.RANK.AVG(N965,Table1[backers_count])</f>
        <v>2707</v>
      </c>
      <c r="S965" t="str">
        <f t="shared" si="78"/>
        <v>technology</v>
      </c>
      <c r="T965" t="str">
        <f t="shared" si="79"/>
        <v>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75"/>
        <v>42248.628692129627</v>
      </c>
      <c r="K966">
        <v>1437663919</v>
      </c>
      <c r="L966" s="11">
        <f t="shared" si="7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77"/>
        <v>1</v>
      </c>
      <c r="R966">
        <f>_xlfn.RANK.AVG(N966,Table1[backers_count])</f>
        <v>1896</v>
      </c>
      <c r="S966" t="str">
        <f t="shared" si="78"/>
        <v>technology</v>
      </c>
      <c r="T966" t="str">
        <f t="shared" si="79"/>
        <v>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75"/>
        <v>42669.165972222225</v>
      </c>
      <c r="K967">
        <v>1474676646</v>
      </c>
      <c r="L967" s="11">
        <f t="shared" si="7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77"/>
        <v>1</v>
      </c>
      <c r="R967">
        <f>_xlfn.RANK.AVG(N967,Table1[backers_count])</f>
        <v>2901.5</v>
      </c>
      <c r="S967" t="str">
        <f t="shared" si="78"/>
        <v>technology</v>
      </c>
      <c r="T967" t="str">
        <f t="shared" si="79"/>
        <v>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75"/>
        <v>42649.635787037041</v>
      </c>
      <c r="K968">
        <v>1473174932</v>
      </c>
      <c r="L968" s="11">
        <f t="shared" si="7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77"/>
        <v>15</v>
      </c>
      <c r="R968">
        <f>_xlfn.RANK.AVG(N968,Table1[backers_count])</f>
        <v>1866.5</v>
      </c>
      <c r="S968" t="str">
        <f t="shared" si="78"/>
        <v>technology</v>
      </c>
      <c r="T968" t="str">
        <f t="shared" si="79"/>
        <v>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75"/>
        <v>42482.21266203704</v>
      </c>
      <c r="K969">
        <v>1456121174</v>
      </c>
      <c r="L969" s="11">
        <f t="shared" si="7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77"/>
        <v>18</v>
      </c>
      <c r="R969">
        <f>_xlfn.RANK.AVG(N969,Table1[backers_count])</f>
        <v>973</v>
      </c>
      <c r="S969" t="str">
        <f t="shared" si="78"/>
        <v>technology</v>
      </c>
      <c r="T969" t="str">
        <f t="shared" si="79"/>
        <v>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75"/>
        <v>41866.847615740742</v>
      </c>
      <c r="K970">
        <v>1405542034</v>
      </c>
      <c r="L970" s="11">
        <f t="shared" si="7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77"/>
        <v>1</v>
      </c>
      <c r="R970">
        <f>_xlfn.RANK.AVG(N970,Table1[backers_count])</f>
        <v>3067.5</v>
      </c>
      <c r="S970" t="str">
        <f t="shared" si="78"/>
        <v>technology</v>
      </c>
      <c r="T970" t="str">
        <f t="shared" si="79"/>
        <v>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75"/>
        <v>42775.30332175926</v>
      </c>
      <c r="K971">
        <v>1483773407</v>
      </c>
      <c r="L971" s="11">
        <f t="shared" si="7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77"/>
        <v>47</v>
      </c>
      <c r="R971">
        <f>_xlfn.RANK.AVG(N971,Table1[backers_count])</f>
        <v>2611.5</v>
      </c>
      <c r="S971" t="str">
        <f t="shared" si="78"/>
        <v>technology</v>
      </c>
      <c r="T971" t="str">
        <f t="shared" si="79"/>
        <v>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75"/>
        <v>42758.207638888889</v>
      </c>
      <c r="K972">
        <v>1481951853</v>
      </c>
      <c r="L972" s="11">
        <f t="shared" si="7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77"/>
        <v>46</v>
      </c>
      <c r="R972">
        <f>_xlfn.RANK.AVG(N972,Table1[backers_count])</f>
        <v>2470</v>
      </c>
      <c r="S972" t="str">
        <f t="shared" si="78"/>
        <v>technology</v>
      </c>
      <c r="T972" t="str">
        <f t="shared" si="79"/>
        <v>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75"/>
        <v>42156.709027777775</v>
      </c>
      <c r="K973">
        <v>1429290060</v>
      </c>
      <c r="L973" s="11">
        <f t="shared" si="7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77"/>
        <v>0</v>
      </c>
      <c r="R973">
        <f>_xlfn.RANK.AVG(N973,Table1[backers_count])</f>
        <v>2971.5</v>
      </c>
      <c r="S973" t="str">
        <f t="shared" si="78"/>
        <v>technology</v>
      </c>
      <c r="T973" t="str">
        <f t="shared" si="79"/>
        <v>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75"/>
        <v>41886.290972222225</v>
      </c>
      <c r="K974">
        <v>1407271598</v>
      </c>
      <c r="L974" s="11">
        <f t="shared" si="7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77"/>
        <v>35</v>
      </c>
      <c r="R974">
        <f>_xlfn.RANK.AVG(N974,Table1[backers_count])</f>
        <v>1505.5</v>
      </c>
      <c r="S974" t="str">
        <f t="shared" si="78"/>
        <v>technology</v>
      </c>
      <c r="T974" t="str">
        <f t="shared" si="79"/>
        <v>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75"/>
        <v>42317.056631944448</v>
      </c>
      <c r="K975">
        <v>1441844493</v>
      </c>
      <c r="L975" s="11">
        <f t="shared" si="7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77"/>
        <v>2</v>
      </c>
      <c r="R975">
        <f>_xlfn.RANK.AVG(N975,Table1[backers_count])</f>
        <v>2767.5</v>
      </c>
      <c r="S975" t="str">
        <f t="shared" si="78"/>
        <v>technology</v>
      </c>
      <c r="T975" t="str">
        <f t="shared" si="79"/>
        <v>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75"/>
        <v>42454.707824074074</v>
      </c>
      <c r="K976">
        <v>1456336756</v>
      </c>
      <c r="L976" s="11">
        <f t="shared" si="7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77"/>
        <v>1</v>
      </c>
      <c r="R976">
        <f>_xlfn.RANK.AVG(N976,Table1[backers_count])</f>
        <v>3198.5</v>
      </c>
      <c r="S976" t="str">
        <f t="shared" si="78"/>
        <v>technology</v>
      </c>
      <c r="T976" t="str">
        <f t="shared" si="79"/>
        <v>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75"/>
        <v>42549.696585648147</v>
      </c>
      <c r="K977">
        <v>1461948185</v>
      </c>
      <c r="L977" s="11">
        <f t="shared" si="7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77"/>
        <v>3</v>
      </c>
      <c r="R977">
        <f>_xlfn.RANK.AVG(N977,Table1[backers_count])</f>
        <v>2084.5</v>
      </c>
      <c r="S977" t="str">
        <f t="shared" si="78"/>
        <v>technology</v>
      </c>
      <c r="T977" t="str">
        <f t="shared" si="79"/>
        <v>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75"/>
        <v>42230.058993055558</v>
      </c>
      <c r="K978">
        <v>1435627497</v>
      </c>
      <c r="L978" s="11">
        <f t="shared" si="7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77"/>
        <v>2</v>
      </c>
      <c r="R978">
        <f>_xlfn.RANK.AVG(N978,Table1[backers_count])</f>
        <v>2296.5</v>
      </c>
      <c r="S978" t="str">
        <f t="shared" si="78"/>
        <v>technology</v>
      </c>
      <c r="T978" t="str">
        <f t="shared" si="79"/>
        <v>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75"/>
        <v>42421.942094907412</v>
      </c>
      <c r="K979">
        <v>1453502197</v>
      </c>
      <c r="L979" s="11">
        <f t="shared" si="7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77"/>
        <v>34</v>
      </c>
      <c r="R979">
        <f>_xlfn.RANK.AVG(N979,Table1[backers_count])</f>
        <v>2568.5</v>
      </c>
      <c r="S979" t="str">
        <f t="shared" si="78"/>
        <v>technology</v>
      </c>
      <c r="T979" t="str">
        <f t="shared" si="79"/>
        <v>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75"/>
        <v>42425.309039351851</v>
      </c>
      <c r="K980">
        <v>1453793101</v>
      </c>
      <c r="L980" s="11">
        <f t="shared" si="7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77"/>
        <v>56</v>
      </c>
      <c r="R980">
        <f>_xlfn.RANK.AVG(N980,Table1[backers_count])</f>
        <v>660.5</v>
      </c>
      <c r="S980" t="str">
        <f t="shared" si="78"/>
        <v>technology</v>
      </c>
      <c r="T980" t="str">
        <f t="shared" si="79"/>
        <v>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75"/>
        <v>42541.790972222225</v>
      </c>
      <c r="K981">
        <v>1463392828</v>
      </c>
      <c r="L981" s="11">
        <f t="shared" si="7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77"/>
        <v>83</v>
      </c>
      <c r="R981">
        <f>_xlfn.RANK.AVG(N981,Table1[backers_count])</f>
        <v>842.5</v>
      </c>
      <c r="S981" t="str">
        <f t="shared" si="78"/>
        <v>technology</v>
      </c>
      <c r="T981" t="str">
        <f t="shared" si="79"/>
        <v>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75"/>
        <v>41973.945856481485</v>
      </c>
      <c r="K982">
        <v>1413495722</v>
      </c>
      <c r="L982" s="11">
        <f t="shared" si="7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77"/>
        <v>15</v>
      </c>
      <c r="R982">
        <f>_xlfn.RANK.AVG(N982,Table1[backers_count])</f>
        <v>1837</v>
      </c>
      <c r="S982" t="str">
        <f t="shared" si="78"/>
        <v>technology</v>
      </c>
      <c r="T982" t="str">
        <f t="shared" si="79"/>
        <v>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75"/>
        <v>41860.947013888886</v>
      </c>
      <c r="K983">
        <v>1405032222</v>
      </c>
      <c r="L983" s="11">
        <f t="shared" si="7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77"/>
        <v>0</v>
      </c>
      <c r="R983">
        <f>_xlfn.RANK.AVG(N983,Table1[backers_count])</f>
        <v>3067.5</v>
      </c>
      <c r="S983" t="str">
        <f t="shared" si="78"/>
        <v>technology</v>
      </c>
      <c r="T983" t="str">
        <f t="shared" si="79"/>
        <v>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75"/>
        <v>42645.753310185188</v>
      </c>
      <c r="K984">
        <v>1472839486</v>
      </c>
      <c r="L984" s="11">
        <f t="shared" si="7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77"/>
        <v>0</v>
      </c>
      <c r="R984">
        <f>_xlfn.RANK.AVG(N984,Table1[backers_count])</f>
        <v>3198.5</v>
      </c>
      <c r="S984" t="str">
        <f t="shared" si="78"/>
        <v>technology</v>
      </c>
      <c r="T984" t="str">
        <f t="shared" si="79"/>
        <v>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75"/>
        <v>42605.870833333334</v>
      </c>
      <c r="K985">
        <v>1469289685</v>
      </c>
      <c r="L985" s="11">
        <f t="shared" si="7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77"/>
        <v>30</v>
      </c>
      <c r="R985">
        <f>_xlfn.RANK.AVG(N985,Table1[backers_count])</f>
        <v>474</v>
      </c>
      <c r="S985" t="str">
        <f t="shared" si="78"/>
        <v>technology</v>
      </c>
      <c r="T985" t="str">
        <f t="shared" si="79"/>
        <v>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75"/>
        <v>42091.074166666673</v>
      </c>
      <c r="K986">
        <v>1424918808</v>
      </c>
      <c r="L986" s="11">
        <f t="shared" si="76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77"/>
        <v>1</v>
      </c>
      <c r="R986">
        <f>_xlfn.RANK.AVG(N986,Table1[backers_count])</f>
        <v>3198.5</v>
      </c>
      <c r="S986" t="str">
        <f t="shared" si="78"/>
        <v>technology</v>
      </c>
      <c r="T986" t="str">
        <f t="shared" si="79"/>
        <v>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75"/>
        <v>42369.958333333328</v>
      </c>
      <c r="K987">
        <v>1449011610</v>
      </c>
      <c r="L987" s="11">
        <f t="shared" si="7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77"/>
        <v>6</v>
      </c>
      <c r="R987">
        <f>_xlfn.RANK.AVG(N987,Table1[backers_count])</f>
        <v>2118</v>
      </c>
      <c r="S987" t="str">
        <f t="shared" si="78"/>
        <v>technology</v>
      </c>
      <c r="T987" t="str">
        <f t="shared" si="79"/>
        <v>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75"/>
        <v>42379</v>
      </c>
      <c r="K988">
        <v>1447698300</v>
      </c>
      <c r="L988" s="11">
        <f t="shared" si="7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77"/>
        <v>13</v>
      </c>
      <c r="R988">
        <f>_xlfn.RANK.AVG(N988,Table1[backers_count])</f>
        <v>2118</v>
      </c>
      <c r="S988" t="str">
        <f t="shared" si="78"/>
        <v>technology</v>
      </c>
      <c r="T988" t="str">
        <f t="shared" si="79"/>
        <v>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75"/>
        <v>41813.294560185182</v>
      </c>
      <c r="K989">
        <v>1400051050</v>
      </c>
      <c r="L989" s="11">
        <f t="shared" si="7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77"/>
        <v>13</v>
      </c>
      <c r="R989">
        <f>_xlfn.RANK.AVG(N989,Table1[backers_count])</f>
        <v>1575</v>
      </c>
      <c r="S989" t="str">
        <f t="shared" si="78"/>
        <v>technology</v>
      </c>
      <c r="T989" t="str">
        <f t="shared" si="79"/>
        <v>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75"/>
        <v>42644.356770833328</v>
      </c>
      <c r="K990">
        <v>1472718825</v>
      </c>
      <c r="L990" s="11">
        <f t="shared" si="7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77"/>
        <v>0</v>
      </c>
      <c r="R990">
        <f>_xlfn.RANK.AVG(N990,Table1[backers_count])</f>
        <v>3909.5</v>
      </c>
      <c r="S990" t="str">
        <f t="shared" si="78"/>
        <v>technology</v>
      </c>
      <c r="T990" t="str">
        <f t="shared" si="79"/>
        <v>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75"/>
        <v>42641.933969907404</v>
      </c>
      <c r="K991">
        <v>1472509495</v>
      </c>
      <c r="L991" s="11">
        <f t="shared" si="7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77"/>
        <v>17</v>
      </c>
      <c r="R991">
        <f>_xlfn.RANK.AVG(N991,Table1[backers_count])</f>
        <v>1812.5</v>
      </c>
      <c r="S991" t="str">
        <f t="shared" si="78"/>
        <v>technology</v>
      </c>
      <c r="T991" t="str">
        <f t="shared" si="79"/>
        <v>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75"/>
        <v>41885.784305555557</v>
      </c>
      <c r="K992">
        <v>1407178164</v>
      </c>
      <c r="L992" s="11">
        <f t="shared" si="7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77"/>
        <v>0</v>
      </c>
      <c r="R992">
        <f>_xlfn.RANK.AVG(N992,Table1[backers_count])</f>
        <v>3354.5</v>
      </c>
      <c r="S992" t="str">
        <f t="shared" si="78"/>
        <v>technology</v>
      </c>
      <c r="T992" t="str">
        <f t="shared" si="79"/>
        <v>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75"/>
        <v>42563.785416666666</v>
      </c>
      <c r="K993">
        <v>1466186988</v>
      </c>
      <c r="L993" s="11">
        <f t="shared" si="76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77"/>
        <v>4</v>
      </c>
      <c r="R993">
        <f>_xlfn.RANK.AVG(N993,Table1[backers_count])</f>
        <v>2833</v>
      </c>
      <c r="S993" t="str">
        <f t="shared" si="78"/>
        <v>technology</v>
      </c>
      <c r="T993" t="str">
        <f t="shared" si="79"/>
        <v>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75"/>
        <v>42497.883321759262</v>
      </c>
      <c r="K994">
        <v>1457475119</v>
      </c>
      <c r="L994" s="11">
        <f t="shared" si="7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77"/>
        <v>0</v>
      </c>
      <c r="R994">
        <f>_xlfn.RANK.AVG(N994,Table1[backers_count])</f>
        <v>3067.5</v>
      </c>
      <c r="S994" t="str">
        <f t="shared" si="78"/>
        <v>technology</v>
      </c>
      <c r="T994" t="str">
        <f t="shared" si="79"/>
        <v>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75"/>
        <v>42686.208333333328</v>
      </c>
      <c r="K995">
        <v>1476054568</v>
      </c>
      <c r="L995" s="11">
        <f t="shared" si="7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77"/>
        <v>25</v>
      </c>
      <c r="R995">
        <f>_xlfn.RANK.AVG(N995,Table1[backers_count])</f>
        <v>428</v>
      </c>
      <c r="S995" t="str">
        <f t="shared" si="78"/>
        <v>technology</v>
      </c>
      <c r="T995" t="str">
        <f t="shared" si="79"/>
        <v>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75"/>
        <v>41973.957638888889</v>
      </c>
      <c r="K996">
        <v>1412835530</v>
      </c>
      <c r="L996" s="11">
        <f t="shared" si="7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77"/>
        <v>2</v>
      </c>
      <c r="R996">
        <f>_xlfn.RANK.AVG(N996,Table1[backers_count])</f>
        <v>2611.5</v>
      </c>
      <c r="S996" t="str">
        <f t="shared" si="78"/>
        <v>technology</v>
      </c>
      <c r="T996" t="str">
        <f t="shared" si="79"/>
        <v>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75"/>
        <v>41972.666666666672</v>
      </c>
      <c r="K997">
        <v>1415140480</v>
      </c>
      <c r="L997" s="11">
        <f t="shared" si="7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77"/>
        <v>7</v>
      </c>
      <c r="R997">
        <f>_xlfn.RANK.AVG(N997,Table1[backers_count])</f>
        <v>2707</v>
      </c>
      <c r="S997" t="str">
        <f t="shared" si="78"/>
        <v>technology</v>
      </c>
      <c r="T997" t="str">
        <f t="shared" si="79"/>
        <v>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75"/>
        <v>41847.643750000003</v>
      </c>
      <c r="K998">
        <v>1403902060</v>
      </c>
      <c r="L998" s="11">
        <f t="shared" si="7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77"/>
        <v>2</v>
      </c>
      <c r="R998">
        <f>_xlfn.RANK.AVG(N998,Table1[backers_count])</f>
        <v>2971.5</v>
      </c>
      <c r="S998" t="str">
        <f t="shared" si="78"/>
        <v>technology</v>
      </c>
      <c r="T998" t="str">
        <f t="shared" si="79"/>
        <v>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75"/>
        <v>41971.144641203704</v>
      </c>
      <c r="K999">
        <v>1414549697</v>
      </c>
      <c r="L999" s="11">
        <f t="shared" si="76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77"/>
        <v>1</v>
      </c>
      <c r="R999">
        <f>_xlfn.RANK.AVG(N999,Table1[backers_count])</f>
        <v>2767.5</v>
      </c>
      <c r="S999" t="str">
        <f t="shared" si="78"/>
        <v>technology</v>
      </c>
      <c r="T999" t="str">
        <f t="shared" si="79"/>
        <v>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75"/>
        <v>42327.210659722223</v>
      </c>
      <c r="K1000">
        <v>1444017801</v>
      </c>
      <c r="L1000" s="11">
        <f t="shared" si="7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77"/>
        <v>59</v>
      </c>
      <c r="R1000">
        <f>_xlfn.RANK.AVG(N1000,Table1[backers_count])</f>
        <v>368</v>
      </c>
      <c r="S1000" t="str">
        <f t="shared" si="78"/>
        <v>technology</v>
      </c>
      <c r="T1000" t="str">
        <f t="shared" si="79"/>
        <v>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75"/>
        <v>41956.334722222222</v>
      </c>
      <c r="K1001">
        <v>1413270690</v>
      </c>
      <c r="L1001" s="11">
        <f t="shared" si="7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77"/>
        <v>8</v>
      </c>
      <c r="R1001">
        <f>_xlfn.RANK.AVG(N1001,Table1[backers_count])</f>
        <v>1594</v>
      </c>
      <c r="S1001" t="str">
        <f t="shared" si="78"/>
        <v>technology</v>
      </c>
      <c r="T1001" t="str">
        <f t="shared" si="79"/>
        <v>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75"/>
        <v>42809.018055555556</v>
      </c>
      <c r="K1002">
        <v>1484357160</v>
      </c>
      <c r="L1002" s="11">
        <f t="shared" si="7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77"/>
        <v>2</v>
      </c>
      <c r="R1002">
        <f>_xlfn.RANK.AVG(N1002,Table1[backers_count])</f>
        <v>2901.5</v>
      </c>
      <c r="S1002" t="str">
        <f t="shared" si="78"/>
        <v>technology</v>
      </c>
      <c r="T1002" t="str">
        <f t="shared" si="79"/>
        <v>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75"/>
        <v>42765.720057870371</v>
      </c>
      <c r="K1003">
        <v>1481908613</v>
      </c>
      <c r="L1003" s="11">
        <f t="shared" si="7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77"/>
        <v>104</v>
      </c>
      <c r="R1003">
        <f>_xlfn.RANK.AVG(N1003,Table1[backers_count])</f>
        <v>3067.5</v>
      </c>
      <c r="S1003" t="str">
        <f t="shared" si="78"/>
        <v>technology</v>
      </c>
      <c r="T1003" t="str">
        <f t="shared" si="79"/>
        <v>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75"/>
        <v>42355.249305555553</v>
      </c>
      <c r="K1004">
        <v>1447777514</v>
      </c>
      <c r="L1004" s="11">
        <f t="shared" si="7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77"/>
        <v>30</v>
      </c>
      <c r="R1004">
        <f>_xlfn.RANK.AVG(N1004,Table1[backers_count])</f>
        <v>2149</v>
      </c>
      <c r="S1004" t="str">
        <f t="shared" si="78"/>
        <v>technology</v>
      </c>
      <c r="T1004" t="str">
        <f t="shared" si="79"/>
        <v>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75"/>
        <v>42810.667372685188</v>
      </c>
      <c r="K1005">
        <v>1487091661</v>
      </c>
      <c r="L1005" s="11">
        <f t="shared" si="7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77"/>
        <v>16</v>
      </c>
      <c r="R1005">
        <f>_xlfn.RANK.AVG(N1005,Table1[backers_count])</f>
        <v>2419.5</v>
      </c>
      <c r="S1005" t="str">
        <f t="shared" si="78"/>
        <v>technology</v>
      </c>
      <c r="T1005" t="str">
        <f t="shared" si="79"/>
        <v>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75"/>
        <v>42418.708645833336</v>
      </c>
      <c r="K1006">
        <v>1453222827</v>
      </c>
      <c r="L1006" s="11">
        <f t="shared" si="7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77"/>
        <v>82</v>
      </c>
      <c r="R1006">
        <f>_xlfn.RANK.AVG(N1006,Table1[backers_count])</f>
        <v>854</v>
      </c>
      <c r="S1006" t="str">
        <f t="shared" si="78"/>
        <v>technology</v>
      </c>
      <c r="T1006" t="str">
        <f t="shared" si="79"/>
        <v>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75"/>
        <v>42307.624803240738</v>
      </c>
      <c r="K1007">
        <v>1443538783</v>
      </c>
      <c r="L1007" s="11">
        <f t="shared" si="7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77"/>
        <v>75</v>
      </c>
      <c r="R1007">
        <f>_xlfn.RANK.AVG(N1007,Table1[backers_count])</f>
        <v>526</v>
      </c>
      <c r="S1007" t="str">
        <f t="shared" si="78"/>
        <v>technology</v>
      </c>
      <c r="T1007" t="str">
        <f t="shared" si="79"/>
        <v>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75"/>
        <v>41985.299305555556</v>
      </c>
      <c r="K1008">
        <v>1417654672</v>
      </c>
      <c r="L1008" s="11">
        <f t="shared" si="7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77"/>
        <v>6</v>
      </c>
      <c r="R1008">
        <f>_xlfn.RANK.AVG(N1008,Table1[backers_count])</f>
        <v>2767.5</v>
      </c>
      <c r="S1008" t="str">
        <f t="shared" si="78"/>
        <v>technology</v>
      </c>
      <c r="T1008" t="str">
        <f t="shared" si="79"/>
        <v>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75"/>
        <v>42718.6252662037</v>
      </c>
      <c r="K1009">
        <v>1478095223</v>
      </c>
      <c r="L1009" s="11">
        <f t="shared" si="7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77"/>
        <v>44</v>
      </c>
      <c r="R1009">
        <f>_xlfn.RANK.AVG(N1009,Table1[backers_count])</f>
        <v>1028.5</v>
      </c>
      <c r="S1009" t="str">
        <f t="shared" si="78"/>
        <v>technology</v>
      </c>
      <c r="T1009" t="str">
        <f t="shared" si="79"/>
        <v>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75"/>
        <v>42732.809201388889</v>
      </c>
      <c r="K1010">
        <v>1480361115</v>
      </c>
      <c r="L1010" s="11">
        <f t="shared" si="7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77"/>
        <v>0</v>
      </c>
      <c r="R1010">
        <f>_xlfn.RANK.AVG(N1010,Table1[backers_count])</f>
        <v>3572.5</v>
      </c>
      <c r="S1010" t="str">
        <f t="shared" si="78"/>
        <v>technology</v>
      </c>
      <c r="T1010" t="str">
        <f t="shared" si="79"/>
        <v>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75"/>
        <v>42540.604699074072</v>
      </c>
      <c r="K1011">
        <v>1463754646</v>
      </c>
      <c r="L1011" s="11">
        <f t="shared" si="7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77"/>
        <v>13</v>
      </c>
      <c r="R1011">
        <f>_xlfn.RANK.AVG(N1011,Table1[backers_count])</f>
        <v>799.5</v>
      </c>
      <c r="S1011" t="str">
        <f t="shared" si="78"/>
        <v>technology</v>
      </c>
      <c r="T1011" t="str">
        <f t="shared" si="79"/>
        <v>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75"/>
        <v>42618.124305555553</v>
      </c>
      <c r="K1012">
        <v>1468180462</v>
      </c>
      <c r="L1012" s="11">
        <f t="shared" si="7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77"/>
        <v>0</v>
      </c>
      <c r="R1012">
        <f>_xlfn.RANK.AVG(N1012,Table1[backers_count])</f>
        <v>3067.5</v>
      </c>
      <c r="S1012" t="str">
        <f t="shared" si="78"/>
        <v>technology</v>
      </c>
      <c r="T1012" t="str">
        <f t="shared" si="79"/>
        <v>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75"/>
        <v>41991.898090277777</v>
      </c>
      <c r="K1013">
        <v>1415050395</v>
      </c>
      <c r="L1013" s="11">
        <f t="shared" si="7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77"/>
        <v>0</v>
      </c>
      <c r="R1013">
        <f>_xlfn.RANK.AVG(N1013,Table1[backers_count])</f>
        <v>3572.5</v>
      </c>
      <c r="S1013" t="str">
        <f t="shared" si="78"/>
        <v>technology</v>
      </c>
      <c r="T1013" t="str">
        <f t="shared" si="79"/>
        <v>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75"/>
        <v>42759.440416666665</v>
      </c>
      <c r="K1014">
        <v>1481366052</v>
      </c>
      <c r="L1014" s="11">
        <f t="shared" si="7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77"/>
        <v>21535</v>
      </c>
      <c r="R1014">
        <f>_xlfn.RANK.AVG(N1014,Table1[backers_count])</f>
        <v>91</v>
      </c>
      <c r="S1014" t="str">
        <f t="shared" si="78"/>
        <v>technology</v>
      </c>
      <c r="T1014" t="str">
        <f t="shared" si="79"/>
        <v>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75"/>
        <v>42367.833333333328</v>
      </c>
      <c r="K1015">
        <v>1449000056</v>
      </c>
      <c r="L1015" s="11">
        <f t="shared" si="7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77"/>
        <v>35</v>
      </c>
      <c r="R1015">
        <f>_xlfn.RANK.AVG(N1015,Table1[backers_count])</f>
        <v>893.5</v>
      </c>
      <c r="S1015" t="str">
        <f t="shared" si="78"/>
        <v>technology</v>
      </c>
      <c r="T1015" t="str">
        <f t="shared" si="79"/>
        <v>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75"/>
        <v>42005.002488425926</v>
      </c>
      <c r="K1016">
        <v>1415750615</v>
      </c>
      <c r="L1016" s="11">
        <f t="shared" si="7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77"/>
        <v>31</v>
      </c>
      <c r="R1016">
        <f>_xlfn.RANK.AVG(N1016,Table1[backers_count])</f>
        <v>2380.5</v>
      </c>
      <c r="S1016" t="str">
        <f t="shared" si="78"/>
        <v>technology</v>
      </c>
      <c r="T1016" t="str">
        <f t="shared" si="79"/>
        <v>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75"/>
        <v>42333.920081018514</v>
      </c>
      <c r="K1017">
        <v>1445893495</v>
      </c>
      <c r="L1017" s="11">
        <f t="shared" si="7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77"/>
        <v>3</v>
      </c>
      <c r="R1017">
        <f>_xlfn.RANK.AVG(N1017,Table1[backers_count])</f>
        <v>2901.5</v>
      </c>
      <c r="S1017" t="str">
        <f t="shared" si="78"/>
        <v>technology</v>
      </c>
      <c r="T1017" t="str">
        <f t="shared" si="79"/>
        <v>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75"/>
        <v>42467.065462962957</v>
      </c>
      <c r="K1018">
        <v>1456108456</v>
      </c>
      <c r="L1018" s="11">
        <f t="shared" si="7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77"/>
        <v>3</v>
      </c>
      <c r="R1018">
        <f>_xlfn.RANK.AVG(N1018,Table1[backers_count])</f>
        <v>1645.5</v>
      </c>
      <c r="S1018" t="str">
        <f t="shared" si="78"/>
        <v>technology</v>
      </c>
      <c r="T1018" t="str">
        <f t="shared" si="79"/>
        <v>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75"/>
        <v>42329.716840277775</v>
      </c>
      <c r="K1019">
        <v>1444666335</v>
      </c>
      <c r="L1019" s="11">
        <f t="shared" si="7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77"/>
        <v>23</v>
      </c>
      <c r="R1019">
        <f>_xlfn.RANK.AVG(N1019,Table1[backers_count])</f>
        <v>221</v>
      </c>
      <c r="S1019" t="str">
        <f t="shared" si="78"/>
        <v>technology</v>
      </c>
      <c r="T1019" t="str">
        <f t="shared" si="79"/>
        <v>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75"/>
        <v>42565.492280092592</v>
      </c>
      <c r="K1020">
        <v>1465904933</v>
      </c>
      <c r="L1020" s="11">
        <f t="shared" si="7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77"/>
        <v>3</v>
      </c>
      <c r="R1020">
        <f>_xlfn.RANK.AVG(N1020,Table1[backers_count])</f>
        <v>2833</v>
      </c>
      <c r="S1020" t="str">
        <f t="shared" si="78"/>
        <v>technology</v>
      </c>
      <c r="T1020" t="str">
        <f t="shared" si="79"/>
        <v>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75"/>
        <v>42039.973946759259</v>
      </c>
      <c r="K1021">
        <v>1420500149</v>
      </c>
      <c r="L1021" s="11">
        <f t="shared" si="7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77"/>
        <v>47</v>
      </c>
      <c r="R1021">
        <f>_xlfn.RANK.AVG(N1021,Table1[backers_count])</f>
        <v>194</v>
      </c>
      <c r="S1021" t="str">
        <f t="shared" si="78"/>
        <v>technology</v>
      </c>
      <c r="T1021" t="str">
        <f t="shared" si="79"/>
        <v>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75"/>
        <v>42157.032638888893</v>
      </c>
      <c r="K1022">
        <v>1430617209</v>
      </c>
      <c r="L1022" s="11">
        <f t="shared" si="7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77"/>
        <v>206</v>
      </c>
      <c r="R1022">
        <f>_xlfn.RANK.AVG(N1022,Table1[backers_count])</f>
        <v>1866.5</v>
      </c>
      <c r="S1022" t="str">
        <f t="shared" si="78"/>
        <v>music</v>
      </c>
      <c r="T1022" t="str">
        <f t="shared" si="79"/>
        <v>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75"/>
        <v>42294.166666666672</v>
      </c>
      <c r="K1023">
        <v>1443074571</v>
      </c>
      <c r="L1023" s="11">
        <f t="shared" si="7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77"/>
        <v>352</v>
      </c>
      <c r="R1023">
        <f>_xlfn.RANK.AVG(N1023,Table1[backers_count])</f>
        <v>161</v>
      </c>
      <c r="S1023" t="str">
        <f t="shared" si="78"/>
        <v>music</v>
      </c>
      <c r="T1023" t="str">
        <f t="shared" si="79"/>
        <v>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75"/>
        <v>42141.646724537044</v>
      </c>
      <c r="K1024">
        <v>1429284677</v>
      </c>
      <c r="L1024" s="11">
        <f t="shared" si="7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77"/>
        <v>115</v>
      </c>
      <c r="R1024">
        <f>_xlfn.RANK.AVG(N1024,Table1[backers_count])</f>
        <v>1055</v>
      </c>
      <c r="S1024" t="str">
        <f t="shared" si="78"/>
        <v>music</v>
      </c>
      <c r="T1024" t="str">
        <f t="shared" si="79"/>
        <v>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75"/>
        <v>42175.919687500005</v>
      </c>
      <c r="K1025">
        <v>1432245861</v>
      </c>
      <c r="L1025" s="11">
        <f t="shared" si="7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77"/>
        <v>237</v>
      </c>
      <c r="R1025">
        <f>_xlfn.RANK.AVG(N1025,Table1[backers_count])</f>
        <v>630.5</v>
      </c>
      <c r="S1025" t="str">
        <f t="shared" si="78"/>
        <v>music</v>
      </c>
      <c r="T1025" t="str">
        <f t="shared" si="79"/>
        <v>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ref="J1026:J1089" si="80">(((I1026/60)/60)/24)+DATE(1970,1,1)</f>
        <v>42400.580590277779</v>
      </c>
      <c r="K1026">
        <v>1451656563</v>
      </c>
      <c r="L1026" s="11">
        <f t="shared" ref="L1026:L1089" si="81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82">ROUND((E1026/D1026)*100,0)</f>
        <v>119</v>
      </c>
      <c r="R1026">
        <f>_xlfn.RANK.AVG(N1026,Table1[backers_count])</f>
        <v>1230</v>
      </c>
      <c r="S1026" t="str">
        <f t="shared" ref="S1026:S1089" si="83">LEFT(P1026, SEARCH("/",P1026,1)-1)</f>
        <v>music</v>
      </c>
      <c r="T1026" t="str">
        <f t="shared" ref="T1026:T1089" si="84">RIGHT(P1026,LEN(P1026)-SEARCH("/",P1026)-1)</f>
        <v>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si="80"/>
        <v>42079.792094907403</v>
      </c>
      <c r="K1027">
        <v>1423944037</v>
      </c>
      <c r="L1027" s="11">
        <f t="shared" si="81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82"/>
        <v>110</v>
      </c>
      <c r="R1027">
        <f>_xlfn.RANK.AVG(N1027,Table1[backers_count])</f>
        <v>60</v>
      </c>
      <c r="S1027" t="str">
        <f t="shared" si="83"/>
        <v>music</v>
      </c>
      <c r="T1027" t="str">
        <f t="shared" si="84"/>
        <v>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80"/>
        <v>42460.365925925929</v>
      </c>
      <c r="K1028">
        <v>1456480016</v>
      </c>
      <c r="L1028" s="11">
        <f t="shared" si="81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82"/>
        <v>100</v>
      </c>
      <c r="R1028">
        <f>_xlfn.RANK.AVG(N1028,Table1[backers_count])</f>
        <v>666</v>
      </c>
      <c r="S1028" t="str">
        <f t="shared" si="83"/>
        <v>music</v>
      </c>
      <c r="T1028" t="str">
        <f t="shared" si="84"/>
        <v>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80"/>
        <v>41935.034108796295</v>
      </c>
      <c r="K1029">
        <v>1411433347</v>
      </c>
      <c r="L1029" s="11">
        <f t="shared" si="81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82"/>
        <v>103</v>
      </c>
      <c r="R1029">
        <f>_xlfn.RANK.AVG(N1029,Table1[backers_count])</f>
        <v>732</v>
      </c>
      <c r="S1029" t="str">
        <f t="shared" si="83"/>
        <v>music</v>
      </c>
      <c r="T1029" t="str">
        <f t="shared" si="84"/>
        <v>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80"/>
        <v>42800.833333333328</v>
      </c>
      <c r="K1030">
        <v>1484924605</v>
      </c>
      <c r="L1030" s="11">
        <f t="shared" si="81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82"/>
        <v>117</v>
      </c>
      <c r="R1030">
        <f>_xlfn.RANK.AVG(N1030,Table1[backers_count])</f>
        <v>331</v>
      </c>
      <c r="S1030" t="str">
        <f t="shared" si="83"/>
        <v>music</v>
      </c>
      <c r="T1030" t="str">
        <f t="shared" si="84"/>
        <v>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80"/>
        <v>42098.915972222225</v>
      </c>
      <c r="K1031">
        <v>1423501507</v>
      </c>
      <c r="L1031" s="11">
        <f t="shared" si="81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82"/>
        <v>112</v>
      </c>
      <c r="R1031">
        <f>_xlfn.RANK.AVG(N1031,Table1[backers_count])</f>
        <v>591.5</v>
      </c>
      <c r="S1031" t="str">
        <f t="shared" si="83"/>
        <v>music</v>
      </c>
      <c r="T1031" t="str">
        <f t="shared" si="84"/>
        <v>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80"/>
        <v>42625.483206018514</v>
      </c>
      <c r="K1032">
        <v>1472470549</v>
      </c>
      <c r="L1032" s="11">
        <f t="shared" si="81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82"/>
        <v>342</v>
      </c>
      <c r="R1032">
        <f>_xlfn.RANK.AVG(N1032,Table1[backers_count])</f>
        <v>532</v>
      </c>
      <c r="S1032" t="str">
        <f t="shared" si="83"/>
        <v>music</v>
      </c>
      <c r="T1032" t="str">
        <f t="shared" si="84"/>
        <v>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80"/>
        <v>42354.764004629629</v>
      </c>
      <c r="K1033">
        <v>1447698010</v>
      </c>
      <c r="L1033" s="11">
        <f t="shared" si="81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82"/>
        <v>107</v>
      </c>
      <c r="R1033">
        <f>_xlfn.RANK.AVG(N1033,Table1[backers_count])</f>
        <v>817</v>
      </c>
      <c r="S1033" t="str">
        <f t="shared" si="83"/>
        <v>music</v>
      </c>
      <c r="T1033" t="str">
        <f t="shared" si="84"/>
        <v>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80"/>
        <v>42544.666956018518</v>
      </c>
      <c r="K1034">
        <v>1464105625</v>
      </c>
      <c r="L1034" s="11">
        <f t="shared" si="81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82"/>
        <v>108</v>
      </c>
      <c r="R1034">
        <f>_xlfn.RANK.AVG(N1034,Table1[backers_count])</f>
        <v>842.5</v>
      </c>
      <c r="S1034" t="str">
        <f t="shared" si="83"/>
        <v>music</v>
      </c>
      <c r="T1034" t="str">
        <f t="shared" si="84"/>
        <v>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80"/>
        <v>42716.732407407413</v>
      </c>
      <c r="K1035">
        <v>1479144880</v>
      </c>
      <c r="L1035" s="11">
        <f t="shared" si="81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82"/>
        <v>103</v>
      </c>
      <c r="R1035">
        <f>_xlfn.RANK.AVG(N1035,Table1[backers_count])</f>
        <v>1970</v>
      </c>
      <c r="S1035" t="str">
        <f t="shared" si="83"/>
        <v>music</v>
      </c>
      <c r="T1035" t="str">
        <f t="shared" si="84"/>
        <v>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80"/>
        <v>42587.165972222225</v>
      </c>
      <c r="K1036">
        <v>1467604804</v>
      </c>
      <c r="L1036" s="11">
        <f t="shared" si="81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82"/>
        <v>130</v>
      </c>
      <c r="R1036">
        <f>_xlfn.RANK.AVG(N1036,Table1[backers_count])</f>
        <v>515</v>
      </c>
      <c r="S1036" t="str">
        <f t="shared" si="83"/>
        <v>music</v>
      </c>
      <c r="T1036" t="str">
        <f t="shared" si="84"/>
        <v>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80"/>
        <v>42046.641435185185</v>
      </c>
      <c r="K1037">
        <v>1421076220</v>
      </c>
      <c r="L1037" s="11">
        <f t="shared" si="81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82"/>
        <v>108</v>
      </c>
      <c r="R1037">
        <f>_xlfn.RANK.AVG(N1037,Table1[backers_count])</f>
        <v>1028.5</v>
      </c>
      <c r="S1037" t="str">
        <f t="shared" si="83"/>
        <v>music</v>
      </c>
      <c r="T1037" t="str">
        <f t="shared" si="84"/>
        <v>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80"/>
        <v>41281.333333333336</v>
      </c>
      <c r="K1038">
        <v>1354790790</v>
      </c>
      <c r="L1038" s="11">
        <f t="shared" si="81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82"/>
        <v>112</v>
      </c>
      <c r="R1038">
        <f>_xlfn.RANK.AVG(N1038,Table1[backers_count])</f>
        <v>393</v>
      </c>
      <c r="S1038" t="str">
        <f t="shared" si="83"/>
        <v>music</v>
      </c>
      <c r="T1038" t="str">
        <f t="shared" si="84"/>
        <v>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80"/>
        <v>42142.208333333328</v>
      </c>
      <c r="K1039">
        <v>1429991062</v>
      </c>
      <c r="L1039" s="11">
        <f t="shared" si="81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82"/>
        <v>102</v>
      </c>
      <c r="R1039">
        <f>_xlfn.RANK.AVG(N1039,Table1[backers_count])</f>
        <v>2182</v>
      </c>
      <c r="S1039" t="str">
        <f t="shared" si="83"/>
        <v>music</v>
      </c>
      <c r="T1039" t="str">
        <f t="shared" si="84"/>
        <v>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80"/>
        <v>42448.190081018518</v>
      </c>
      <c r="K1040">
        <v>1455773623</v>
      </c>
      <c r="L1040" s="11">
        <f t="shared" si="81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82"/>
        <v>145</v>
      </c>
      <c r="R1040">
        <f>_xlfn.RANK.AVG(N1040,Table1[backers_count])</f>
        <v>1230</v>
      </c>
      <c r="S1040" t="str">
        <f t="shared" si="83"/>
        <v>music</v>
      </c>
      <c r="T1040" t="str">
        <f t="shared" si="84"/>
        <v>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80"/>
        <v>42717.332638888889</v>
      </c>
      <c r="K1041">
        <v>1479436646</v>
      </c>
      <c r="L1041" s="11">
        <f t="shared" si="81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82"/>
        <v>128</v>
      </c>
      <c r="R1041">
        <f>_xlfn.RANK.AVG(N1041,Table1[backers_count])</f>
        <v>1866.5</v>
      </c>
      <c r="S1041" t="str">
        <f t="shared" si="83"/>
        <v>music</v>
      </c>
      <c r="T1041" t="str">
        <f t="shared" si="84"/>
        <v>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80"/>
        <v>42609.708437499998</v>
      </c>
      <c r="K1042">
        <v>1469725209</v>
      </c>
      <c r="L1042" s="11">
        <f t="shared" si="81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82"/>
        <v>0</v>
      </c>
      <c r="R1042">
        <f>_xlfn.RANK.AVG(N1042,Table1[backers_count])</f>
        <v>3572.5</v>
      </c>
      <c r="S1042" t="str">
        <f t="shared" si="83"/>
        <v>journalism</v>
      </c>
      <c r="T1042" t="str">
        <f t="shared" si="84"/>
        <v>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80"/>
        <v>41851.060092592597</v>
      </c>
      <c r="K1043">
        <v>1405041992</v>
      </c>
      <c r="L1043" s="11">
        <f t="shared" si="81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82"/>
        <v>0</v>
      </c>
      <c r="R1043">
        <f>_xlfn.RANK.AVG(N1043,Table1[backers_count])</f>
        <v>3909.5</v>
      </c>
      <c r="S1043" t="str">
        <f t="shared" si="83"/>
        <v>journalism</v>
      </c>
      <c r="T1043" t="str">
        <f t="shared" si="84"/>
        <v>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80"/>
        <v>41894.416666666664</v>
      </c>
      <c r="K1044">
        <v>1406824948</v>
      </c>
      <c r="L1044" s="11">
        <f t="shared" si="81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82"/>
        <v>2</v>
      </c>
      <c r="R1044">
        <f>_xlfn.RANK.AVG(N1044,Table1[backers_count])</f>
        <v>3572.5</v>
      </c>
      <c r="S1044" t="str">
        <f t="shared" si="83"/>
        <v>journalism</v>
      </c>
      <c r="T1044" t="str">
        <f t="shared" si="84"/>
        <v>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80"/>
        <v>42144.252951388888</v>
      </c>
      <c r="K1045">
        <v>1429509855</v>
      </c>
      <c r="L1045" s="11">
        <f t="shared" si="81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82"/>
        <v>9</v>
      </c>
      <c r="R1045">
        <f>_xlfn.RANK.AVG(N1045,Table1[backers_count])</f>
        <v>283</v>
      </c>
      <c r="S1045" t="str">
        <f t="shared" si="83"/>
        <v>journalism</v>
      </c>
      <c r="T1045" t="str">
        <f t="shared" si="84"/>
        <v>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80"/>
        <v>42068.852083333331</v>
      </c>
      <c r="K1046">
        <v>1420668801</v>
      </c>
      <c r="L1046" s="11">
        <f t="shared" si="81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82"/>
        <v>0</v>
      </c>
      <c r="R1046">
        <f>_xlfn.RANK.AVG(N1046,Table1[backers_count])</f>
        <v>3354.5</v>
      </c>
      <c r="S1046" t="str">
        <f t="shared" si="83"/>
        <v>journalism</v>
      </c>
      <c r="T1046" t="str">
        <f t="shared" si="84"/>
        <v>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80"/>
        <v>41874.874421296299</v>
      </c>
      <c r="K1047">
        <v>1406235550</v>
      </c>
      <c r="L1047" s="11">
        <f t="shared" si="81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82"/>
        <v>3</v>
      </c>
      <c r="R1047">
        <f>_xlfn.RANK.AVG(N1047,Table1[backers_count])</f>
        <v>2767.5</v>
      </c>
      <c r="S1047" t="str">
        <f t="shared" si="83"/>
        <v>journalism</v>
      </c>
      <c r="T1047" t="str">
        <f t="shared" si="84"/>
        <v>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80"/>
        <v>42364.851388888885</v>
      </c>
      <c r="K1048">
        <v>1447273560</v>
      </c>
      <c r="L1048" s="11">
        <f t="shared" si="81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82"/>
        <v>0</v>
      </c>
      <c r="R1048">
        <f>_xlfn.RANK.AVG(N1048,Table1[backers_count])</f>
        <v>3909.5</v>
      </c>
      <c r="S1048" t="str">
        <f t="shared" si="83"/>
        <v>journalism</v>
      </c>
      <c r="T1048" t="str">
        <f t="shared" si="84"/>
        <v>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80"/>
        <v>41948.860127314816</v>
      </c>
      <c r="K1049">
        <v>1412624315</v>
      </c>
      <c r="L1049" s="11">
        <f t="shared" si="81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82"/>
        <v>0</v>
      </c>
      <c r="R1049">
        <f>_xlfn.RANK.AVG(N1049,Table1[backers_count])</f>
        <v>3572.5</v>
      </c>
      <c r="S1049" t="str">
        <f t="shared" si="83"/>
        <v>journalism</v>
      </c>
      <c r="T1049" t="str">
        <f t="shared" si="84"/>
        <v>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80"/>
        <v>42638.053113425922</v>
      </c>
      <c r="K1050">
        <v>1471310189</v>
      </c>
      <c r="L1050" s="11">
        <f t="shared" si="81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82"/>
        <v>1</v>
      </c>
      <c r="R1050">
        <f>_xlfn.RANK.AVG(N1050,Table1[backers_count])</f>
        <v>3067.5</v>
      </c>
      <c r="S1050" t="str">
        <f t="shared" si="83"/>
        <v>journalism</v>
      </c>
      <c r="T1050" t="str">
        <f t="shared" si="84"/>
        <v>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80"/>
        <v>42412.431076388893</v>
      </c>
      <c r="K1051">
        <v>1452680445</v>
      </c>
      <c r="L1051" s="11">
        <f t="shared" si="81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82"/>
        <v>0</v>
      </c>
      <c r="R1051">
        <f>_xlfn.RANK.AVG(N1051,Table1[backers_count])</f>
        <v>3909.5</v>
      </c>
      <c r="S1051" t="str">
        <f t="shared" si="83"/>
        <v>journalism</v>
      </c>
      <c r="T1051" t="str">
        <f t="shared" si="84"/>
        <v>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80"/>
        <v>42261.7971875</v>
      </c>
      <c r="K1052">
        <v>1439665677</v>
      </c>
      <c r="L1052" s="11">
        <f t="shared" si="81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82"/>
        <v>0</v>
      </c>
      <c r="R1052">
        <f>_xlfn.RANK.AVG(N1052,Table1[backers_count])</f>
        <v>3909.5</v>
      </c>
      <c r="S1052" t="str">
        <f t="shared" si="83"/>
        <v>journalism</v>
      </c>
      <c r="T1052" t="str">
        <f t="shared" si="84"/>
        <v>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80"/>
        <v>41878.014178240745</v>
      </c>
      <c r="K1053">
        <v>1406679625</v>
      </c>
      <c r="L1053" s="11">
        <f t="shared" si="81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82"/>
        <v>0</v>
      </c>
      <c r="R1053">
        <f>_xlfn.RANK.AVG(N1053,Table1[backers_count])</f>
        <v>3909.5</v>
      </c>
      <c r="S1053" t="str">
        <f t="shared" si="83"/>
        <v>journalism</v>
      </c>
      <c r="T1053" t="str">
        <f t="shared" si="84"/>
        <v>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80"/>
        <v>42527.839583333334</v>
      </c>
      <c r="K1054">
        <v>1461438495</v>
      </c>
      <c r="L1054" s="11">
        <f t="shared" si="81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82"/>
        <v>0</v>
      </c>
      <c r="R1054">
        <f>_xlfn.RANK.AVG(N1054,Table1[backers_count])</f>
        <v>3909.5</v>
      </c>
      <c r="S1054" t="str">
        <f t="shared" si="83"/>
        <v>journalism</v>
      </c>
      <c r="T1054" t="str">
        <f t="shared" si="84"/>
        <v>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80"/>
        <v>42800.172824074078</v>
      </c>
      <c r="K1055">
        <v>1486613332</v>
      </c>
      <c r="L1055" s="11">
        <f t="shared" si="81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82"/>
        <v>1</v>
      </c>
      <c r="R1055">
        <f>_xlfn.RANK.AVG(N1055,Table1[backers_count])</f>
        <v>3572.5</v>
      </c>
      <c r="S1055" t="str">
        <f t="shared" si="83"/>
        <v>journalism</v>
      </c>
      <c r="T1055" t="str">
        <f t="shared" si="84"/>
        <v>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80"/>
        <v>41861.916666666664</v>
      </c>
      <c r="K1056">
        <v>1405110399</v>
      </c>
      <c r="L1056" s="11">
        <f t="shared" si="81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82"/>
        <v>0</v>
      </c>
      <c r="R1056">
        <f>_xlfn.RANK.AVG(N1056,Table1[backers_count])</f>
        <v>3909.5</v>
      </c>
      <c r="S1056" t="str">
        <f t="shared" si="83"/>
        <v>journalism</v>
      </c>
      <c r="T1056" t="str">
        <f t="shared" si="84"/>
        <v>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80"/>
        <v>42436.992418981477</v>
      </c>
      <c r="K1057">
        <v>1454802545</v>
      </c>
      <c r="L1057" s="11">
        <f t="shared" si="81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82"/>
        <v>0</v>
      </c>
      <c r="R1057">
        <f>_xlfn.RANK.AVG(N1057,Table1[backers_count])</f>
        <v>3909.5</v>
      </c>
      <c r="S1057" t="str">
        <f t="shared" si="83"/>
        <v>journalism</v>
      </c>
      <c r="T1057" t="str">
        <f t="shared" si="84"/>
        <v>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80"/>
        <v>42118.677974537044</v>
      </c>
      <c r="K1058">
        <v>1424711777</v>
      </c>
      <c r="L1058" s="11">
        <f t="shared" si="81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82"/>
        <v>0</v>
      </c>
      <c r="R1058">
        <f>_xlfn.RANK.AVG(N1058,Table1[backers_count])</f>
        <v>3909.5</v>
      </c>
      <c r="S1058" t="str">
        <f t="shared" si="83"/>
        <v>journalism</v>
      </c>
      <c r="T1058" t="str">
        <f t="shared" si="84"/>
        <v>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80"/>
        <v>42708.912997685184</v>
      </c>
      <c r="K1059">
        <v>1478292883</v>
      </c>
      <c r="L1059" s="11">
        <f t="shared" si="81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82"/>
        <v>0</v>
      </c>
      <c r="R1059">
        <f>_xlfn.RANK.AVG(N1059,Table1[backers_count])</f>
        <v>3909.5</v>
      </c>
      <c r="S1059" t="str">
        <f t="shared" si="83"/>
        <v>journalism</v>
      </c>
      <c r="T1059" t="str">
        <f t="shared" si="84"/>
        <v>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80"/>
        <v>42089</v>
      </c>
      <c r="K1060">
        <v>1423777043</v>
      </c>
      <c r="L1060" s="11">
        <f t="shared" si="81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82"/>
        <v>0</v>
      </c>
      <c r="R1060">
        <f>_xlfn.RANK.AVG(N1060,Table1[backers_count])</f>
        <v>3909.5</v>
      </c>
      <c r="S1060" t="str">
        <f t="shared" si="83"/>
        <v>journalism</v>
      </c>
      <c r="T1060" t="str">
        <f t="shared" si="84"/>
        <v>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80"/>
        <v>42076.748333333337</v>
      </c>
      <c r="K1061">
        <v>1423681056</v>
      </c>
      <c r="L1061" s="11">
        <f t="shared" si="81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82"/>
        <v>0</v>
      </c>
      <c r="R1061">
        <f>_xlfn.RANK.AVG(N1061,Table1[backers_count])</f>
        <v>3909.5</v>
      </c>
      <c r="S1061" t="str">
        <f t="shared" si="83"/>
        <v>journalism</v>
      </c>
      <c r="T1061" t="str">
        <f t="shared" si="84"/>
        <v>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80"/>
        <v>42109.913113425922</v>
      </c>
      <c r="K1062">
        <v>1426542893</v>
      </c>
      <c r="L1062" s="11">
        <f t="shared" si="81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82"/>
        <v>1</v>
      </c>
      <c r="R1062">
        <f>_xlfn.RANK.AVG(N1062,Table1[backers_count])</f>
        <v>3572.5</v>
      </c>
      <c r="S1062" t="str">
        <f t="shared" si="83"/>
        <v>journalism</v>
      </c>
      <c r="T1062" t="str">
        <f t="shared" si="84"/>
        <v>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80"/>
        <v>42492.041666666672</v>
      </c>
      <c r="K1063">
        <v>1456987108</v>
      </c>
      <c r="L1063" s="11">
        <f t="shared" si="81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82"/>
        <v>0</v>
      </c>
      <c r="R1063">
        <f>_xlfn.RANK.AVG(N1063,Table1[backers_count])</f>
        <v>3909.5</v>
      </c>
      <c r="S1063" t="str">
        <f t="shared" si="83"/>
        <v>journalism</v>
      </c>
      <c r="T1063" t="str">
        <f t="shared" si="84"/>
        <v>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80"/>
        <v>42563.807187500002</v>
      </c>
      <c r="K1064">
        <v>1467746541</v>
      </c>
      <c r="L1064" s="11">
        <f t="shared" si="81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82"/>
        <v>95</v>
      </c>
      <c r="R1064">
        <f>_xlfn.RANK.AVG(N1064,Table1[backers_count])</f>
        <v>3067.5</v>
      </c>
      <c r="S1064" t="str">
        <f t="shared" si="83"/>
        <v>journalism</v>
      </c>
      <c r="T1064" t="str">
        <f t="shared" si="84"/>
        <v>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80"/>
        <v>42613.030810185184</v>
      </c>
      <c r="K1065">
        <v>1470012262</v>
      </c>
      <c r="L1065" s="11">
        <f t="shared" si="81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82"/>
        <v>0</v>
      </c>
      <c r="R1065">
        <f>_xlfn.RANK.AVG(N1065,Table1[backers_count])</f>
        <v>3909.5</v>
      </c>
      <c r="S1065" t="str">
        <f t="shared" si="83"/>
        <v>journalism</v>
      </c>
      <c r="T1065" t="str">
        <f t="shared" si="84"/>
        <v>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80"/>
        <v>41462.228043981479</v>
      </c>
      <c r="K1066">
        <v>1369286903</v>
      </c>
      <c r="L1066" s="11">
        <f t="shared" si="81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82"/>
        <v>9</v>
      </c>
      <c r="R1066">
        <f>_xlfn.RANK.AVG(N1066,Table1[backers_count])</f>
        <v>660.5</v>
      </c>
      <c r="S1066" t="str">
        <f t="shared" si="83"/>
        <v>games</v>
      </c>
      <c r="T1066" t="str">
        <f t="shared" si="84"/>
        <v>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80"/>
        <v>41689.381041666667</v>
      </c>
      <c r="K1067">
        <v>1390381722</v>
      </c>
      <c r="L1067" s="11">
        <f t="shared" si="81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82"/>
        <v>3</v>
      </c>
      <c r="R1067">
        <f>_xlfn.RANK.AVG(N1067,Table1[backers_count])</f>
        <v>2971.5</v>
      </c>
      <c r="S1067" t="str">
        <f t="shared" si="83"/>
        <v>games</v>
      </c>
      <c r="T1067" t="str">
        <f t="shared" si="84"/>
        <v>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80"/>
        <v>41490.962754629632</v>
      </c>
      <c r="K1068">
        <v>1371769582</v>
      </c>
      <c r="L1068" s="11">
        <f t="shared" si="81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82"/>
        <v>3</v>
      </c>
      <c r="R1068">
        <f>_xlfn.RANK.AVG(N1068,Table1[backers_count])</f>
        <v>564</v>
      </c>
      <c r="S1068" t="str">
        <f t="shared" si="83"/>
        <v>games</v>
      </c>
      <c r="T1068" t="str">
        <f t="shared" si="84"/>
        <v>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80"/>
        <v>41629.855682870373</v>
      </c>
      <c r="K1069">
        <v>1385065931</v>
      </c>
      <c r="L1069" s="11">
        <f t="shared" si="81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82"/>
        <v>26</v>
      </c>
      <c r="R1069">
        <f>_xlfn.RANK.AVG(N1069,Table1[backers_count])</f>
        <v>2655</v>
      </c>
      <c r="S1069" t="str">
        <f t="shared" si="83"/>
        <v>games</v>
      </c>
      <c r="T1069" t="str">
        <f t="shared" si="84"/>
        <v>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80"/>
        <v>42470.329444444447</v>
      </c>
      <c r="K1070">
        <v>1457686464</v>
      </c>
      <c r="L1070" s="11">
        <f t="shared" si="81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82"/>
        <v>0</v>
      </c>
      <c r="R1070">
        <f>_xlfn.RANK.AVG(N1070,Table1[backers_count])</f>
        <v>3067.5</v>
      </c>
      <c r="S1070" t="str">
        <f t="shared" si="83"/>
        <v>games</v>
      </c>
      <c r="T1070" t="str">
        <f t="shared" si="84"/>
        <v>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80"/>
        <v>41604.271516203706</v>
      </c>
      <c r="K1071">
        <v>1382679059</v>
      </c>
      <c r="L1071" s="11">
        <f t="shared" si="81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82"/>
        <v>39</v>
      </c>
      <c r="R1071">
        <f>_xlfn.RANK.AVG(N1071,Table1[backers_count])</f>
        <v>2182</v>
      </c>
      <c r="S1071" t="str">
        <f t="shared" si="83"/>
        <v>games</v>
      </c>
      <c r="T1071" t="str">
        <f t="shared" si="84"/>
        <v>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80"/>
        <v>41183.011828703704</v>
      </c>
      <c r="K1072">
        <v>1347322622</v>
      </c>
      <c r="L1072" s="11">
        <f t="shared" si="81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82"/>
        <v>1</v>
      </c>
      <c r="R1072">
        <f>_xlfn.RANK.AVG(N1072,Table1[backers_count])</f>
        <v>3354.5</v>
      </c>
      <c r="S1072" t="str">
        <f t="shared" si="83"/>
        <v>games</v>
      </c>
      <c r="T1072" t="str">
        <f t="shared" si="84"/>
        <v>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80"/>
        <v>42325.795057870375</v>
      </c>
      <c r="K1073">
        <v>1445191493</v>
      </c>
      <c r="L1073" s="11">
        <f t="shared" si="81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82"/>
        <v>0</v>
      </c>
      <c r="R1073">
        <f>_xlfn.RANK.AVG(N1073,Table1[backers_count])</f>
        <v>3909.5</v>
      </c>
      <c r="S1073" t="str">
        <f t="shared" si="83"/>
        <v>games</v>
      </c>
      <c r="T1073" t="str">
        <f t="shared" si="84"/>
        <v>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80"/>
        <v>41675.832141203704</v>
      </c>
      <c r="K1074">
        <v>1389038297</v>
      </c>
      <c r="L1074" s="11">
        <f t="shared" si="81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82"/>
        <v>0</v>
      </c>
      <c r="R1074">
        <f>_xlfn.RANK.AVG(N1074,Table1[backers_count])</f>
        <v>3067.5</v>
      </c>
      <c r="S1074" t="str">
        <f t="shared" si="83"/>
        <v>games</v>
      </c>
      <c r="T1074" t="str">
        <f t="shared" si="84"/>
        <v>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80"/>
        <v>40832.964594907404</v>
      </c>
      <c r="K1075">
        <v>1316214541</v>
      </c>
      <c r="L1075" s="11">
        <f t="shared" si="81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82"/>
        <v>1</v>
      </c>
      <c r="R1075">
        <f>_xlfn.RANK.AVG(N1075,Table1[backers_count])</f>
        <v>3572.5</v>
      </c>
      <c r="S1075" t="str">
        <f t="shared" si="83"/>
        <v>games</v>
      </c>
      <c r="T1075" t="str">
        <f t="shared" si="84"/>
        <v>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80"/>
        <v>41643.172974537039</v>
      </c>
      <c r="K1076">
        <v>1386216545</v>
      </c>
      <c r="L1076" s="11">
        <f t="shared" si="81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82"/>
        <v>6</v>
      </c>
      <c r="R1076">
        <f>_xlfn.RANK.AVG(N1076,Table1[backers_count])</f>
        <v>1866.5</v>
      </c>
      <c r="S1076" t="str">
        <f t="shared" si="83"/>
        <v>games</v>
      </c>
      <c r="T1076" t="str">
        <f t="shared" si="84"/>
        <v>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80"/>
        <v>41035.904120370367</v>
      </c>
      <c r="K1077">
        <v>1333748516</v>
      </c>
      <c r="L1077" s="11">
        <f t="shared" si="81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82"/>
        <v>5</v>
      </c>
      <c r="R1077">
        <f>_xlfn.RANK.AVG(N1077,Table1[backers_count])</f>
        <v>3198.5</v>
      </c>
      <c r="S1077" t="str">
        <f t="shared" si="83"/>
        <v>games</v>
      </c>
      <c r="T1077" t="str">
        <f t="shared" si="84"/>
        <v>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80"/>
        <v>41893.377893518518</v>
      </c>
      <c r="K1078">
        <v>1405674250</v>
      </c>
      <c r="L1078" s="11">
        <f t="shared" si="81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82"/>
        <v>63</v>
      </c>
      <c r="R1078">
        <f>_xlfn.RANK.AVG(N1078,Table1[backers_count])</f>
        <v>68</v>
      </c>
      <c r="S1078" t="str">
        <f t="shared" si="83"/>
        <v>games</v>
      </c>
      <c r="T1078" t="str">
        <f t="shared" si="84"/>
        <v>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80"/>
        <v>42383.16679398148</v>
      </c>
      <c r="K1079">
        <v>1450152011</v>
      </c>
      <c r="L1079" s="11">
        <f t="shared" si="81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82"/>
        <v>29</v>
      </c>
      <c r="R1079">
        <f>_xlfn.RANK.AVG(N1079,Table1[backers_count])</f>
        <v>510.5</v>
      </c>
      <c r="S1079" t="str">
        <f t="shared" si="83"/>
        <v>games</v>
      </c>
      <c r="T1079" t="str">
        <f t="shared" si="84"/>
        <v>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80"/>
        <v>40746.195844907408</v>
      </c>
      <c r="K1080">
        <v>1307421721</v>
      </c>
      <c r="L1080" s="11">
        <f t="shared" si="81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82"/>
        <v>8</v>
      </c>
      <c r="R1080">
        <f>_xlfn.RANK.AVG(N1080,Table1[backers_count])</f>
        <v>2971.5</v>
      </c>
      <c r="S1080" t="str">
        <f t="shared" si="83"/>
        <v>games</v>
      </c>
      <c r="T1080" t="str">
        <f t="shared" si="84"/>
        <v>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80"/>
        <v>42504.566388888896</v>
      </c>
      <c r="K1081">
        <v>1461072936</v>
      </c>
      <c r="L1081" s="11">
        <f t="shared" si="81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82"/>
        <v>3</v>
      </c>
      <c r="R1081">
        <f>_xlfn.RANK.AVG(N1081,Table1[backers_count])</f>
        <v>2296.5</v>
      </c>
      <c r="S1081" t="str">
        <f t="shared" si="83"/>
        <v>games</v>
      </c>
      <c r="T1081" t="str">
        <f t="shared" si="84"/>
        <v>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80"/>
        <v>41770.138113425928</v>
      </c>
      <c r="K1082">
        <v>1397186333</v>
      </c>
      <c r="L1082" s="11">
        <f t="shared" si="81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82"/>
        <v>9</v>
      </c>
      <c r="R1082">
        <f>_xlfn.RANK.AVG(N1082,Table1[backers_count])</f>
        <v>825</v>
      </c>
      <c r="S1082" t="str">
        <f t="shared" si="83"/>
        <v>games</v>
      </c>
      <c r="T1082" t="str">
        <f t="shared" si="84"/>
        <v>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80"/>
        <v>42032.926990740743</v>
      </c>
      <c r="K1083">
        <v>1419891292</v>
      </c>
      <c r="L1083" s="11">
        <f t="shared" si="81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82"/>
        <v>0</v>
      </c>
      <c r="R1083">
        <f>_xlfn.RANK.AVG(N1083,Table1[backers_count])</f>
        <v>3067.5</v>
      </c>
      <c r="S1083" t="str">
        <f t="shared" si="83"/>
        <v>games</v>
      </c>
      <c r="T1083" t="str">
        <f t="shared" si="84"/>
        <v>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80"/>
        <v>41131.906111111115</v>
      </c>
      <c r="K1084">
        <v>1342043088</v>
      </c>
      <c r="L1084" s="11">
        <f t="shared" si="81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82"/>
        <v>1</v>
      </c>
      <c r="R1084">
        <f>_xlfn.RANK.AVG(N1084,Table1[backers_count])</f>
        <v>3198.5</v>
      </c>
      <c r="S1084" t="str">
        <f t="shared" si="83"/>
        <v>games</v>
      </c>
      <c r="T1084" t="str">
        <f t="shared" si="84"/>
        <v>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80"/>
        <v>41853.659525462965</v>
      </c>
      <c r="K1085">
        <v>1401810583</v>
      </c>
      <c r="L1085" s="11">
        <f t="shared" si="81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82"/>
        <v>1</v>
      </c>
      <c r="R1085">
        <f>_xlfn.RANK.AVG(N1085,Table1[backers_count])</f>
        <v>3572.5</v>
      </c>
      <c r="S1085" t="str">
        <f t="shared" si="83"/>
        <v>games</v>
      </c>
      <c r="T1085" t="str">
        <f t="shared" si="84"/>
        <v>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80"/>
        <v>41859.912083333329</v>
      </c>
      <c r="K1086">
        <v>1404942804</v>
      </c>
      <c r="L1086" s="11">
        <f t="shared" si="81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82"/>
        <v>0</v>
      </c>
      <c r="R1086">
        <f>_xlfn.RANK.AVG(N1086,Table1[backers_count])</f>
        <v>3909.5</v>
      </c>
      <c r="S1086" t="str">
        <f t="shared" si="83"/>
        <v>games</v>
      </c>
      <c r="T1086" t="str">
        <f t="shared" si="84"/>
        <v>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80"/>
        <v>42443.629340277781</v>
      </c>
      <c r="K1087">
        <v>1455379575</v>
      </c>
      <c r="L1087" s="11">
        <f t="shared" si="81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82"/>
        <v>3</v>
      </c>
      <c r="R1087">
        <f>_xlfn.RANK.AVG(N1087,Table1[backers_count])</f>
        <v>2707</v>
      </c>
      <c r="S1087" t="str">
        <f t="shared" si="83"/>
        <v>games</v>
      </c>
      <c r="T1087" t="str">
        <f t="shared" si="84"/>
        <v>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80"/>
        <v>41875.866793981484</v>
      </c>
      <c r="K1088">
        <v>1406321291</v>
      </c>
      <c r="L1088" s="11">
        <f t="shared" si="81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82"/>
        <v>0</v>
      </c>
      <c r="R1088">
        <f>_xlfn.RANK.AVG(N1088,Table1[backers_count])</f>
        <v>3354.5</v>
      </c>
      <c r="S1088" t="str">
        <f t="shared" si="83"/>
        <v>games</v>
      </c>
      <c r="T1088" t="str">
        <f t="shared" si="84"/>
        <v>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80"/>
        <v>41805.713969907411</v>
      </c>
      <c r="K1089">
        <v>1400260087</v>
      </c>
      <c r="L1089" s="11">
        <f t="shared" si="81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82"/>
        <v>0</v>
      </c>
      <c r="R1089">
        <f>_xlfn.RANK.AVG(N1089,Table1[backers_count])</f>
        <v>3909.5</v>
      </c>
      <c r="S1089" t="str">
        <f t="shared" si="83"/>
        <v>games</v>
      </c>
      <c r="T1089" t="str">
        <f t="shared" si="84"/>
        <v>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ref="J1090:J1153" si="85">(((I1090/60)/60)/24)+DATE(1970,1,1)</f>
        <v>41753.799386574072</v>
      </c>
      <c r="K1090">
        <v>1395774667</v>
      </c>
      <c r="L1090" s="11">
        <f t="shared" ref="L1090:L1153" si="86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87">ROUND((E1090/D1090)*100,0)</f>
        <v>14</v>
      </c>
      <c r="R1090">
        <f>_xlfn.RANK.AVG(N1090,Table1[backers_count])</f>
        <v>569.5</v>
      </c>
      <c r="S1090" t="str">
        <f t="shared" ref="S1090:S1153" si="88">LEFT(P1090, SEARCH("/",P1090,1)-1)</f>
        <v>games</v>
      </c>
      <c r="T1090" t="str">
        <f t="shared" ref="T1090:T1153" si="89">RIGHT(P1090,LEN(P1090)-SEARCH("/",P1090)-1)</f>
        <v>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si="85"/>
        <v>42181.189525462964</v>
      </c>
      <c r="K1091">
        <v>1432701175</v>
      </c>
      <c r="L1091" s="11">
        <f t="shared" si="86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87"/>
        <v>8</v>
      </c>
      <c r="R1091">
        <f>_xlfn.RANK.AVG(N1091,Table1[backers_count])</f>
        <v>1421.5</v>
      </c>
      <c r="S1091" t="str">
        <f t="shared" si="88"/>
        <v>games</v>
      </c>
      <c r="T1091" t="str">
        <f t="shared" si="89"/>
        <v>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85"/>
        <v>42153.185798611114</v>
      </c>
      <c r="K1092">
        <v>1430281653</v>
      </c>
      <c r="L1092" s="11">
        <f t="shared" si="86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87"/>
        <v>0</v>
      </c>
      <c r="R1092">
        <f>_xlfn.RANK.AVG(N1092,Table1[backers_count])</f>
        <v>3572.5</v>
      </c>
      <c r="S1092" t="str">
        <f t="shared" si="88"/>
        <v>games</v>
      </c>
      <c r="T1092" t="str">
        <f t="shared" si="89"/>
        <v>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85"/>
        <v>42470.778611111105</v>
      </c>
      <c r="K1093">
        <v>1457725272</v>
      </c>
      <c r="L1093" s="11">
        <f t="shared" si="86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87"/>
        <v>13</v>
      </c>
      <c r="R1093">
        <f>_xlfn.RANK.AVG(N1093,Table1[backers_count])</f>
        <v>3354.5</v>
      </c>
      <c r="S1093" t="str">
        <f t="shared" si="88"/>
        <v>games</v>
      </c>
      <c r="T1093" t="str">
        <f t="shared" si="89"/>
        <v>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85"/>
        <v>41280.025902777779</v>
      </c>
      <c r="K1094">
        <v>1354840638</v>
      </c>
      <c r="L1094" s="11">
        <f t="shared" si="86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87"/>
        <v>1</v>
      </c>
      <c r="R1094">
        <f>_xlfn.RANK.AVG(N1094,Table1[backers_count])</f>
        <v>2833</v>
      </c>
      <c r="S1094" t="str">
        <f t="shared" si="88"/>
        <v>games</v>
      </c>
      <c r="T1094" t="str">
        <f t="shared" si="89"/>
        <v>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85"/>
        <v>42411.973807870367</v>
      </c>
      <c r="K1095">
        <v>1453936937</v>
      </c>
      <c r="L1095" s="11">
        <f t="shared" si="86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87"/>
        <v>14</v>
      </c>
      <c r="R1095">
        <f>_xlfn.RANK.AVG(N1095,Table1[backers_count])</f>
        <v>3067.5</v>
      </c>
      <c r="S1095" t="str">
        <f t="shared" si="88"/>
        <v>games</v>
      </c>
      <c r="T1095" t="str">
        <f t="shared" si="89"/>
        <v>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85"/>
        <v>40825.713344907403</v>
      </c>
      <c r="K1096">
        <v>1315588033</v>
      </c>
      <c r="L1096" s="11">
        <f t="shared" si="86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87"/>
        <v>18</v>
      </c>
      <c r="R1096">
        <f>_xlfn.RANK.AVG(N1096,Table1[backers_count])</f>
        <v>1970</v>
      </c>
      <c r="S1096" t="str">
        <f t="shared" si="88"/>
        <v>games</v>
      </c>
      <c r="T1096" t="str">
        <f t="shared" si="89"/>
        <v>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85"/>
        <v>41516.537268518521</v>
      </c>
      <c r="K1097">
        <v>1375275220</v>
      </c>
      <c r="L1097" s="11">
        <f t="shared" si="86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87"/>
        <v>5</v>
      </c>
      <c r="R1097">
        <f>_xlfn.RANK.AVG(N1097,Table1[backers_count])</f>
        <v>864</v>
      </c>
      <c r="S1097" t="str">
        <f t="shared" si="88"/>
        <v>games</v>
      </c>
      <c r="T1097" t="str">
        <f t="shared" si="89"/>
        <v>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85"/>
        <v>41916.145833333336</v>
      </c>
      <c r="K1098">
        <v>1409747154</v>
      </c>
      <c r="L1098" s="11">
        <f t="shared" si="86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87"/>
        <v>18</v>
      </c>
      <c r="R1098">
        <f>_xlfn.RANK.AVG(N1098,Table1[backers_count])</f>
        <v>1896</v>
      </c>
      <c r="S1098" t="str">
        <f t="shared" si="88"/>
        <v>games</v>
      </c>
      <c r="T1098" t="str">
        <f t="shared" si="89"/>
        <v>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85"/>
        <v>41700.792557870373</v>
      </c>
      <c r="K1099">
        <v>1390330877</v>
      </c>
      <c r="L1099" s="11">
        <f t="shared" si="86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87"/>
        <v>0</v>
      </c>
      <c r="R1099">
        <f>_xlfn.RANK.AVG(N1099,Table1[backers_count])</f>
        <v>2833</v>
      </c>
      <c r="S1099" t="str">
        <f t="shared" si="88"/>
        <v>games</v>
      </c>
      <c r="T1099" t="str">
        <f t="shared" si="89"/>
        <v>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85"/>
        <v>41742.762673611112</v>
      </c>
      <c r="K1100">
        <v>1394821095</v>
      </c>
      <c r="L1100" s="11">
        <f t="shared" si="86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87"/>
        <v>7</v>
      </c>
      <c r="R1100">
        <f>_xlfn.RANK.AVG(N1100,Table1[backers_count])</f>
        <v>2149</v>
      </c>
      <c r="S1100" t="str">
        <f t="shared" si="88"/>
        <v>games</v>
      </c>
      <c r="T1100" t="str">
        <f t="shared" si="89"/>
        <v>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85"/>
        <v>42137.836435185185</v>
      </c>
      <c r="K1101">
        <v>1428955468</v>
      </c>
      <c r="L1101" s="11">
        <f t="shared" si="86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87"/>
        <v>1</v>
      </c>
      <c r="R1101">
        <f>_xlfn.RANK.AVG(N1101,Table1[backers_count])</f>
        <v>3572.5</v>
      </c>
      <c r="S1101" t="str">
        <f t="shared" si="88"/>
        <v>games</v>
      </c>
      <c r="T1101" t="str">
        <f t="shared" si="89"/>
        <v>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85"/>
        <v>42414.110775462963</v>
      </c>
      <c r="K1102">
        <v>1452825571</v>
      </c>
      <c r="L1102" s="11">
        <f t="shared" si="86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87"/>
        <v>3</v>
      </c>
      <c r="R1102">
        <f>_xlfn.RANK.AVG(N1102,Table1[backers_count])</f>
        <v>2655</v>
      </c>
      <c r="S1102" t="str">
        <f t="shared" si="88"/>
        <v>games</v>
      </c>
      <c r="T1102" t="str">
        <f t="shared" si="89"/>
        <v>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85"/>
        <v>42565.758333333331</v>
      </c>
      <c r="K1103">
        <v>1466188338</v>
      </c>
      <c r="L1103" s="11">
        <f t="shared" si="86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87"/>
        <v>0</v>
      </c>
      <c r="R1103">
        <f>_xlfn.RANK.AVG(N1103,Table1[backers_count])</f>
        <v>2901.5</v>
      </c>
      <c r="S1103" t="str">
        <f t="shared" si="88"/>
        <v>games</v>
      </c>
      <c r="T1103" t="str">
        <f t="shared" si="89"/>
        <v>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85"/>
        <v>41617.249305555553</v>
      </c>
      <c r="K1104">
        <v>1383095125</v>
      </c>
      <c r="L1104" s="11">
        <f t="shared" si="86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87"/>
        <v>5</v>
      </c>
      <c r="R1104">
        <f>_xlfn.RANK.AVG(N1104,Table1[backers_count])</f>
        <v>2084.5</v>
      </c>
      <c r="S1104" t="str">
        <f t="shared" si="88"/>
        <v>games</v>
      </c>
      <c r="T1104" t="str">
        <f t="shared" si="89"/>
        <v>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85"/>
        <v>42539.22210648148</v>
      </c>
      <c r="K1105">
        <v>1461043190</v>
      </c>
      <c r="L1105" s="11">
        <f t="shared" si="86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87"/>
        <v>2</v>
      </c>
      <c r="R1105">
        <f>_xlfn.RANK.AVG(N1105,Table1[backers_count])</f>
        <v>2419.5</v>
      </c>
      <c r="S1105" t="str">
        <f t="shared" si="88"/>
        <v>games</v>
      </c>
      <c r="T1105" t="str">
        <f t="shared" si="89"/>
        <v>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85"/>
        <v>41801.40996527778</v>
      </c>
      <c r="K1106">
        <v>1399888221</v>
      </c>
      <c r="L1106" s="11">
        <f t="shared" si="86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87"/>
        <v>5</v>
      </c>
      <c r="R1106">
        <f>_xlfn.RANK.AVG(N1106,Table1[backers_count])</f>
        <v>1678</v>
      </c>
      <c r="S1106" t="str">
        <f t="shared" si="88"/>
        <v>games</v>
      </c>
      <c r="T1106" t="str">
        <f t="shared" si="89"/>
        <v>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85"/>
        <v>41722.0940625</v>
      </c>
      <c r="K1107">
        <v>1393038927</v>
      </c>
      <c r="L1107" s="11">
        <f t="shared" si="86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87"/>
        <v>0</v>
      </c>
      <c r="R1107">
        <f>_xlfn.RANK.AVG(N1107,Table1[backers_count])</f>
        <v>2222.5</v>
      </c>
      <c r="S1107" t="str">
        <f t="shared" si="88"/>
        <v>games</v>
      </c>
      <c r="T1107" t="str">
        <f t="shared" si="89"/>
        <v>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85"/>
        <v>41003.698784722219</v>
      </c>
      <c r="K1108">
        <v>1330969575</v>
      </c>
      <c r="L1108" s="11">
        <f t="shared" si="86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87"/>
        <v>41</v>
      </c>
      <c r="R1108">
        <f>_xlfn.RANK.AVG(N1108,Table1[backers_count])</f>
        <v>2833</v>
      </c>
      <c r="S1108" t="str">
        <f t="shared" si="88"/>
        <v>games</v>
      </c>
      <c r="T1108" t="str">
        <f t="shared" si="89"/>
        <v>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85"/>
        <v>41843.861388888887</v>
      </c>
      <c r="K1109">
        <v>1403556024</v>
      </c>
      <c r="L1109" s="11">
        <f t="shared" si="86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87"/>
        <v>0</v>
      </c>
      <c r="R1109">
        <f>_xlfn.RANK.AVG(N1109,Table1[backers_count])</f>
        <v>3909.5</v>
      </c>
      <c r="S1109" t="str">
        <f t="shared" si="88"/>
        <v>games</v>
      </c>
      <c r="T1109" t="str">
        <f t="shared" si="89"/>
        <v>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85"/>
        <v>41012.595312500001</v>
      </c>
      <c r="K1110">
        <v>1329146235</v>
      </c>
      <c r="L1110" s="11">
        <f t="shared" si="86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87"/>
        <v>3</v>
      </c>
      <c r="R1110">
        <f>_xlfn.RANK.AVG(N1110,Table1[backers_count])</f>
        <v>2182</v>
      </c>
      <c r="S1110" t="str">
        <f t="shared" si="88"/>
        <v>games</v>
      </c>
      <c r="T1110" t="str">
        <f t="shared" si="89"/>
        <v>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85"/>
        <v>42692.793865740736</v>
      </c>
      <c r="K1111">
        <v>1476900190</v>
      </c>
      <c r="L1111" s="11">
        <f t="shared" si="86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87"/>
        <v>0</v>
      </c>
      <c r="R1111">
        <f>_xlfn.RANK.AVG(N1111,Table1[backers_count])</f>
        <v>3198.5</v>
      </c>
      <c r="S1111" t="str">
        <f t="shared" si="88"/>
        <v>games</v>
      </c>
      <c r="T1111" t="str">
        <f t="shared" si="89"/>
        <v>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85"/>
        <v>41250.933124999996</v>
      </c>
      <c r="K1112">
        <v>1352327022</v>
      </c>
      <c r="L1112" s="11">
        <f t="shared" si="86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87"/>
        <v>1</v>
      </c>
      <c r="R1112">
        <f>_xlfn.RANK.AVG(N1112,Table1[backers_count])</f>
        <v>2611.5</v>
      </c>
      <c r="S1112" t="str">
        <f t="shared" si="88"/>
        <v>games</v>
      </c>
      <c r="T1112" t="str">
        <f t="shared" si="89"/>
        <v>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85"/>
        <v>42377.203587962969</v>
      </c>
      <c r="K1113">
        <v>1449636790</v>
      </c>
      <c r="L1113" s="11">
        <f t="shared" si="86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87"/>
        <v>0</v>
      </c>
      <c r="R1113">
        <f>_xlfn.RANK.AVG(N1113,Table1[backers_count])</f>
        <v>3572.5</v>
      </c>
      <c r="S1113" t="str">
        <f t="shared" si="88"/>
        <v>games</v>
      </c>
      <c r="T1113" t="str">
        <f t="shared" si="89"/>
        <v>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85"/>
        <v>42023.354166666672</v>
      </c>
      <c r="K1114">
        <v>1416507211</v>
      </c>
      <c r="L1114" s="11">
        <f t="shared" si="86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87"/>
        <v>36</v>
      </c>
      <c r="R1114">
        <f>_xlfn.RANK.AVG(N1114,Table1[backers_count])</f>
        <v>261</v>
      </c>
      <c r="S1114" t="str">
        <f t="shared" si="88"/>
        <v>games</v>
      </c>
      <c r="T1114" t="str">
        <f t="shared" si="89"/>
        <v>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85"/>
        <v>41865.977083333331</v>
      </c>
      <c r="K1115">
        <v>1405466820</v>
      </c>
      <c r="L1115" s="11">
        <f t="shared" si="86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87"/>
        <v>1</v>
      </c>
      <c r="R1115">
        <f>_xlfn.RANK.AVG(N1115,Table1[backers_count])</f>
        <v>3572.5</v>
      </c>
      <c r="S1115" t="str">
        <f t="shared" si="88"/>
        <v>games</v>
      </c>
      <c r="T1115" t="str">
        <f t="shared" si="89"/>
        <v>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85"/>
        <v>41556.345914351856</v>
      </c>
      <c r="K1116">
        <v>1378714687</v>
      </c>
      <c r="L1116" s="11">
        <f t="shared" si="86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87"/>
        <v>0</v>
      </c>
      <c r="R1116">
        <f>_xlfn.RANK.AVG(N1116,Table1[backers_count])</f>
        <v>3198.5</v>
      </c>
      <c r="S1116" t="str">
        <f t="shared" si="88"/>
        <v>games</v>
      </c>
      <c r="T1116" t="str">
        <f t="shared" si="89"/>
        <v>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85"/>
        <v>42459.653877314813</v>
      </c>
      <c r="K1117">
        <v>1456764095</v>
      </c>
      <c r="L1117" s="11">
        <f t="shared" si="86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87"/>
        <v>0</v>
      </c>
      <c r="R1117">
        <f>_xlfn.RANK.AVG(N1117,Table1[backers_count])</f>
        <v>3067.5</v>
      </c>
      <c r="S1117" t="str">
        <f t="shared" si="88"/>
        <v>games</v>
      </c>
      <c r="T1117" t="str">
        <f t="shared" si="89"/>
        <v>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85"/>
        <v>41069.847314814811</v>
      </c>
      <c r="K1118">
        <v>1334089208</v>
      </c>
      <c r="L1118" s="11">
        <f t="shared" si="86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87"/>
        <v>0</v>
      </c>
      <c r="R1118">
        <f>_xlfn.RANK.AVG(N1118,Table1[backers_count])</f>
        <v>2655</v>
      </c>
      <c r="S1118" t="str">
        <f t="shared" si="88"/>
        <v>games</v>
      </c>
      <c r="T1118" t="str">
        <f t="shared" si="89"/>
        <v>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85"/>
        <v>42363.598530092597</v>
      </c>
      <c r="K1119">
        <v>1448461313</v>
      </c>
      <c r="L1119" s="11">
        <f t="shared" si="86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87"/>
        <v>8</v>
      </c>
      <c r="R1119">
        <f>_xlfn.RANK.AVG(N1119,Table1[backers_count])</f>
        <v>2767.5</v>
      </c>
      <c r="S1119" t="str">
        <f t="shared" si="88"/>
        <v>games</v>
      </c>
      <c r="T1119" t="str">
        <f t="shared" si="89"/>
        <v>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85"/>
        <v>41734.124756944446</v>
      </c>
      <c r="K1120">
        <v>1394078379</v>
      </c>
      <c r="L1120" s="11">
        <f t="shared" si="86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87"/>
        <v>2</v>
      </c>
      <c r="R1120">
        <f>_xlfn.RANK.AVG(N1120,Table1[backers_count])</f>
        <v>3198.5</v>
      </c>
      <c r="S1120" t="str">
        <f t="shared" si="88"/>
        <v>games</v>
      </c>
      <c r="T1120" t="str">
        <f t="shared" si="89"/>
        <v>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85"/>
        <v>41735.792407407411</v>
      </c>
      <c r="K1121">
        <v>1395687664</v>
      </c>
      <c r="L1121" s="11">
        <f t="shared" si="86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87"/>
        <v>0</v>
      </c>
      <c r="R1121">
        <f>_xlfn.RANK.AVG(N1121,Table1[backers_count])</f>
        <v>3572.5</v>
      </c>
      <c r="S1121" t="str">
        <f t="shared" si="88"/>
        <v>games</v>
      </c>
      <c r="T1121" t="str">
        <f t="shared" si="89"/>
        <v>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85"/>
        <v>40844.872685185182</v>
      </c>
      <c r="K1122">
        <v>1315947400</v>
      </c>
      <c r="L1122" s="11">
        <f t="shared" si="86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87"/>
        <v>0</v>
      </c>
      <c r="R1122">
        <f>_xlfn.RANK.AVG(N1122,Table1[backers_count])</f>
        <v>3909.5</v>
      </c>
      <c r="S1122" t="str">
        <f t="shared" si="88"/>
        <v>games</v>
      </c>
      <c r="T1122" t="str">
        <f t="shared" si="89"/>
        <v>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85"/>
        <v>42442.892546296294</v>
      </c>
      <c r="K1123">
        <v>1455315916</v>
      </c>
      <c r="L1123" s="11">
        <f t="shared" si="86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87"/>
        <v>0</v>
      </c>
      <c r="R1123">
        <f>_xlfn.RANK.AVG(N1123,Table1[backers_count])</f>
        <v>2971.5</v>
      </c>
      <c r="S1123" t="str">
        <f t="shared" si="88"/>
        <v>games</v>
      </c>
      <c r="T1123" t="str">
        <f t="shared" si="89"/>
        <v>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85"/>
        <v>41424.703993055555</v>
      </c>
      <c r="K1124">
        <v>1368723225</v>
      </c>
      <c r="L1124" s="11">
        <f t="shared" si="86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87"/>
        <v>0</v>
      </c>
      <c r="R1124">
        <f>_xlfn.RANK.AVG(N1124,Table1[backers_count])</f>
        <v>3909.5</v>
      </c>
      <c r="S1124" t="str">
        <f t="shared" si="88"/>
        <v>games</v>
      </c>
      <c r="T1124" t="str">
        <f t="shared" si="89"/>
        <v>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85"/>
        <v>41748.5237037037</v>
      </c>
      <c r="K1125">
        <v>1395318848</v>
      </c>
      <c r="L1125" s="11">
        <f t="shared" si="86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87"/>
        <v>0</v>
      </c>
      <c r="R1125">
        <f>_xlfn.RANK.AVG(N1125,Table1[backers_count])</f>
        <v>3198.5</v>
      </c>
      <c r="S1125" t="str">
        <f t="shared" si="88"/>
        <v>games</v>
      </c>
      <c r="T1125" t="str">
        <f t="shared" si="89"/>
        <v>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85"/>
        <v>42124.667256944449</v>
      </c>
      <c r="K1126">
        <v>1427817651</v>
      </c>
      <c r="L1126" s="11">
        <f t="shared" si="86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87"/>
        <v>0</v>
      </c>
      <c r="R1126">
        <f>_xlfn.RANK.AVG(N1126,Table1[backers_count])</f>
        <v>2833</v>
      </c>
      <c r="S1126" t="str">
        <f t="shared" si="88"/>
        <v>games</v>
      </c>
      <c r="T1126" t="str">
        <f t="shared" si="89"/>
        <v>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85"/>
        <v>42272.624189814815</v>
      </c>
      <c r="K1127">
        <v>1438009130</v>
      </c>
      <c r="L1127" s="11">
        <f t="shared" si="86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87"/>
        <v>0</v>
      </c>
      <c r="R1127">
        <f>_xlfn.RANK.AVG(N1127,Table1[backers_count])</f>
        <v>3909.5</v>
      </c>
      <c r="S1127" t="str">
        <f t="shared" si="88"/>
        <v>games</v>
      </c>
      <c r="T1127" t="str">
        <f t="shared" si="89"/>
        <v>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85"/>
        <v>42565.327476851846</v>
      </c>
      <c r="K1128">
        <v>1465890694</v>
      </c>
      <c r="L1128" s="11">
        <f t="shared" si="86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87"/>
        <v>1</v>
      </c>
      <c r="R1128">
        <f>_xlfn.RANK.AVG(N1128,Table1[backers_count])</f>
        <v>3354.5</v>
      </c>
      <c r="S1128" t="str">
        <f t="shared" si="88"/>
        <v>games</v>
      </c>
      <c r="T1128" t="str">
        <f t="shared" si="89"/>
        <v>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85"/>
        <v>41957.895833333328</v>
      </c>
      <c r="K1129">
        <v>1413318600</v>
      </c>
      <c r="L1129" s="11">
        <f t="shared" si="86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87"/>
        <v>2</v>
      </c>
      <c r="R1129">
        <f>_xlfn.RANK.AVG(N1129,Table1[backers_count])</f>
        <v>2118</v>
      </c>
      <c r="S1129" t="str">
        <f t="shared" si="88"/>
        <v>games</v>
      </c>
      <c r="T1129" t="str">
        <f t="shared" si="89"/>
        <v>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85"/>
        <v>41858.649502314816</v>
      </c>
      <c r="K1130">
        <v>1404833717</v>
      </c>
      <c r="L1130" s="11">
        <f t="shared" si="86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87"/>
        <v>0</v>
      </c>
      <c r="R1130">
        <f>_xlfn.RANK.AVG(N1130,Table1[backers_count])</f>
        <v>3572.5</v>
      </c>
      <c r="S1130" t="str">
        <f t="shared" si="88"/>
        <v>games</v>
      </c>
      <c r="T1130" t="str">
        <f t="shared" si="89"/>
        <v>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85"/>
        <v>42526.264965277776</v>
      </c>
      <c r="K1131">
        <v>1462515693</v>
      </c>
      <c r="L1131" s="11">
        <f t="shared" si="86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87"/>
        <v>0</v>
      </c>
      <c r="R1131">
        <f>_xlfn.RANK.AVG(N1131,Table1[backers_count])</f>
        <v>3354.5</v>
      </c>
      <c r="S1131" t="str">
        <f t="shared" si="88"/>
        <v>games</v>
      </c>
      <c r="T1131" t="str">
        <f t="shared" si="89"/>
        <v>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85"/>
        <v>41969.038194444445</v>
      </c>
      <c r="K1132">
        <v>1411775700</v>
      </c>
      <c r="L1132" s="11">
        <f t="shared" si="86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87"/>
        <v>0</v>
      </c>
      <c r="R1132">
        <f>_xlfn.RANK.AVG(N1132,Table1[backers_count])</f>
        <v>3198.5</v>
      </c>
      <c r="S1132" t="str">
        <f t="shared" si="88"/>
        <v>games</v>
      </c>
      <c r="T1132" t="str">
        <f t="shared" si="89"/>
        <v>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85"/>
        <v>42362.908194444448</v>
      </c>
      <c r="K1133">
        <v>1448401668</v>
      </c>
      <c r="L1133" s="11">
        <f t="shared" si="86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87"/>
        <v>0</v>
      </c>
      <c r="R1133">
        <f>_xlfn.RANK.AVG(N1133,Table1[backers_count])</f>
        <v>3909.5</v>
      </c>
      <c r="S1133" t="str">
        <f t="shared" si="88"/>
        <v>games</v>
      </c>
      <c r="T1133" t="str">
        <f t="shared" si="89"/>
        <v>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85"/>
        <v>42736.115405092598</v>
      </c>
      <c r="K1134">
        <v>1480646771</v>
      </c>
      <c r="L1134" s="11">
        <f t="shared" si="86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87"/>
        <v>14</v>
      </c>
      <c r="R1134">
        <f>_xlfn.RANK.AVG(N1134,Table1[backers_count])</f>
        <v>2521.5</v>
      </c>
      <c r="S1134" t="str">
        <f t="shared" si="88"/>
        <v>games</v>
      </c>
      <c r="T1134" t="str">
        <f t="shared" si="89"/>
        <v>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85"/>
        <v>41851.407187500001</v>
      </c>
      <c r="K1135">
        <v>1404207981</v>
      </c>
      <c r="L1135" s="11">
        <f t="shared" si="86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87"/>
        <v>1</v>
      </c>
      <c r="R1135">
        <f>_xlfn.RANK.AVG(N1135,Table1[backers_count])</f>
        <v>3572.5</v>
      </c>
      <c r="S1135" t="str">
        <f t="shared" si="88"/>
        <v>games</v>
      </c>
      <c r="T1135" t="str">
        <f t="shared" si="89"/>
        <v>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85"/>
        <v>41972.189583333333</v>
      </c>
      <c r="K1136">
        <v>1416034228</v>
      </c>
      <c r="L1136" s="11">
        <f t="shared" si="86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87"/>
        <v>0</v>
      </c>
      <c r="R1136">
        <f>_xlfn.RANK.AVG(N1136,Table1[backers_count])</f>
        <v>3572.5</v>
      </c>
      <c r="S1136" t="str">
        <f t="shared" si="88"/>
        <v>games</v>
      </c>
      <c r="T1136" t="str">
        <f t="shared" si="89"/>
        <v>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85"/>
        <v>42588.989513888882</v>
      </c>
      <c r="K1137">
        <v>1467935094</v>
      </c>
      <c r="L1137" s="11">
        <f t="shared" si="86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87"/>
        <v>5</v>
      </c>
      <c r="R1137">
        <f>_xlfn.RANK.AVG(N1137,Table1[backers_count])</f>
        <v>3572.5</v>
      </c>
      <c r="S1137" t="str">
        <f t="shared" si="88"/>
        <v>games</v>
      </c>
      <c r="T1137" t="str">
        <f t="shared" si="89"/>
        <v>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85"/>
        <v>42357.671631944439</v>
      </c>
      <c r="K1138">
        <v>1447949229</v>
      </c>
      <c r="L1138" s="11">
        <f t="shared" si="86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87"/>
        <v>6</v>
      </c>
      <c r="R1138">
        <f>_xlfn.RANK.AVG(N1138,Table1[backers_count])</f>
        <v>2901.5</v>
      </c>
      <c r="S1138" t="str">
        <f t="shared" si="88"/>
        <v>games</v>
      </c>
      <c r="T1138" t="str">
        <f t="shared" si="89"/>
        <v>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85"/>
        <v>42483.819687499999</v>
      </c>
      <c r="K1139">
        <v>1458848421</v>
      </c>
      <c r="L1139" s="11">
        <f t="shared" si="86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87"/>
        <v>40</v>
      </c>
      <c r="R1139">
        <f>_xlfn.RANK.AVG(N1139,Table1[backers_count])</f>
        <v>1614</v>
      </c>
      <c r="S1139" t="str">
        <f t="shared" si="88"/>
        <v>games</v>
      </c>
      <c r="T1139" t="str">
        <f t="shared" si="89"/>
        <v>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85"/>
        <v>42756.9066087963</v>
      </c>
      <c r="K1140">
        <v>1483307131</v>
      </c>
      <c r="L1140" s="11">
        <f t="shared" si="86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87"/>
        <v>0</v>
      </c>
      <c r="R1140">
        <f>_xlfn.RANK.AVG(N1140,Table1[backers_count])</f>
        <v>3067.5</v>
      </c>
      <c r="S1140" t="str">
        <f t="shared" si="88"/>
        <v>games</v>
      </c>
      <c r="T1140" t="str">
        <f t="shared" si="89"/>
        <v>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85"/>
        <v>42005.347523148142</v>
      </c>
      <c r="K1141">
        <v>1417508426</v>
      </c>
      <c r="L1141" s="11">
        <f t="shared" si="86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87"/>
        <v>0</v>
      </c>
      <c r="R1141">
        <f>_xlfn.RANK.AVG(N1141,Table1[backers_count])</f>
        <v>3572.5</v>
      </c>
      <c r="S1141" t="str">
        <f t="shared" si="88"/>
        <v>games</v>
      </c>
      <c r="T1141" t="str">
        <f t="shared" si="89"/>
        <v>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85"/>
        <v>42222.462048611109</v>
      </c>
      <c r="K1142">
        <v>1436267121</v>
      </c>
      <c r="L1142" s="11">
        <f t="shared" si="86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87"/>
        <v>0</v>
      </c>
      <c r="R1142">
        <f>_xlfn.RANK.AVG(N1142,Table1[backers_count])</f>
        <v>3909.5</v>
      </c>
      <c r="S1142" t="str">
        <f t="shared" si="88"/>
        <v>games</v>
      </c>
      <c r="T1142" t="str">
        <f t="shared" si="89"/>
        <v>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85"/>
        <v>42194.699652777781</v>
      </c>
      <c r="K1143">
        <v>1433868450</v>
      </c>
      <c r="L1143" s="11">
        <f t="shared" si="86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87"/>
        <v>0</v>
      </c>
      <c r="R1143">
        <f>_xlfn.RANK.AVG(N1143,Table1[backers_count])</f>
        <v>3909.5</v>
      </c>
      <c r="S1143" t="str">
        <f t="shared" si="88"/>
        <v>games</v>
      </c>
      <c r="T1143" t="str">
        <f t="shared" si="89"/>
        <v>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85"/>
        <v>42052.006099537044</v>
      </c>
      <c r="K1144">
        <v>1421539727</v>
      </c>
      <c r="L1144" s="11">
        <f t="shared" si="86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87"/>
        <v>0</v>
      </c>
      <c r="R1144">
        <f>_xlfn.RANK.AVG(N1144,Table1[backers_count])</f>
        <v>3909.5</v>
      </c>
      <c r="S1144" t="str">
        <f t="shared" si="88"/>
        <v>games</v>
      </c>
      <c r="T1144" t="str">
        <f t="shared" si="89"/>
        <v>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85"/>
        <v>42355.19358796296</v>
      </c>
      <c r="K1145">
        <v>1447735126</v>
      </c>
      <c r="L1145" s="11">
        <f t="shared" si="86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87"/>
        <v>0</v>
      </c>
      <c r="R1145">
        <f>_xlfn.RANK.AVG(N1145,Table1[backers_count])</f>
        <v>2767.5</v>
      </c>
      <c r="S1145" t="str">
        <f t="shared" si="88"/>
        <v>games</v>
      </c>
      <c r="T1145" t="str">
        <f t="shared" si="89"/>
        <v>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85"/>
        <v>42123.181944444441</v>
      </c>
      <c r="K1146">
        <v>1427689320</v>
      </c>
      <c r="L1146" s="11">
        <f t="shared" si="86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87"/>
        <v>0</v>
      </c>
      <c r="R1146">
        <f>_xlfn.RANK.AVG(N1146,Table1[backers_count])</f>
        <v>3909.5</v>
      </c>
      <c r="S1146" t="str">
        <f t="shared" si="88"/>
        <v>food</v>
      </c>
      <c r="T1146" t="str">
        <f t="shared" si="89"/>
        <v>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85"/>
        <v>41914.747592592597</v>
      </c>
      <c r="K1147">
        <v>1407088592</v>
      </c>
      <c r="L1147" s="11">
        <f t="shared" si="86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87"/>
        <v>0</v>
      </c>
      <c r="R1147">
        <f>_xlfn.RANK.AVG(N1147,Table1[backers_count])</f>
        <v>3572.5</v>
      </c>
      <c r="S1147" t="str">
        <f t="shared" si="88"/>
        <v>food</v>
      </c>
      <c r="T1147" t="str">
        <f t="shared" si="89"/>
        <v>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85"/>
        <v>41761.9533912037</v>
      </c>
      <c r="K1148">
        <v>1395787973</v>
      </c>
      <c r="L1148" s="11">
        <f t="shared" si="86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87"/>
        <v>9</v>
      </c>
      <c r="R1148">
        <f>_xlfn.RANK.AVG(N1148,Table1[backers_count])</f>
        <v>2568.5</v>
      </c>
      <c r="S1148" t="str">
        <f t="shared" si="88"/>
        <v>food</v>
      </c>
      <c r="T1148" t="str">
        <f t="shared" si="89"/>
        <v>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85"/>
        <v>41931.972025462965</v>
      </c>
      <c r="K1149">
        <v>1408576783</v>
      </c>
      <c r="L1149" s="11">
        <f t="shared" si="86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87"/>
        <v>0</v>
      </c>
      <c r="R1149">
        <f>_xlfn.RANK.AVG(N1149,Table1[backers_count])</f>
        <v>3909.5</v>
      </c>
      <c r="S1149" t="str">
        <f t="shared" si="88"/>
        <v>food</v>
      </c>
      <c r="T1149" t="str">
        <f t="shared" si="89"/>
        <v>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85"/>
        <v>42705.212743055556</v>
      </c>
      <c r="K1150">
        <v>1477973181</v>
      </c>
      <c r="L1150" s="11">
        <f t="shared" si="86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87"/>
        <v>0</v>
      </c>
      <c r="R1150">
        <f>_xlfn.RANK.AVG(N1150,Table1[backers_count])</f>
        <v>3198.5</v>
      </c>
      <c r="S1150" t="str">
        <f t="shared" si="88"/>
        <v>food</v>
      </c>
      <c r="T1150" t="str">
        <f t="shared" si="89"/>
        <v>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85"/>
        <v>42537.71025462963</v>
      </c>
      <c r="K1151">
        <v>1463504566</v>
      </c>
      <c r="L1151" s="11">
        <f t="shared" si="86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87"/>
        <v>0</v>
      </c>
      <c r="R1151">
        <f>_xlfn.RANK.AVG(N1151,Table1[backers_count])</f>
        <v>3354.5</v>
      </c>
      <c r="S1151" t="str">
        <f t="shared" si="88"/>
        <v>food</v>
      </c>
      <c r="T1151" t="str">
        <f t="shared" si="89"/>
        <v>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85"/>
        <v>42377.954571759255</v>
      </c>
      <c r="K1152">
        <v>1447109675</v>
      </c>
      <c r="L1152" s="11">
        <f t="shared" si="86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87"/>
        <v>10</v>
      </c>
      <c r="R1152">
        <f>_xlfn.RANK.AVG(N1152,Table1[backers_count])</f>
        <v>2901.5</v>
      </c>
      <c r="S1152" t="str">
        <f t="shared" si="88"/>
        <v>food</v>
      </c>
      <c r="T1152" t="str">
        <f t="shared" si="89"/>
        <v>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85"/>
        <v>42254.102581018517</v>
      </c>
      <c r="K1153">
        <v>1439000863</v>
      </c>
      <c r="L1153" s="11">
        <f t="shared" si="86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87"/>
        <v>0</v>
      </c>
      <c r="R1153">
        <f>_xlfn.RANK.AVG(N1153,Table1[backers_count])</f>
        <v>3909.5</v>
      </c>
      <c r="S1153" t="str">
        <f t="shared" si="88"/>
        <v>food</v>
      </c>
      <c r="T1153" t="str">
        <f t="shared" si="89"/>
        <v>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ref="J1154:J1217" si="90">(((I1154/60)/60)/24)+DATE(1970,1,1)</f>
        <v>42139.709629629629</v>
      </c>
      <c r="K1154">
        <v>1429117312</v>
      </c>
      <c r="L1154" s="11">
        <f t="shared" ref="L1154:L1217" si="91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92">ROUND((E1154/D1154)*100,0)</f>
        <v>6</v>
      </c>
      <c r="R1154">
        <f>_xlfn.RANK.AVG(N1154,Table1[backers_count])</f>
        <v>2419.5</v>
      </c>
      <c r="S1154" t="str">
        <f t="shared" ref="S1154:S1217" si="93">LEFT(P1154, SEARCH("/",P1154,1)-1)</f>
        <v>food</v>
      </c>
      <c r="T1154" t="str">
        <f t="shared" ref="T1154:T1217" si="94">RIGHT(P1154,LEN(P1154)-SEARCH("/",P1154)-1)</f>
        <v>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si="90"/>
        <v>42173.714178240742</v>
      </c>
      <c r="K1155">
        <v>1432055305</v>
      </c>
      <c r="L1155" s="11">
        <f t="shared" si="91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92"/>
        <v>1</v>
      </c>
      <c r="R1155">
        <f>_xlfn.RANK.AVG(N1155,Table1[backers_count])</f>
        <v>3572.5</v>
      </c>
      <c r="S1155" t="str">
        <f t="shared" si="93"/>
        <v>food</v>
      </c>
      <c r="T1155" t="str">
        <f t="shared" si="94"/>
        <v>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90"/>
        <v>42253.108865740738</v>
      </c>
      <c r="K1156">
        <v>1438915006</v>
      </c>
      <c r="L1156" s="11">
        <f t="shared" si="9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92"/>
        <v>7</v>
      </c>
      <c r="R1156">
        <f>_xlfn.RANK.AVG(N1156,Table1[backers_count])</f>
        <v>3198.5</v>
      </c>
      <c r="S1156" t="str">
        <f t="shared" si="93"/>
        <v>food</v>
      </c>
      <c r="T1156" t="str">
        <f t="shared" si="94"/>
        <v>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90"/>
        <v>41865.763981481483</v>
      </c>
      <c r="K1157">
        <v>1405448408</v>
      </c>
      <c r="L1157" s="11">
        <f t="shared" si="9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92"/>
        <v>1</v>
      </c>
      <c r="R1157">
        <f>_xlfn.RANK.AVG(N1157,Table1[backers_count])</f>
        <v>2767.5</v>
      </c>
      <c r="S1157" t="str">
        <f t="shared" si="93"/>
        <v>food</v>
      </c>
      <c r="T1157" t="str">
        <f t="shared" si="94"/>
        <v>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90"/>
        <v>42059.07131944444</v>
      </c>
      <c r="K1158">
        <v>1422150162</v>
      </c>
      <c r="L1158" s="11">
        <f t="shared" si="9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92"/>
        <v>0</v>
      </c>
      <c r="R1158">
        <f>_xlfn.RANK.AVG(N1158,Table1[backers_count])</f>
        <v>3909.5</v>
      </c>
      <c r="S1158" t="str">
        <f t="shared" si="93"/>
        <v>food</v>
      </c>
      <c r="T1158" t="str">
        <f t="shared" si="94"/>
        <v>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90"/>
        <v>41978.669907407413</v>
      </c>
      <c r="K1159">
        <v>1412607880</v>
      </c>
      <c r="L1159" s="11">
        <f t="shared" si="9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92"/>
        <v>2</v>
      </c>
      <c r="R1159">
        <f>_xlfn.RANK.AVG(N1159,Table1[backers_count])</f>
        <v>3198.5</v>
      </c>
      <c r="S1159" t="str">
        <f t="shared" si="93"/>
        <v>food</v>
      </c>
      <c r="T1159" t="str">
        <f t="shared" si="94"/>
        <v>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90"/>
        <v>41982.09175925926</v>
      </c>
      <c r="K1160">
        <v>1415499128</v>
      </c>
      <c r="L1160" s="11">
        <f t="shared" si="9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92"/>
        <v>0</v>
      </c>
      <c r="R1160">
        <f>_xlfn.RANK.AVG(N1160,Table1[backers_count])</f>
        <v>3198.5</v>
      </c>
      <c r="S1160" t="str">
        <f t="shared" si="93"/>
        <v>food</v>
      </c>
      <c r="T1160" t="str">
        <f t="shared" si="94"/>
        <v>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90"/>
        <v>42185.65625</v>
      </c>
      <c r="K1161">
        <v>1433006765</v>
      </c>
      <c r="L1161" s="11">
        <f t="shared" si="9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92"/>
        <v>0</v>
      </c>
      <c r="R1161">
        <f>_xlfn.RANK.AVG(N1161,Table1[backers_count])</f>
        <v>3909.5</v>
      </c>
      <c r="S1161" t="str">
        <f t="shared" si="93"/>
        <v>food</v>
      </c>
      <c r="T1161" t="str">
        <f t="shared" si="94"/>
        <v>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90"/>
        <v>42091.113263888896</v>
      </c>
      <c r="K1162">
        <v>1424922186</v>
      </c>
      <c r="L1162" s="11">
        <f t="shared" si="9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92"/>
        <v>4</v>
      </c>
      <c r="R1162">
        <f>_xlfn.RANK.AVG(N1162,Table1[backers_count])</f>
        <v>2263</v>
      </c>
      <c r="S1162" t="str">
        <f t="shared" si="93"/>
        <v>food</v>
      </c>
      <c r="T1162" t="str">
        <f t="shared" si="94"/>
        <v>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90"/>
        <v>42143.629502314812</v>
      </c>
      <c r="K1163">
        <v>1430233589</v>
      </c>
      <c r="L1163" s="11">
        <f t="shared" si="9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92"/>
        <v>0</v>
      </c>
      <c r="R1163">
        <f>_xlfn.RANK.AVG(N1163,Table1[backers_count])</f>
        <v>3909.5</v>
      </c>
      <c r="S1163" t="str">
        <f t="shared" si="93"/>
        <v>food</v>
      </c>
      <c r="T1163" t="str">
        <f t="shared" si="94"/>
        <v>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90"/>
        <v>41907.683611111112</v>
      </c>
      <c r="K1164">
        <v>1408983864</v>
      </c>
      <c r="L1164" s="11">
        <f t="shared" si="9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92"/>
        <v>0</v>
      </c>
      <c r="R1164">
        <f>_xlfn.RANK.AVG(N1164,Table1[backers_count])</f>
        <v>3354.5</v>
      </c>
      <c r="S1164" t="str">
        <f t="shared" si="93"/>
        <v>food</v>
      </c>
      <c r="T1164" t="str">
        <f t="shared" si="94"/>
        <v>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90"/>
        <v>41860.723611111112</v>
      </c>
      <c r="K1165">
        <v>1405012920</v>
      </c>
      <c r="L1165" s="11">
        <f t="shared" si="9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92"/>
        <v>0</v>
      </c>
      <c r="R1165">
        <f>_xlfn.RANK.AVG(N1165,Table1[backers_count])</f>
        <v>3909.5</v>
      </c>
      <c r="S1165" t="str">
        <f t="shared" si="93"/>
        <v>food</v>
      </c>
      <c r="T1165" t="str">
        <f t="shared" si="94"/>
        <v>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90"/>
        <v>42539.724328703705</v>
      </c>
      <c r="K1166">
        <v>1463678582</v>
      </c>
      <c r="L1166" s="11">
        <f t="shared" si="9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92"/>
        <v>0</v>
      </c>
      <c r="R1166">
        <f>_xlfn.RANK.AVG(N1166,Table1[backers_count])</f>
        <v>3909.5</v>
      </c>
      <c r="S1166" t="str">
        <f t="shared" si="93"/>
        <v>food</v>
      </c>
      <c r="T1166" t="str">
        <f t="shared" si="94"/>
        <v>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90"/>
        <v>41826.214467592588</v>
      </c>
      <c r="K1167">
        <v>1401685730</v>
      </c>
      <c r="L1167" s="11">
        <f t="shared" si="9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92"/>
        <v>21</v>
      </c>
      <c r="R1167">
        <f>_xlfn.RANK.AVG(N1167,Table1[backers_count])</f>
        <v>2047.5</v>
      </c>
      <c r="S1167" t="str">
        <f t="shared" si="93"/>
        <v>food</v>
      </c>
      <c r="T1167" t="str">
        <f t="shared" si="94"/>
        <v>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90"/>
        <v>42181.166666666672</v>
      </c>
      <c r="K1168">
        <v>1432640342</v>
      </c>
      <c r="L1168" s="11">
        <f t="shared" si="9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92"/>
        <v>19</v>
      </c>
      <c r="R1168">
        <f>_xlfn.RANK.AVG(N1168,Table1[backers_count])</f>
        <v>2767.5</v>
      </c>
      <c r="S1168" t="str">
        <f t="shared" si="93"/>
        <v>food</v>
      </c>
      <c r="T1168" t="str">
        <f t="shared" si="94"/>
        <v>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90"/>
        <v>41894.734895833331</v>
      </c>
      <c r="K1169">
        <v>1407865095</v>
      </c>
      <c r="L1169" s="11">
        <f t="shared" si="9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92"/>
        <v>2</v>
      </c>
      <c r="R1169">
        <f>_xlfn.RANK.AVG(N1169,Table1[backers_count])</f>
        <v>2380.5</v>
      </c>
      <c r="S1169" t="str">
        <f t="shared" si="93"/>
        <v>food</v>
      </c>
      <c r="T1169" t="str">
        <f t="shared" si="94"/>
        <v>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90"/>
        <v>42635.053993055553</v>
      </c>
      <c r="K1170">
        <v>1471915065</v>
      </c>
      <c r="L1170" s="11">
        <f t="shared" si="9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92"/>
        <v>6</v>
      </c>
      <c r="R1170">
        <f>_xlfn.RANK.AVG(N1170,Table1[backers_count])</f>
        <v>3198.5</v>
      </c>
      <c r="S1170" t="str">
        <f t="shared" si="93"/>
        <v>food</v>
      </c>
      <c r="T1170" t="str">
        <f t="shared" si="94"/>
        <v>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90"/>
        <v>42057.353738425925</v>
      </c>
      <c r="K1171">
        <v>1422001763</v>
      </c>
      <c r="L1171" s="11">
        <f t="shared" si="9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92"/>
        <v>0</v>
      </c>
      <c r="R1171">
        <f>_xlfn.RANK.AVG(N1171,Table1[backers_count])</f>
        <v>3198.5</v>
      </c>
      <c r="S1171" t="str">
        <f t="shared" si="93"/>
        <v>food</v>
      </c>
      <c r="T1171" t="str">
        <f t="shared" si="94"/>
        <v>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90"/>
        <v>42154.893182870372</v>
      </c>
      <c r="K1172">
        <v>1430429171</v>
      </c>
      <c r="L1172" s="11">
        <f t="shared" si="9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92"/>
        <v>0</v>
      </c>
      <c r="R1172">
        <f>_xlfn.RANK.AVG(N1172,Table1[backers_count])</f>
        <v>3354.5</v>
      </c>
      <c r="S1172" t="str">
        <f t="shared" si="93"/>
        <v>food</v>
      </c>
      <c r="T1172" t="str">
        <f t="shared" si="94"/>
        <v>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90"/>
        <v>41956.846377314811</v>
      </c>
      <c r="K1173">
        <v>1414351127</v>
      </c>
      <c r="L1173" s="11">
        <f t="shared" si="9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92"/>
        <v>0</v>
      </c>
      <c r="R1173">
        <f>_xlfn.RANK.AVG(N1173,Table1[backers_count])</f>
        <v>3572.5</v>
      </c>
      <c r="S1173" t="str">
        <f t="shared" si="93"/>
        <v>food</v>
      </c>
      <c r="T1173" t="str">
        <f t="shared" si="94"/>
        <v>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90"/>
        <v>41871.682314814818</v>
      </c>
      <c r="K1174">
        <v>1405959752</v>
      </c>
      <c r="L1174" s="11">
        <f t="shared" si="9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92"/>
        <v>0</v>
      </c>
      <c r="R1174">
        <f>_xlfn.RANK.AVG(N1174,Table1[backers_count])</f>
        <v>3909.5</v>
      </c>
      <c r="S1174" t="str">
        <f t="shared" si="93"/>
        <v>food</v>
      </c>
      <c r="T1174" t="str">
        <f t="shared" si="94"/>
        <v>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90"/>
        <v>42219.185844907406</v>
      </c>
      <c r="K1175">
        <v>1435552057</v>
      </c>
      <c r="L1175" s="11">
        <f t="shared" si="9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92"/>
        <v>0</v>
      </c>
      <c r="R1175">
        <f>_xlfn.RANK.AVG(N1175,Table1[backers_count])</f>
        <v>3572.5</v>
      </c>
      <c r="S1175" t="str">
        <f t="shared" si="93"/>
        <v>food</v>
      </c>
      <c r="T1175" t="str">
        <f t="shared" si="94"/>
        <v>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90"/>
        <v>42498.84174768519</v>
      </c>
      <c r="K1176">
        <v>1460146327</v>
      </c>
      <c r="L1176" s="11">
        <f t="shared" si="9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92"/>
        <v>6</v>
      </c>
      <c r="R1176">
        <f>_xlfn.RANK.AVG(N1176,Table1[backers_count])</f>
        <v>2263</v>
      </c>
      <c r="S1176" t="str">
        <f t="shared" si="93"/>
        <v>food</v>
      </c>
      <c r="T1176" t="str">
        <f t="shared" si="94"/>
        <v>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90"/>
        <v>42200.728460648148</v>
      </c>
      <c r="K1177">
        <v>1434389339</v>
      </c>
      <c r="L1177" s="11">
        <f t="shared" si="9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92"/>
        <v>3</v>
      </c>
      <c r="R1177">
        <f>_xlfn.RANK.AVG(N1177,Table1[backers_count])</f>
        <v>2707</v>
      </c>
      <c r="S1177" t="str">
        <f t="shared" si="93"/>
        <v>food</v>
      </c>
      <c r="T1177" t="str">
        <f t="shared" si="94"/>
        <v>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90"/>
        <v>42800.541666666672</v>
      </c>
      <c r="K1178">
        <v>1484094498</v>
      </c>
      <c r="L1178" s="11">
        <f t="shared" si="9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92"/>
        <v>0</v>
      </c>
      <c r="R1178">
        <f>_xlfn.RANK.AVG(N1178,Table1[backers_count])</f>
        <v>3572.5</v>
      </c>
      <c r="S1178" t="str">
        <f t="shared" si="93"/>
        <v>food</v>
      </c>
      <c r="T1178" t="str">
        <f t="shared" si="94"/>
        <v>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90"/>
        <v>41927.660833333335</v>
      </c>
      <c r="K1179">
        <v>1410796296</v>
      </c>
      <c r="L1179" s="11">
        <f t="shared" si="9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92"/>
        <v>0</v>
      </c>
      <c r="R1179">
        <f>_xlfn.RANK.AVG(N1179,Table1[backers_count])</f>
        <v>3909.5</v>
      </c>
      <c r="S1179" t="str">
        <f t="shared" si="93"/>
        <v>food</v>
      </c>
      <c r="T1179" t="str">
        <f t="shared" si="94"/>
        <v>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90"/>
        <v>41867.905694444446</v>
      </c>
      <c r="K1180">
        <v>1405633452</v>
      </c>
      <c r="L1180" s="11">
        <f t="shared" si="9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92"/>
        <v>0</v>
      </c>
      <c r="R1180">
        <f>_xlfn.RANK.AVG(N1180,Table1[backers_count])</f>
        <v>3572.5</v>
      </c>
      <c r="S1180" t="str">
        <f t="shared" si="93"/>
        <v>food</v>
      </c>
      <c r="T1180" t="str">
        <f t="shared" si="94"/>
        <v>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90"/>
        <v>42305.720219907409</v>
      </c>
      <c r="K1181">
        <v>1443460627</v>
      </c>
      <c r="L1181" s="11">
        <f t="shared" si="9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92"/>
        <v>5</v>
      </c>
      <c r="R1181">
        <f>_xlfn.RANK.AVG(N1181,Table1[backers_count])</f>
        <v>2971.5</v>
      </c>
      <c r="S1181" t="str">
        <f t="shared" si="93"/>
        <v>food</v>
      </c>
      <c r="T1181" t="str">
        <f t="shared" si="94"/>
        <v>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90"/>
        <v>41818.806875000002</v>
      </c>
      <c r="K1182">
        <v>1400786514</v>
      </c>
      <c r="L1182" s="11">
        <f t="shared" si="9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92"/>
        <v>12</v>
      </c>
      <c r="R1182">
        <f>_xlfn.RANK.AVG(N1182,Table1[backers_count])</f>
        <v>937</v>
      </c>
      <c r="S1182" t="str">
        <f t="shared" si="93"/>
        <v>food</v>
      </c>
      <c r="T1182" t="str">
        <f t="shared" si="94"/>
        <v>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90"/>
        <v>42064.339363425926</v>
      </c>
      <c r="K1183">
        <v>1422605321</v>
      </c>
      <c r="L1183" s="11">
        <f t="shared" si="9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92"/>
        <v>0</v>
      </c>
      <c r="R1183">
        <f>_xlfn.RANK.AVG(N1183,Table1[backers_count])</f>
        <v>3198.5</v>
      </c>
      <c r="S1183" t="str">
        <f t="shared" si="93"/>
        <v>food</v>
      </c>
      <c r="T1183" t="str">
        <f t="shared" si="94"/>
        <v>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90"/>
        <v>42747.695833333331</v>
      </c>
      <c r="K1184">
        <v>1482609088</v>
      </c>
      <c r="L1184" s="11">
        <f t="shared" si="9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92"/>
        <v>4</v>
      </c>
      <c r="R1184">
        <f>_xlfn.RANK.AVG(N1184,Table1[backers_count])</f>
        <v>3067.5</v>
      </c>
      <c r="S1184" t="str">
        <f t="shared" si="93"/>
        <v>food</v>
      </c>
      <c r="T1184" t="str">
        <f t="shared" si="94"/>
        <v>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90"/>
        <v>42676.165972222225</v>
      </c>
      <c r="K1185">
        <v>1476391223</v>
      </c>
      <c r="L1185" s="11">
        <f t="shared" si="9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92"/>
        <v>4</v>
      </c>
      <c r="R1185">
        <f>_xlfn.RANK.AVG(N1185,Table1[backers_count])</f>
        <v>3198.5</v>
      </c>
      <c r="S1185" t="str">
        <f t="shared" si="93"/>
        <v>food</v>
      </c>
      <c r="T1185" t="str">
        <f t="shared" si="94"/>
        <v>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90"/>
        <v>42772.599664351852</v>
      </c>
      <c r="K1186">
        <v>1483712611</v>
      </c>
      <c r="L1186" s="11">
        <f t="shared" si="9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92"/>
        <v>105</v>
      </c>
      <c r="R1186">
        <f>_xlfn.RANK.AVG(N1186,Table1[backers_count])</f>
        <v>210.5</v>
      </c>
      <c r="S1186" t="str">
        <f t="shared" si="93"/>
        <v>photography</v>
      </c>
      <c r="T1186" t="str">
        <f t="shared" si="94"/>
        <v>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90"/>
        <v>42163.166666666672</v>
      </c>
      <c r="K1187">
        <v>1430945149</v>
      </c>
      <c r="L1187" s="11">
        <f t="shared" si="9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92"/>
        <v>105</v>
      </c>
      <c r="R1187">
        <f>_xlfn.RANK.AVG(N1187,Table1[backers_count])</f>
        <v>732</v>
      </c>
      <c r="S1187" t="str">
        <f t="shared" si="93"/>
        <v>photography</v>
      </c>
      <c r="T1187" t="str">
        <f t="shared" si="94"/>
        <v>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90"/>
        <v>42156.945833333331</v>
      </c>
      <c r="K1188">
        <v>1430340195</v>
      </c>
      <c r="L1188" s="11">
        <f t="shared" si="9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92"/>
        <v>107</v>
      </c>
      <c r="R1188">
        <f>_xlfn.RANK.AVG(N1188,Table1[backers_count])</f>
        <v>660.5</v>
      </c>
      <c r="S1188" t="str">
        <f t="shared" si="93"/>
        <v>photography</v>
      </c>
      <c r="T1188" t="str">
        <f t="shared" si="94"/>
        <v>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90"/>
        <v>42141.75</v>
      </c>
      <c r="K1189">
        <v>1429133323</v>
      </c>
      <c r="L1189" s="11">
        <f t="shared" si="9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92"/>
        <v>104</v>
      </c>
      <c r="R1189">
        <f>_xlfn.RANK.AVG(N1189,Table1[backers_count])</f>
        <v>1115.5</v>
      </c>
      <c r="S1189" t="str">
        <f t="shared" si="93"/>
        <v>photography</v>
      </c>
      <c r="T1189" t="str">
        <f t="shared" si="94"/>
        <v>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90"/>
        <v>42732.700694444444</v>
      </c>
      <c r="K1190">
        <v>1481129340</v>
      </c>
      <c r="L1190" s="11">
        <f t="shared" si="9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92"/>
        <v>161</v>
      </c>
      <c r="R1190">
        <f>_xlfn.RANK.AVG(N1190,Table1[backers_count])</f>
        <v>937</v>
      </c>
      <c r="S1190" t="str">
        <f t="shared" si="93"/>
        <v>photography</v>
      </c>
      <c r="T1190" t="str">
        <f t="shared" si="94"/>
        <v>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90"/>
        <v>42550.979108796295</v>
      </c>
      <c r="K1191">
        <v>1465428595</v>
      </c>
      <c r="L1191" s="11">
        <f t="shared" si="9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92"/>
        <v>108</v>
      </c>
      <c r="R1191">
        <f>_xlfn.RANK.AVG(N1191,Table1[backers_count])</f>
        <v>930.5</v>
      </c>
      <c r="S1191" t="str">
        <f t="shared" si="93"/>
        <v>photography</v>
      </c>
      <c r="T1191" t="str">
        <f t="shared" si="94"/>
        <v>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90"/>
        <v>41882.665798611109</v>
      </c>
      <c r="K1192">
        <v>1406908725</v>
      </c>
      <c r="L1192" s="11">
        <f t="shared" si="9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92"/>
        <v>135</v>
      </c>
      <c r="R1192">
        <f>_xlfn.RANK.AVG(N1192,Table1[backers_count])</f>
        <v>2521.5</v>
      </c>
      <c r="S1192" t="str">
        <f t="shared" si="93"/>
        <v>photography</v>
      </c>
      <c r="T1192" t="str">
        <f t="shared" si="94"/>
        <v>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90"/>
        <v>42449.562037037031</v>
      </c>
      <c r="K1193">
        <v>1455892160</v>
      </c>
      <c r="L1193" s="11">
        <f t="shared" si="9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92"/>
        <v>109</v>
      </c>
      <c r="R1193">
        <f>_xlfn.RANK.AVG(N1193,Table1[backers_count])</f>
        <v>1786</v>
      </c>
      <c r="S1193" t="str">
        <f t="shared" si="93"/>
        <v>photography</v>
      </c>
      <c r="T1193" t="str">
        <f t="shared" si="94"/>
        <v>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90"/>
        <v>42777.506689814814</v>
      </c>
      <c r="K1194">
        <v>1484222978</v>
      </c>
      <c r="L1194" s="11">
        <f t="shared" si="9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92"/>
        <v>290</v>
      </c>
      <c r="R1194">
        <f>_xlfn.RANK.AVG(N1194,Table1[backers_count])</f>
        <v>2419.5</v>
      </c>
      <c r="S1194" t="str">
        <f t="shared" si="93"/>
        <v>photography</v>
      </c>
      <c r="T1194" t="str">
        <f t="shared" si="94"/>
        <v>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90"/>
        <v>42469.734409722223</v>
      </c>
      <c r="K1195">
        <v>1455043053</v>
      </c>
      <c r="L1195" s="11">
        <f t="shared" si="9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92"/>
        <v>104</v>
      </c>
      <c r="R1195">
        <f>_xlfn.RANK.AVG(N1195,Table1[backers_count])</f>
        <v>310</v>
      </c>
      <c r="S1195" t="str">
        <f t="shared" si="93"/>
        <v>photography</v>
      </c>
      <c r="T1195" t="str">
        <f t="shared" si="94"/>
        <v>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90"/>
        <v>42102.488182870366</v>
      </c>
      <c r="K1196">
        <v>1425901379</v>
      </c>
      <c r="L1196" s="11">
        <f t="shared" si="9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92"/>
        <v>322</v>
      </c>
      <c r="R1196">
        <f>_xlfn.RANK.AVG(N1196,Table1[backers_count])</f>
        <v>98</v>
      </c>
      <c r="S1196" t="str">
        <f t="shared" si="93"/>
        <v>photography</v>
      </c>
      <c r="T1196" t="str">
        <f t="shared" si="94"/>
        <v>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90"/>
        <v>42358.375</v>
      </c>
      <c r="K1197">
        <v>1445415653</v>
      </c>
      <c r="L1197" s="11">
        <f t="shared" si="9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92"/>
        <v>135</v>
      </c>
      <c r="R1197">
        <f>_xlfn.RANK.AVG(N1197,Table1[backers_count])</f>
        <v>495.5</v>
      </c>
      <c r="S1197" t="str">
        <f t="shared" si="93"/>
        <v>photography</v>
      </c>
      <c r="T1197" t="str">
        <f t="shared" si="94"/>
        <v>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90"/>
        <v>42356.818738425922</v>
      </c>
      <c r="K1198">
        <v>1447875539</v>
      </c>
      <c r="L1198" s="11">
        <f t="shared" si="9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92"/>
        <v>270</v>
      </c>
      <c r="R1198">
        <f>_xlfn.RANK.AVG(N1198,Table1[backers_count])</f>
        <v>147</v>
      </c>
      <c r="S1198" t="str">
        <f t="shared" si="93"/>
        <v>photography</v>
      </c>
      <c r="T1198" t="str">
        <f t="shared" si="94"/>
        <v>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90"/>
        <v>42534.249305555553</v>
      </c>
      <c r="K1199">
        <v>1463155034</v>
      </c>
      <c r="L1199" s="11">
        <f t="shared" si="9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92"/>
        <v>253</v>
      </c>
      <c r="R1199">
        <f>_xlfn.RANK.AVG(N1199,Table1[backers_count])</f>
        <v>259.5</v>
      </c>
      <c r="S1199" t="str">
        <f t="shared" si="93"/>
        <v>photography</v>
      </c>
      <c r="T1199" t="str">
        <f t="shared" si="94"/>
        <v>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90"/>
        <v>42369.125</v>
      </c>
      <c r="K1200">
        <v>1448463086</v>
      </c>
      <c r="L1200" s="11">
        <f t="shared" si="9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92"/>
        <v>261</v>
      </c>
      <c r="R1200">
        <f>_xlfn.RANK.AVG(N1200,Table1[backers_count])</f>
        <v>510.5</v>
      </c>
      <c r="S1200" t="str">
        <f t="shared" si="93"/>
        <v>photography</v>
      </c>
      <c r="T1200" t="str">
        <f t="shared" si="94"/>
        <v>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90"/>
        <v>42193.770833333328</v>
      </c>
      <c r="K1201">
        <v>1433615400</v>
      </c>
      <c r="L1201" s="11">
        <f t="shared" si="9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92"/>
        <v>101</v>
      </c>
      <c r="R1201">
        <f>_xlfn.RANK.AVG(N1201,Table1[backers_count])</f>
        <v>2707</v>
      </c>
      <c r="S1201" t="str">
        <f t="shared" si="93"/>
        <v>photography</v>
      </c>
      <c r="T1201" t="str">
        <f t="shared" si="94"/>
        <v>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90"/>
        <v>42110.477500000001</v>
      </c>
      <c r="K1202">
        <v>1427369256</v>
      </c>
      <c r="L1202" s="11">
        <f t="shared" si="9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92"/>
        <v>126</v>
      </c>
      <c r="R1202">
        <f>_xlfn.RANK.AVG(N1202,Table1[backers_count])</f>
        <v>788</v>
      </c>
      <c r="S1202" t="str">
        <f t="shared" si="93"/>
        <v>photography</v>
      </c>
      <c r="T1202" t="str">
        <f t="shared" si="94"/>
        <v>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90"/>
        <v>42566.60701388889</v>
      </c>
      <c r="K1203">
        <v>1466001246</v>
      </c>
      <c r="L1203" s="11">
        <f t="shared" si="9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92"/>
        <v>102</v>
      </c>
      <c r="R1203">
        <f>_xlfn.RANK.AVG(N1203,Table1[backers_count])</f>
        <v>732</v>
      </c>
      <c r="S1203" t="str">
        <f t="shared" si="93"/>
        <v>photography</v>
      </c>
      <c r="T1203" t="str">
        <f t="shared" si="94"/>
        <v>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90"/>
        <v>42182.288819444439</v>
      </c>
      <c r="K1204">
        <v>1432796154</v>
      </c>
      <c r="L1204" s="11">
        <f t="shared" si="9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92"/>
        <v>199</v>
      </c>
      <c r="R1204">
        <f>_xlfn.RANK.AVG(N1204,Table1[backers_count])</f>
        <v>312.5</v>
      </c>
      <c r="S1204" t="str">
        <f t="shared" si="93"/>
        <v>photography</v>
      </c>
      <c r="T1204" t="str">
        <f t="shared" si="94"/>
        <v>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90"/>
        <v>42155.614895833336</v>
      </c>
      <c r="K1205">
        <v>1430491527</v>
      </c>
      <c r="L1205" s="11">
        <f t="shared" si="9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92"/>
        <v>102</v>
      </c>
      <c r="R1205">
        <f>_xlfn.RANK.AVG(N1205,Table1[backers_count])</f>
        <v>799.5</v>
      </c>
      <c r="S1205" t="str">
        <f t="shared" si="93"/>
        <v>photography</v>
      </c>
      <c r="T1205" t="str">
        <f t="shared" si="94"/>
        <v>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90"/>
        <v>42342.208333333328</v>
      </c>
      <c r="K1206">
        <v>1445363833</v>
      </c>
      <c r="L1206" s="11">
        <f t="shared" si="9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92"/>
        <v>103</v>
      </c>
      <c r="R1206">
        <f>_xlfn.RANK.AVG(N1206,Table1[backers_count])</f>
        <v>1291</v>
      </c>
      <c r="S1206" t="str">
        <f t="shared" si="93"/>
        <v>photography</v>
      </c>
      <c r="T1206" t="str">
        <f t="shared" si="94"/>
        <v>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90"/>
        <v>42168.506377314814</v>
      </c>
      <c r="K1207">
        <v>1431605351</v>
      </c>
      <c r="L1207" s="11">
        <f t="shared" si="9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92"/>
        <v>101</v>
      </c>
      <c r="R1207">
        <f>_xlfn.RANK.AVG(N1207,Table1[backers_count])</f>
        <v>1213.5</v>
      </c>
      <c r="S1207" t="str">
        <f t="shared" si="93"/>
        <v>photography</v>
      </c>
      <c r="T1207" t="str">
        <f t="shared" si="94"/>
        <v>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90"/>
        <v>42805.561805555553</v>
      </c>
      <c r="K1208">
        <v>1486406253</v>
      </c>
      <c r="L1208" s="11">
        <f t="shared" si="9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92"/>
        <v>115</v>
      </c>
      <c r="R1208">
        <f>_xlfn.RANK.AVG(N1208,Table1[backers_count])</f>
        <v>1812.5</v>
      </c>
      <c r="S1208" t="str">
        <f t="shared" si="93"/>
        <v>photography</v>
      </c>
      <c r="T1208" t="str">
        <f t="shared" si="94"/>
        <v>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90"/>
        <v>42460.416666666672</v>
      </c>
      <c r="K1209">
        <v>1456827573</v>
      </c>
      <c r="L1209" s="11">
        <f t="shared" si="9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92"/>
        <v>104</v>
      </c>
      <c r="R1209">
        <f>_xlfn.RANK.AVG(N1209,Table1[backers_count])</f>
        <v>591.5</v>
      </c>
      <c r="S1209" t="str">
        <f t="shared" si="93"/>
        <v>photography</v>
      </c>
      <c r="T1209" t="str">
        <f t="shared" si="94"/>
        <v>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90"/>
        <v>42453.667407407411</v>
      </c>
      <c r="K1210">
        <v>1456246864</v>
      </c>
      <c r="L1210" s="11">
        <f t="shared" si="9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92"/>
        <v>155</v>
      </c>
      <c r="R1210">
        <f>_xlfn.RANK.AVG(N1210,Table1[backers_count])</f>
        <v>1042</v>
      </c>
      <c r="S1210" t="str">
        <f t="shared" si="93"/>
        <v>photography</v>
      </c>
      <c r="T1210" t="str">
        <f t="shared" si="94"/>
        <v>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90"/>
        <v>42791.846122685187</v>
      </c>
      <c r="K1211">
        <v>1485461905</v>
      </c>
      <c r="L1211" s="11">
        <f t="shared" si="9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92"/>
        <v>106</v>
      </c>
      <c r="R1211">
        <f>_xlfn.RANK.AVG(N1211,Table1[backers_count])</f>
        <v>1483</v>
      </c>
      <c r="S1211" t="str">
        <f t="shared" si="93"/>
        <v>photography</v>
      </c>
      <c r="T1211" t="str">
        <f t="shared" si="94"/>
        <v>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90"/>
        <v>42155.875</v>
      </c>
      <c r="K1212">
        <v>1431124572</v>
      </c>
      <c r="L1212" s="11">
        <f t="shared" si="9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92"/>
        <v>254</v>
      </c>
      <c r="R1212">
        <f>_xlfn.RANK.AVG(N1212,Table1[backers_count])</f>
        <v>788</v>
      </c>
      <c r="S1212" t="str">
        <f t="shared" si="93"/>
        <v>photography</v>
      </c>
      <c r="T1212" t="str">
        <f t="shared" si="94"/>
        <v>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90"/>
        <v>42530.866446759261</v>
      </c>
      <c r="K1213">
        <v>1464209261</v>
      </c>
      <c r="L1213" s="11">
        <f t="shared" si="9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92"/>
        <v>101</v>
      </c>
      <c r="R1213">
        <f>_xlfn.RANK.AVG(N1213,Table1[backers_count])</f>
        <v>2901.5</v>
      </c>
      <c r="S1213" t="str">
        <f t="shared" si="93"/>
        <v>photography</v>
      </c>
      <c r="T1213" t="str">
        <f t="shared" si="94"/>
        <v>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90"/>
        <v>42335.041666666672</v>
      </c>
      <c r="K1214">
        <v>1447195695</v>
      </c>
      <c r="L1214" s="11">
        <f t="shared" si="9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92"/>
        <v>129</v>
      </c>
      <c r="R1214">
        <f>_xlfn.RANK.AVG(N1214,Table1[backers_count])</f>
        <v>953</v>
      </c>
      <c r="S1214" t="str">
        <f t="shared" si="93"/>
        <v>photography</v>
      </c>
      <c r="T1214" t="str">
        <f t="shared" si="94"/>
        <v>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90"/>
        <v>42766.755787037036</v>
      </c>
      <c r="K1215">
        <v>1482862100</v>
      </c>
      <c r="L1215" s="11">
        <f t="shared" si="9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92"/>
        <v>102</v>
      </c>
      <c r="R1215">
        <f>_xlfn.RANK.AVG(N1215,Table1[backers_count])</f>
        <v>749.5</v>
      </c>
      <c r="S1215" t="str">
        <f t="shared" si="93"/>
        <v>photography</v>
      </c>
      <c r="T1215" t="str">
        <f t="shared" si="94"/>
        <v>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90"/>
        <v>42164.840335648143</v>
      </c>
      <c r="K1216">
        <v>1428696605</v>
      </c>
      <c r="L1216" s="11">
        <f t="shared" si="9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92"/>
        <v>132</v>
      </c>
      <c r="R1216">
        <f>_xlfn.RANK.AVG(N1216,Table1[backers_count])</f>
        <v>2047.5</v>
      </c>
      <c r="S1216" t="str">
        <f t="shared" si="93"/>
        <v>photography</v>
      </c>
      <c r="T1216" t="str">
        <f t="shared" si="94"/>
        <v>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90"/>
        <v>41789.923101851848</v>
      </c>
      <c r="K1217">
        <v>1398895756</v>
      </c>
      <c r="L1217" s="11">
        <f t="shared" si="9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92"/>
        <v>786</v>
      </c>
      <c r="R1217">
        <f>_xlfn.RANK.AVG(N1217,Table1[backers_count])</f>
        <v>136</v>
      </c>
      <c r="S1217" t="str">
        <f t="shared" si="93"/>
        <v>photography</v>
      </c>
      <c r="T1217" t="str">
        <f t="shared" si="94"/>
        <v>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ref="J1218:J1281" si="95">(((I1218/60)/60)/24)+DATE(1970,1,1)</f>
        <v>42279.960416666669</v>
      </c>
      <c r="K1218">
        <v>1441032457</v>
      </c>
      <c r="L1218" s="11">
        <f t="shared" ref="L1218:L1281" si="96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97">ROUND((E1218/D1218)*100,0)</f>
        <v>146</v>
      </c>
      <c r="R1218">
        <f>_xlfn.RANK.AVG(N1218,Table1[backers_count])</f>
        <v>377.5</v>
      </c>
      <c r="S1218" t="str">
        <f t="shared" ref="S1218:S1281" si="98">LEFT(P1218, SEARCH("/",P1218,1)-1)</f>
        <v>photography</v>
      </c>
      <c r="T1218" t="str">
        <f t="shared" ref="T1218:T1281" si="99">RIGHT(P1218,LEN(P1218)-SEARCH("/",P1218)-1)</f>
        <v>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si="95"/>
        <v>42565.809490740736</v>
      </c>
      <c r="K1219">
        <v>1465932340</v>
      </c>
      <c r="L1219" s="11">
        <f t="shared" si="96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97"/>
        <v>103</v>
      </c>
      <c r="R1219">
        <f>_xlfn.RANK.AVG(N1219,Table1[backers_count])</f>
        <v>461.5</v>
      </c>
      <c r="S1219" t="str">
        <f t="shared" si="98"/>
        <v>photography</v>
      </c>
      <c r="T1219" t="str">
        <f t="shared" si="99"/>
        <v>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95"/>
        <v>42309.125</v>
      </c>
      <c r="K1220">
        <v>1443714800</v>
      </c>
      <c r="L1220" s="11">
        <f t="shared" si="9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97"/>
        <v>172</v>
      </c>
      <c r="R1220">
        <f>_xlfn.RANK.AVG(N1220,Table1[backers_count])</f>
        <v>905.5</v>
      </c>
      <c r="S1220" t="str">
        <f t="shared" si="98"/>
        <v>photography</v>
      </c>
      <c r="T1220" t="str">
        <f t="shared" si="99"/>
        <v>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95"/>
        <v>42663.461956018517</v>
      </c>
      <c r="K1221">
        <v>1474369513</v>
      </c>
      <c r="L1221" s="11">
        <f t="shared" si="9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97"/>
        <v>159</v>
      </c>
      <c r="R1221">
        <f>_xlfn.RANK.AVG(N1221,Table1[backers_count])</f>
        <v>333</v>
      </c>
      <c r="S1221" t="str">
        <f t="shared" si="98"/>
        <v>photography</v>
      </c>
      <c r="T1221" t="str">
        <f t="shared" si="99"/>
        <v>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95"/>
        <v>42241.628611111111</v>
      </c>
      <c r="K1222">
        <v>1437923112</v>
      </c>
      <c r="L1222" s="11">
        <f t="shared" si="9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97"/>
        <v>104</v>
      </c>
      <c r="R1222">
        <f>_xlfn.RANK.AVG(N1222,Table1[backers_count])</f>
        <v>598.5</v>
      </c>
      <c r="S1222" t="str">
        <f t="shared" si="98"/>
        <v>photography</v>
      </c>
      <c r="T1222" t="str">
        <f t="shared" si="99"/>
        <v>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95"/>
        <v>42708</v>
      </c>
      <c r="K1223">
        <v>1478431488</v>
      </c>
      <c r="L1223" s="11">
        <f t="shared" si="9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97"/>
        <v>111</v>
      </c>
      <c r="R1223">
        <f>_xlfn.RANK.AVG(N1223,Table1[backers_count])</f>
        <v>788</v>
      </c>
      <c r="S1223" t="str">
        <f t="shared" si="98"/>
        <v>photography</v>
      </c>
      <c r="T1223" t="str">
        <f t="shared" si="99"/>
        <v>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95"/>
        <v>42461.166666666672</v>
      </c>
      <c r="K1224">
        <v>1456852647</v>
      </c>
      <c r="L1224" s="11">
        <f t="shared" si="9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97"/>
        <v>280</v>
      </c>
      <c r="R1224">
        <f>_xlfn.RANK.AVG(N1224,Table1[backers_count])</f>
        <v>607</v>
      </c>
      <c r="S1224" t="str">
        <f t="shared" si="98"/>
        <v>photography</v>
      </c>
      <c r="T1224" t="str">
        <f t="shared" si="99"/>
        <v>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95"/>
        <v>42684.218854166669</v>
      </c>
      <c r="K1225">
        <v>1476159309</v>
      </c>
      <c r="L1225" s="11">
        <f t="shared" si="9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97"/>
        <v>112</v>
      </c>
      <c r="R1225">
        <f>_xlfn.RANK.AVG(N1225,Table1[backers_count])</f>
        <v>438</v>
      </c>
      <c r="S1225" t="str">
        <f t="shared" si="98"/>
        <v>photography</v>
      </c>
      <c r="T1225" t="str">
        <f t="shared" si="99"/>
        <v>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95"/>
        <v>41796.549791666665</v>
      </c>
      <c r="K1226">
        <v>1396876302</v>
      </c>
      <c r="L1226" s="11">
        <f t="shared" si="9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97"/>
        <v>7</v>
      </c>
      <c r="R1226">
        <f>_xlfn.RANK.AVG(N1226,Table1[backers_count])</f>
        <v>2296.5</v>
      </c>
      <c r="S1226" t="str">
        <f t="shared" si="98"/>
        <v>music</v>
      </c>
      <c r="T1226" t="str">
        <f t="shared" si="99"/>
        <v>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95"/>
        <v>41569.905995370369</v>
      </c>
      <c r="K1227">
        <v>1377294278</v>
      </c>
      <c r="L1227" s="11">
        <f t="shared" si="9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97"/>
        <v>4</v>
      </c>
      <c r="R1227">
        <f>_xlfn.RANK.AVG(N1227,Table1[backers_count])</f>
        <v>3198.5</v>
      </c>
      <c r="S1227" t="str">
        <f t="shared" si="98"/>
        <v>music</v>
      </c>
      <c r="T1227" t="str">
        <f t="shared" si="99"/>
        <v>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95"/>
        <v>41750.041666666664</v>
      </c>
      <c r="K1228">
        <v>1395089981</v>
      </c>
      <c r="L1228" s="11">
        <f t="shared" si="9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97"/>
        <v>4</v>
      </c>
      <c r="R1228">
        <f>_xlfn.RANK.AVG(N1228,Table1[backers_count])</f>
        <v>1594</v>
      </c>
      <c r="S1228" t="str">
        <f t="shared" si="98"/>
        <v>music</v>
      </c>
      <c r="T1228" t="str">
        <f t="shared" si="99"/>
        <v>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95"/>
        <v>41858.291666666664</v>
      </c>
      <c r="K1229">
        <v>1404770616</v>
      </c>
      <c r="L1229" s="11">
        <f t="shared" si="9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97"/>
        <v>0</v>
      </c>
      <c r="R1229">
        <f>_xlfn.RANK.AVG(N1229,Table1[backers_count])</f>
        <v>3909.5</v>
      </c>
      <c r="S1229" t="str">
        <f t="shared" si="98"/>
        <v>music</v>
      </c>
      <c r="T1229" t="str">
        <f t="shared" si="99"/>
        <v>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95"/>
        <v>40814.729259259257</v>
      </c>
      <c r="K1230">
        <v>1312047008</v>
      </c>
      <c r="L1230" s="11">
        <f t="shared" si="9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97"/>
        <v>29</v>
      </c>
      <c r="R1230">
        <f>_xlfn.RANK.AVG(N1230,Table1[backers_count])</f>
        <v>2084.5</v>
      </c>
      <c r="S1230" t="str">
        <f t="shared" si="98"/>
        <v>music</v>
      </c>
      <c r="T1230" t="str">
        <f t="shared" si="99"/>
        <v>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95"/>
        <v>41015.666666666664</v>
      </c>
      <c r="K1231">
        <v>1331982127</v>
      </c>
      <c r="L1231" s="11">
        <f t="shared" si="9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97"/>
        <v>1</v>
      </c>
      <c r="R1231">
        <f>_xlfn.RANK.AVG(N1231,Table1[backers_count])</f>
        <v>3572.5</v>
      </c>
      <c r="S1231" t="str">
        <f t="shared" si="98"/>
        <v>music</v>
      </c>
      <c r="T1231" t="str">
        <f t="shared" si="99"/>
        <v>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95"/>
        <v>40598.972569444442</v>
      </c>
      <c r="K1232">
        <v>1295997630</v>
      </c>
      <c r="L1232" s="11">
        <f t="shared" si="9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97"/>
        <v>0</v>
      </c>
      <c r="R1232">
        <f>_xlfn.RANK.AVG(N1232,Table1[backers_count])</f>
        <v>3909.5</v>
      </c>
      <c r="S1232" t="str">
        <f t="shared" si="98"/>
        <v>music</v>
      </c>
      <c r="T1232" t="str">
        <f t="shared" si="99"/>
        <v>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95"/>
        <v>42244.041666666672</v>
      </c>
      <c r="K1233">
        <v>1436394968</v>
      </c>
      <c r="L1233" s="11">
        <f t="shared" si="9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97"/>
        <v>0</v>
      </c>
      <c r="R1233">
        <f>_xlfn.RANK.AVG(N1233,Table1[backers_count])</f>
        <v>3909.5</v>
      </c>
      <c r="S1233" t="str">
        <f t="shared" si="98"/>
        <v>music</v>
      </c>
      <c r="T1233" t="str">
        <f t="shared" si="99"/>
        <v>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95"/>
        <v>41553.848032407412</v>
      </c>
      <c r="K1234">
        <v>1377030070</v>
      </c>
      <c r="L1234" s="11">
        <f t="shared" si="9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97"/>
        <v>1</v>
      </c>
      <c r="R1234">
        <f>_xlfn.RANK.AVG(N1234,Table1[backers_count])</f>
        <v>3572.5</v>
      </c>
      <c r="S1234" t="str">
        <f t="shared" si="98"/>
        <v>music</v>
      </c>
      <c r="T1234" t="str">
        <f t="shared" si="99"/>
        <v>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95"/>
        <v>40960.948773148149</v>
      </c>
      <c r="K1235">
        <v>1328049974</v>
      </c>
      <c r="L1235" s="11">
        <f t="shared" si="9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97"/>
        <v>12</v>
      </c>
      <c r="R1235">
        <f>_xlfn.RANK.AVG(N1235,Table1[backers_count])</f>
        <v>2901.5</v>
      </c>
      <c r="S1235" t="str">
        <f t="shared" si="98"/>
        <v>music</v>
      </c>
      <c r="T1235" t="str">
        <f t="shared" si="99"/>
        <v>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95"/>
        <v>42037.788680555561</v>
      </c>
      <c r="K1236">
        <v>1420311342</v>
      </c>
      <c r="L1236" s="11">
        <f t="shared" si="9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97"/>
        <v>0</v>
      </c>
      <c r="R1236">
        <f>_xlfn.RANK.AVG(N1236,Table1[backers_count])</f>
        <v>3909.5</v>
      </c>
      <c r="S1236" t="str">
        <f t="shared" si="98"/>
        <v>music</v>
      </c>
      <c r="T1236" t="str">
        <f t="shared" si="99"/>
        <v>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95"/>
        <v>41623.135405092595</v>
      </c>
      <c r="K1237">
        <v>1383621299</v>
      </c>
      <c r="L1237" s="11">
        <f t="shared" si="9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97"/>
        <v>3</v>
      </c>
      <c r="R1237">
        <f>_xlfn.RANK.AVG(N1237,Table1[backers_count])</f>
        <v>2901.5</v>
      </c>
      <c r="S1237" t="str">
        <f t="shared" si="98"/>
        <v>music</v>
      </c>
      <c r="T1237" t="str">
        <f t="shared" si="99"/>
        <v>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95"/>
        <v>41118.666666666664</v>
      </c>
      <c r="K1238">
        <v>1342801164</v>
      </c>
      <c r="L1238" s="11">
        <f t="shared" si="9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97"/>
        <v>0</v>
      </c>
      <c r="R1238">
        <f>_xlfn.RANK.AVG(N1238,Table1[backers_count])</f>
        <v>3909.5</v>
      </c>
      <c r="S1238" t="str">
        <f t="shared" si="98"/>
        <v>music</v>
      </c>
      <c r="T1238" t="str">
        <f t="shared" si="99"/>
        <v>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95"/>
        <v>41145.283159722225</v>
      </c>
      <c r="K1239">
        <v>1344062865</v>
      </c>
      <c r="L1239" s="11">
        <f t="shared" si="9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97"/>
        <v>0</v>
      </c>
      <c r="R1239">
        <f>_xlfn.RANK.AVG(N1239,Table1[backers_count])</f>
        <v>3909.5</v>
      </c>
      <c r="S1239" t="str">
        <f t="shared" si="98"/>
        <v>music</v>
      </c>
      <c r="T1239" t="str">
        <f t="shared" si="99"/>
        <v>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95"/>
        <v>40761.61037037037</v>
      </c>
      <c r="K1240">
        <v>1310049536</v>
      </c>
      <c r="L1240" s="11">
        <f t="shared" si="9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97"/>
        <v>18</v>
      </c>
      <c r="R1240">
        <f>_xlfn.RANK.AVG(N1240,Table1[backers_count])</f>
        <v>3198.5</v>
      </c>
      <c r="S1240" t="str">
        <f t="shared" si="98"/>
        <v>music</v>
      </c>
      <c r="T1240" t="str">
        <f t="shared" si="99"/>
        <v>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95"/>
        <v>40913.962581018517</v>
      </c>
      <c r="K1241">
        <v>1323212767</v>
      </c>
      <c r="L1241" s="11">
        <f t="shared" si="9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97"/>
        <v>0</v>
      </c>
      <c r="R1241">
        <f>_xlfn.RANK.AVG(N1241,Table1[backers_count])</f>
        <v>3909.5</v>
      </c>
      <c r="S1241" t="str">
        <f t="shared" si="98"/>
        <v>music</v>
      </c>
      <c r="T1241" t="str">
        <f t="shared" si="99"/>
        <v>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95"/>
        <v>41467.910416666666</v>
      </c>
      <c r="K1242">
        <v>1368579457</v>
      </c>
      <c r="L1242" s="11">
        <f t="shared" si="9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97"/>
        <v>3</v>
      </c>
      <c r="R1242">
        <f>_xlfn.RANK.AVG(N1242,Table1[backers_count])</f>
        <v>2767.5</v>
      </c>
      <c r="S1242" t="str">
        <f t="shared" si="98"/>
        <v>music</v>
      </c>
      <c r="T1242" t="str">
        <f t="shared" si="99"/>
        <v>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95"/>
        <v>41946.249305555553</v>
      </c>
      <c r="K1243">
        <v>1413057980</v>
      </c>
      <c r="L1243" s="11">
        <f t="shared" si="9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97"/>
        <v>51</v>
      </c>
      <c r="R1243">
        <f>_xlfn.RANK.AVG(N1243,Table1[backers_count])</f>
        <v>1754</v>
      </c>
      <c r="S1243" t="str">
        <f t="shared" si="98"/>
        <v>music</v>
      </c>
      <c r="T1243" t="str">
        <f t="shared" si="99"/>
        <v>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95"/>
        <v>40797.554166666669</v>
      </c>
      <c r="K1244">
        <v>1314417502</v>
      </c>
      <c r="L1244" s="11">
        <f t="shared" si="9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97"/>
        <v>1</v>
      </c>
      <c r="R1244">
        <f>_xlfn.RANK.AVG(N1244,Table1[backers_count])</f>
        <v>3572.5</v>
      </c>
      <c r="S1244" t="str">
        <f t="shared" si="98"/>
        <v>music</v>
      </c>
      <c r="T1244" t="str">
        <f t="shared" si="99"/>
        <v>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95"/>
        <v>40732.875</v>
      </c>
      <c r="K1245">
        <v>1304888771</v>
      </c>
      <c r="L1245" s="11">
        <f t="shared" si="9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97"/>
        <v>14</v>
      </c>
      <c r="R1245">
        <f>_xlfn.RANK.AVG(N1245,Table1[backers_count])</f>
        <v>1645.5</v>
      </c>
      <c r="S1245" t="str">
        <f t="shared" si="98"/>
        <v>music</v>
      </c>
      <c r="T1245" t="str">
        <f t="shared" si="99"/>
        <v>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95"/>
        <v>41386.875</v>
      </c>
      <c r="K1246">
        <v>1363981723</v>
      </c>
      <c r="L1246" s="11">
        <f t="shared" si="9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97"/>
        <v>104</v>
      </c>
      <c r="R1246">
        <f>_xlfn.RANK.AVG(N1246,Table1[backers_count])</f>
        <v>1505.5</v>
      </c>
      <c r="S1246" t="str">
        <f t="shared" si="98"/>
        <v>music</v>
      </c>
      <c r="T1246" t="str">
        <f t="shared" si="99"/>
        <v>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95"/>
        <v>41804.599930555552</v>
      </c>
      <c r="K1247">
        <v>1400163834</v>
      </c>
      <c r="L1247" s="11">
        <f t="shared" si="9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97"/>
        <v>120</v>
      </c>
      <c r="R1247">
        <f>_xlfn.RANK.AVG(N1247,Table1[backers_count])</f>
        <v>2338</v>
      </c>
      <c r="S1247" t="str">
        <f t="shared" si="98"/>
        <v>music</v>
      </c>
      <c r="T1247" t="str">
        <f t="shared" si="99"/>
        <v>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95"/>
        <v>40883.085057870368</v>
      </c>
      <c r="K1248">
        <v>1319245349</v>
      </c>
      <c r="L1248" s="11">
        <f t="shared" si="9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97"/>
        <v>117</v>
      </c>
      <c r="R1248">
        <f>_xlfn.RANK.AVG(N1248,Table1[backers_count])</f>
        <v>1837</v>
      </c>
      <c r="S1248" t="str">
        <f t="shared" si="98"/>
        <v>music</v>
      </c>
      <c r="T1248" t="str">
        <f t="shared" si="99"/>
        <v>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95"/>
        <v>41400.292303240742</v>
      </c>
      <c r="K1249">
        <v>1365231655</v>
      </c>
      <c r="L1249" s="11">
        <f t="shared" si="9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97"/>
        <v>122</v>
      </c>
      <c r="R1249">
        <f>_xlfn.RANK.AVG(N1249,Table1[backers_count])</f>
        <v>1400.5</v>
      </c>
      <c r="S1249" t="str">
        <f t="shared" si="98"/>
        <v>music</v>
      </c>
      <c r="T1249" t="str">
        <f t="shared" si="99"/>
        <v>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95"/>
        <v>41803.290972222225</v>
      </c>
      <c r="K1250">
        <v>1399563953</v>
      </c>
      <c r="L1250" s="11">
        <f t="shared" si="9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97"/>
        <v>152</v>
      </c>
      <c r="R1250">
        <f>_xlfn.RANK.AVG(N1250,Table1[backers_count])</f>
        <v>1258.5</v>
      </c>
      <c r="S1250" t="str">
        <f t="shared" si="98"/>
        <v>music</v>
      </c>
      <c r="T1250" t="str">
        <f t="shared" si="99"/>
        <v>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95"/>
        <v>41097.74086805556</v>
      </c>
      <c r="K1251">
        <v>1339091211</v>
      </c>
      <c r="L1251" s="11">
        <f t="shared" si="9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97"/>
        <v>104</v>
      </c>
      <c r="R1251">
        <f>_xlfn.RANK.AVG(N1251,Table1[backers_count])</f>
        <v>973</v>
      </c>
      <c r="S1251" t="str">
        <f t="shared" si="98"/>
        <v>music</v>
      </c>
      <c r="T1251" t="str">
        <f t="shared" si="99"/>
        <v>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95"/>
        <v>41888.64271990741</v>
      </c>
      <c r="K1252">
        <v>1406129131</v>
      </c>
      <c r="L1252" s="11">
        <f t="shared" si="9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97"/>
        <v>200</v>
      </c>
      <c r="R1252">
        <f>_xlfn.RANK.AVG(N1252,Table1[backers_count])</f>
        <v>150</v>
      </c>
      <c r="S1252" t="str">
        <f t="shared" si="98"/>
        <v>music</v>
      </c>
      <c r="T1252" t="str">
        <f t="shared" si="99"/>
        <v>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95"/>
        <v>40811.814432870371</v>
      </c>
      <c r="K1253">
        <v>1311795167</v>
      </c>
      <c r="L1253" s="11">
        <f t="shared" si="9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97"/>
        <v>102</v>
      </c>
      <c r="R1253">
        <f>_xlfn.RANK.AVG(N1253,Table1[backers_count])</f>
        <v>1055</v>
      </c>
      <c r="S1253" t="str">
        <f t="shared" si="98"/>
        <v>music</v>
      </c>
      <c r="T1253" t="str">
        <f t="shared" si="99"/>
        <v>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95"/>
        <v>41571.988067129627</v>
      </c>
      <c r="K1254">
        <v>1380238969</v>
      </c>
      <c r="L1254" s="11">
        <f t="shared" si="9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97"/>
        <v>138</v>
      </c>
      <c r="R1254">
        <f>_xlfn.RANK.AVG(N1254,Table1[backers_count])</f>
        <v>591.5</v>
      </c>
      <c r="S1254" t="str">
        <f t="shared" si="98"/>
        <v>music</v>
      </c>
      <c r="T1254" t="str">
        <f t="shared" si="99"/>
        <v>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95"/>
        <v>41885.783645833333</v>
      </c>
      <c r="K1255">
        <v>1407178107</v>
      </c>
      <c r="L1255" s="11">
        <f t="shared" si="9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97"/>
        <v>303833</v>
      </c>
      <c r="R1255">
        <f>_xlfn.RANK.AVG(N1255,Table1[backers_count])</f>
        <v>99</v>
      </c>
      <c r="S1255" t="str">
        <f t="shared" si="98"/>
        <v>music</v>
      </c>
      <c r="T1255" t="str">
        <f t="shared" si="99"/>
        <v>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95"/>
        <v>40544.207638888889</v>
      </c>
      <c r="K1256">
        <v>1288968886</v>
      </c>
      <c r="L1256" s="11">
        <f t="shared" si="9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97"/>
        <v>199</v>
      </c>
      <c r="R1256">
        <f>_xlfn.RANK.AVG(N1256,Table1[backers_count])</f>
        <v>591.5</v>
      </c>
      <c r="S1256" t="str">
        <f t="shared" si="98"/>
        <v>music</v>
      </c>
      <c r="T1256" t="str">
        <f t="shared" si="99"/>
        <v>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95"/>
        <v>41609.887175925927</v>
      </c>
      <c r="K1257">
        <v>1383337052</v>
      </c>
      <c r="L1257" s="11">
        <f t="shared" si="9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97"/>
        <v>202</v>
      </c>
      <c r="R1257">
        <f>_xlfn.RANK.AVG(N1257,Table1[backers_count])</f>
        <v>742</v>
      </c>
      <c r="S1257" t="str">
        <f t="shared" si="98"/>
        <v>music</v>
      </c>
      <c r="T1257" t="str">
        <f t="shared" si="99"/>
        <v>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95"/>
        <v>40951.919340277782</v>
      </c>
      <c r="K1258">
        <v>1326492231</v>
      </c>
      <c r="L1258" s="11">
        <f t="shared" si="9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97"/>
        <v>118</v>
      </c>
      <c r="R1258">
        <f>_xlfn.RANK.AVG(N1258,Table1[backers_count])</f>
        <v>218</v>
      </c>
      <c r="S1258" t="str">
        <f t="shared" si="98"/>
        <v>music</v>
      </c>
      <c r="T1258" t="str">
        <f t="shared" si="99"/>
        <v>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95"/>
        <v>40636.043865740743</v>
      </c>
      <c r="K1259">
        <v>1297562590</v>
      </c>
      <c r="L1259" s="11">
        <f t="shared" si="9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97"/>
        <v>295</v>
      </c>
      <c r="R1259">
        <f>_xlfn.RANK.AVG(N1259,Table1[backers_count])</f>
        <v>480.5</v>
      </c>
      <c r="S1259" t="str">
        <f t="shared" si="98"/>
        <v>music</v>
      </c>
      <c r="T1259" t="str">
        <f t="shared" si="99"/>
        <v>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95"/>
        <v>41517.611250000002</v>
      </c>
      <c r="K1260">
        <v>1375368012</v>
      </c>
      <c r="L1260" s="11">
        <f t="shared" si="9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97"/>
        <v>213</v>
      </c>
      <c r="R1260">
        <f>_xlfn.RANK.AVG(N1260,Table1[backers_count])</f>
        <v>108</v>
      </c>
      <c r="S1260" t="str">
        <f t="shared" si="98"/>
        <v>music</v>
      </c>
      <c r="T1260" t="str">
        <f t="shared" si="99"/>
        <v>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95"/>
        <v>41799.165972222225</v>
      </c>
      <c r="K1261">
        <v>1399504664</v>
      </c>
      <c r="L1261" s="11">
        <f t="shared" si="9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97"/>
        <v>104</v>
      </c>
      <c r="R1261">
        <f>_xlfn.RANK.AVG(N1261,Table1[backers_count])</f>
        <v>842.5</v>
      </c>
      <c r="S1261" t="str">
        <f t="shared" si="98"/>
        <v>music</v>
      </c>
      <c r="T1261" t="str">
        <f t="shared" si="99"/>
        <v>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95"/>
        <v>41696.842824074076</v>
      </c>
      <c r="K1262">
        <v>1390853620</v>
      </c>
      <c r="L1262" s="11">
        <f t="shared" si="9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97"/>
        <v>114</v>
      </c>
      <c r="R1262">
        <f>_xlfn.RANK.AVG(N1262,Table1[backers_count])</f>
        <v>1055</v>
      </c>
      <c r="S1262" t="str">
        <f t="shared" si="98"/>
        <v>music</v>
      </c>
      <c r="T1262" t="str">
        <f t="shared" si="99"/>
        <v>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95"/>
        <v>41668.342905092592</v>
      </c>
      <c r="K1263">
        <v>1388391227</v>
      </c>
      <c r="L1263" s="11">
        <f t="shared" si="9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97"/>
        <v>101</v>
      </c>
      <c r="R1263">
        <f>_xlfn.RANK.AVG(N1263,Table1[backers_count])</f>
        <v>1367.5</v>
      </c>
      <c r="S1263" t="str">
        <f t="shared" si="98"/>
        <v>music</v>
      </c>
      <c r="T1263" t="str">
        <f t="shared" si="99"/>
        <v>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95"/>
        <v>41686.762638888889</v>
      </c>
      <c r="K1264">
        <v>1389982692</v>
      </c>
      <c r="L1264" s="11">
        <f t="shared" si="9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97"/>
        <v>125</v>
      </c>
      <c r="R1264">
        <f>_xlfn.RANK.AVG(N1264,Table1[backers_count])</f>
        <v>766.5</v>
      </c>
      <c r="S1264" t="str">
        <f t="shared" si="98"/>
        <v>music</v>
      </c>
      <c r="T1264" t="str">
        <f t="shared" si="99"/>
        <v>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95"/>
        <v>41727.041666666664</v>
      </c>
      <c r="K1265">
        <v>1393034470</v>
      </c>
      <c r="L1265" s="11">
        <f t="shared" si="9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97"/>
        <v>119</v>
      </c>
      <c r="R1265">
        <f>_xlfn.RANK.AVG(N1265,Table1[backers_count])</f>
        <v>1575</v>
      </c>
      <c r="S1265" t="str">
        <f t="shared" si="98"/>
        <v>music</v>
      </c>
      <c r="T1265" t="str">
        <f t="shared" si="99"/>
        <v>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95"/>
        <v>41576.662997685184</v>
      </c>
      <c r="K1266">
        <v>1380556483</v>
      </c>
      <c r="L1266" s="11">
        <f t="shared" si="9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97"/>
        <v>166</v>
      </c>
      <c r="R1266">
        <f>_xlfn.RANK.AVG(N1266,Table1[backers_count])</f>
        <v>1754</v>
      </c>
      <c r="S1266" t="str">
        <f t="shared" si="98"/>
        <v>music</v>
      </c>
      <c r="T1266" t="str">
        <f t="shared" si="99"/>
        <v>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95"/>
        <v>40512.655266203699</v>
      </c>
      <c r="K1267">
        <v>1287071015</v>
      </c>
      <c r="L1267" s="11">
        <f t="shared" si="9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97"/>
        <v>119</v>
      </c>
      <c r="R1267">
        <f>_xlfn.RANK.AVG(N1267,Table1[backers_count])</f>
        <v>1163</v>
      </c>
      <c r="S1267" t="str">
        <f t="shared" si="98"/>
        <v>music</v>
      </c>
      <c r="T1267" t="str">
        <f t="shared" si="99"/>
        <v>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95"/>
        <v>41650.87667824074</v>
      </c>
      <c r="K1268">
        <v>1386882145</v>
      </c>
      <c r="L1268" s="11">
        <f t="shared" si="9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97"/>
        <v>100</v>
      </c>
      <c r="R1268">
        <f>_xlfn.RANK.AVG(N1268,Table1[backers_count])</f>
        <v>1400.5</v>
      </c>
      <c r="S1268" t="str">
        <f t="shared" si="98"/>
        <v>music</v>
      </c>
      <c r="T1268" t="str">
        <f t="shared" si="99"/>
        <v>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95"/>
        <v>41479.585162037038</v>
      </c>
      <c r="K1269">
        <v>1372082558</v>
      </c>
      <c r="L1269" s="11">
        <f t="shared" si="9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97"/>
        <v>102</v>
      </c>
      <c r="R1269">
        <f>_xlfn.RANK.AVG(N1269,Table1[backers_count])</f>
        <v>532</v>
      </c>
      <c r="S1269" t="str">
        <f t="shared" si="98"/>
        <v>music</v>
      </c>
      <c r="T1269" t="str">
        <f t="shared" si="99"/>
        <v>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95"/>
        <v>41537.845451388886</v>
      </c>
      <c r="K1270">
        <v>1377116247</v>
      </c>
      <c r="L1270" s="11">
        <f t="shared" si="9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97"/>
        <v>117</v>
      </c>
      <c r="R1270">
        <f>_xlfn.RANK.AVG(N1270,Table1[backers_count])</f>
        <v>465</v>
      </c>
      <c r="S1270" t="str">
        <f t="shared" si="98"/>
        <v>music</v>
      </c>
      <c r="T1270" t="str">
        <f t="shared" si="99"/>
        <v>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95"/>
        <v>42476</v>
      </c>
      <c r="K1271">
        <v>1458157512</v>
      </c>
      <c r="L1271" s="11">
        <f t="shared" si="9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97"/>
        <v>109</v>
      </c>
      <c r="R1271">
        <f>_xlfn.RANK.AVG(N1271,Table1[backers_count])</f>
        <v>402</v>
      </c>
      <c r="S1271" t="str">
        <f t="shared" si="98"/>
        <v>music</v>
      </c>
      <c r="T1271" t="str">
        <f t="shared" si="99"/>
        <v>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95"/>
        <v>40993.815300925926</v>
      </c>
      <c r="K1272">
        <v>1327523642</v>
      </c>
      <c r="L1272" s="11">
        <f t="shared" si="9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97"/>
        <v>115</v>
      </c>
      <c r="R1272">
        <f>_xlfn.RANK.AVG(N1272,Table1[backers_count])</f>
        <v>500</v>
      </c>
      <c r="S1272" t="str">
        <f t="shared" si="98"/>
        <v>music</v>
      </c>
      <c r="T1272" t="str">
        <f t="shared" si="99"/>
        <v>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95"/>
        <v>41591.725219907406</v>
      </c>
      <c r="K1273">
        <v>1381767859</v>
      </c>
      <c r="L1273" s="11">
        <f t="shared" si="9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97"/>
        <v>102</v>
      </c>
      <c r="R1273">
        <f>_xlfn.RANK.AVG(N1273,Table1[backers_count])</f>
        <v>1837</v>
      </c>
      <c r="S1273" t="str">
        <f t="shared" si="98"/>
        <v>music</v>
      </c>
      <c r="T1273" t="str">
        <f t="shared" si="99"/>
        <v>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95"/>
        <v>40344.166666666664</v>
      </c>
      <c r="K1274">
        <v>1270576379</v>
      </c>
      <c r="L1274" s="11">
        <f t="shared" si="9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97"/>
        <v>106</v>
      </c>
      <c r="R1274">
        <f>_xlfn.RANK.AVG(N1274,Table1[backers_count])</f>
        <v>1928.5</v>
      </c>
      <c r="S1274" t="str">
        <f t="shared" si="98"/>
        <v>music</v>
      </c>
      <c r="T1274" t="str">
        <f t="shared" si="99"/>
        <v>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95"/>
        <v>41882.730219907404</v>
      </c>
      <c r="K1275">
        <v>1406914291</v>
      </c>
      <c r="L1275" s="11">
        <f t="shared" si="9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97"/>
        <v>104</v>
      </c>
      <c r="R1275">
        <f>_xlfn.RANK.AVG(N1275,Table1[backers_count])</f>
        <v>1340.5</v>
      </c>
      <c r="S1275" t="str">
        <f t="shared" si="98"/>
        <v>music</v>
      </c>
      <c r="T1275" t="str">
        <f t="shared" si="99"/>
        <v>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95"/>
        <v>41151.690104166664</v>
      </c>
      <c r="K1276">
        <v>1343320425</v>
      </c>
      <c r="L1276" s="11">
        <f t="shared" si="9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97"/>
        <v>155</v>
      </c>
      <c r="R1276">
        <f>_xlfn.RANK.AVG(N1276,Table1[backers_count])</f>
        <v>164</v>
      </c>
      <c r="S1276" t="str">
        <f t="shared" si="98"/>
        <v>music</v>
      </c>
      <c r="T1276" t="str">
        <f t="shared" si="99"/>
        <v>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95"/>
        <v>41493.867905092593</v>
      </c>
      <c r="K1277">
        <v>1372884587</v>
      </c>
      <c r="L1277" s="11">
        <f t="shared" si="9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97"/>
        <v>162</v>
      </c>
      <c r="R1277">
        <f>_xlfn.RANK.AVG(N1277,Table1[backers_count])</f>
        <v>202</v>
      </c>
      <c r="S1277" t="str">
        <f t="shared" si="98"/>
        <v>music</v>
      </c>
      <c r="T1277" t="str">
        <f t="shared" si="99"/>
        <v>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95"/>
        <v>40057.166666666664</v>
      </c>
      <c r="K1278">
        <v>1247504047</v>
      </c>
      <c r="L1278" s="11">
        <f t="shared" si="9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97"/>
        <v>104</v>
      </c>
      <c r="R1278">
        <f>_xlfn.RANK.AVG(N1278,Table1[backers_count])</f>
        <v>1143.5</v>
      </c>
      <c r="S1278" t="str">
        <f t="shared" si="98"/>
        <v>music</v>
      </c>
      <c r="T1278" t="str">
        <f t="shared" si="99"/>
        <v>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95"/>
        <v>41156.561886574076</v>
      </c>
      <c r="K1279">
        <v>1343741347</v>
      </c>
      <c r="L1279" s="11">
        <f t="shared" si="9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97"/>
        <v>106</v>
      </c>
      <c r="R1279">
        <f>_xlfn.RANK.AVG(N1279,Table1[backers_count])</f>
        <v>185</v>
      </c>
      <c r="S1279" t="str">
        <f t="shared" si="98"/>
        <v>music</v>
      </c>
      <c r="T1279" t="str">
        <f t="shared" si="99"/>
        <v>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95"/>
        <v>41815.083333333336</v>
      </c>
      <c r="K1280">
        <v>1401196766</v>
      </c>
      <c r="L1280" s="11">
        <f t="shared" si="9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97"/>
        <v>155</v>
      </c>
      <c r="R1280">
        <f>_xlfn.RANK.AVG(N1280,Table1[backers_count])</f>
        <v>441.5</v>
      </c>
      <c r="S1280" t="str">
        <f t="shared" si="98"/>
        <v>music</v>
      </c>
      <c r="T1280" t="str">
        <f t="shared" si="99"/>
        <v>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95"/>
        <v>41722.057523148149</v>
      </c>
      <c r="K1281">
        <v>1392171770</v>
      </c>
      <c r="L1281" s="11">
        <f t="shared" si="9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97"/>
        <v>111</v>
      </c>
      <c r="R1281">
        <f>_xlfn.RANK.AVG(N1281,Table1[backers_count])</f>
        <v>443.5</v>
      </c>
      <c r="S1281" t="str">
        <f t="shared" si="98"/>
        <v>music</v>
      </c>
      <c r="T1281" t="str">
        <f t="shared" si="99"/>
        <v>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ref="J1282:J1345" si="100">(((I1282/60)/60)/24)+DATE(1970,1,1)</f>
        <v>40603.757569444446</v>
      </c>
      <c r="K1282">
        <v>1291227054</v>
      </c>
      <c r="L1282" s="11">
        <f t="shared" ref="L1282:L1345" si="10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02">ROUND((E1282/D1282)*100,0)</f>
        <v>111</v>
      </c>
      <c r="R1282">
        <f>_xlfn.RANK.AVG(N1282,Table1[backers_count])</f>
        <v>635</v>
      </c>
      <c r="S1282" t="str">
        <f t="shared" ref="S1282:S1345" si="103">LEFT(P1282, SEARCH("/",P1282,1)-1)</f>
        <v>music</v>
      </c>
      <c r="T1282" t="str">
        <f t="shared" ref="T1282:T1345" si="104">RIGHT(P1282,LEN(P1282)-SEARCH("/",P1282)-1)</f>
        <v>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si="100"/>
        <v>41483.743472222224</v>
      </c>
      <c r="K1283">
        <v>1373305836</v>
      </c>
      <c r="L1283" s="11">
        <f t="shared" si="10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02"/>
        <v>111</v>
      </c>
      <c r="R1283">
        <f>_xlfn.RANK.AVG(N1283,Table1[backers_count])</f>
        <v>1055</v>
      </c>
      <c r="S1283" t="str">
        <f t="shared" si="103"/>
        <v>music</v>
      </c>
      <c r="T1283" t="str">
        <f t="shared" si="104"/>
        <v>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00"/>
        <v>41617.207638888889</v>
      </c>
      <c r="K1284">
        <v>1383909855</v>
      </c>
      <c r="L1284" s="11">
        <f t="shared" si="10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02"/>
        <v>124</v>
      </c>
      <c r="R1284">
        <f>_xlfn.RANK.AVG(N1284,Table1[backers_count])</f>
        <v>308</v>
      </c>
      <c r="S1284" t="str">
        <f t="shared" si="103"/>
        <v>music</v>
      </c>
      <c r="T1284" t="str">
        <f t="shared" si="104"/>
        <v>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00"/>
        <v>41344.166666666664</v>
      </c>
      <c r="K1285">
        <v>1360948389</v>
      </c>
      <c r="L1285" s="11">
        <f t="shared" si="10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02"/>
        <v>211</v>
      </c>
      <c r="R1285">
        <f>_xlfn.RANK.AVG(N1285,Table1[backers_count])</f>
        <v>2149</v>
      </c>
      <c r="S1285" t="str">
        <f t="shared" si="103"/>
        <v>music</v>
      </c>
      <c r="T1285" t="str">
        <f t="shared" si="104"/>
        <v>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00"/>
        <v>42735.707638888889</v>
      </c>
      <c r="K1286">
        <v>1481175482</v>
      </c>
      <c r="L1286" s="11">
        <f t="shared" si="10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02"/>
        <v>101</v>
      </c>
      <c r="R1286">
        <f>_xlfn.RANK.AVG(N1286,Table1[backers_count])</f>
        <v>1837</v>
      </c>
      <c r="S1286" t="str">
        <f t="shared" si="103"/>
        <v>theater</v>
      </c>
      <c r="T1286" t="str">
        <f t="shared" si="104"/>
        <v>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00"/>
        <v>42175.583043981482</v>
      </c>
      <c r="K1287">
        <v>1433512775</v>
      </c>
      <c r="L1287" s="11">
        <f t="shared" si="10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02"/>
        <v>102</v>
      </c>
      <c r="R1287">
        <f>_xlfn.RANK.AVG(N1287,Table1[backers_count])</f>
        <v>1198.5</v>
      </c>
      <c r="S1287" t="str">
        <f t="shared" si="103"/>
        <v>theater</v>
      </c>
      <c r="T1287" t="str">
        <f t="shared" si="104"/>
        <v>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00"/>
        <v>42052.583333333328</v>
      </c>
      <c r="K1288">
        <v>1423041227</v>
      </c>
      <c r="L1288" s="11">
        <f t="shared" si="10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02"/>
        <v>108</v>
      </c>
      <c r="R1288">
        <f>_xlfn.RANK.AVG(N1288,Table1[backers_count])</f>
        <v>2222.5</v>
      </c>
      <c r="S1288" t="str">
        <f t="shared" si="103"/>
        <v>theater</v>
      </c>
      <c r="T1288" t="str">
        <f t="shared" si="104"/>
        <v>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00"/>
        <v>42167.621018518519</v>
      </c>
      <c r="K1289">
        <v>1428936856</v>
      </c>
      <c r="L1289" s="11">
        <f t="shared" si="10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02"/>
        <v>242</v>
      </c>
      <c r="R1289">
        <f>_xlfn.RANK.AVG(N1289,Table1[backers_count])</f>
        <v>2047.5</v>
      </c>
      <c r="S1289" t="str">
        <f t="shared" si="103"/>
        <v>theater</v>
      </c>
      <c r="T1289" t="str">
        <f t="shared" si="104"/>
        <v>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00"/>
        <v>42592.166666666672</v>
      </c>
      <c r="K1290">
        <v>1468122163</v>
      </c>
      <c r="L1290" s="11">
        <f t="shared" si="10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02"/>
        <v>100</v>
      </c>
      <c r="R1290">
        <f>_xlfn.RANK.AVG(N1290,Table1[backers_count])</f>
        <v>1230</v>
      </c>
      <c r="S1290" t="str">
        <f t="shared" si="103"/>
        <v>theater</v>
      </c>
      <c r="T1290" t="str">
        <f t="shared" si="104"/>
        <v>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00"/>
        <v>42739.134780092587</v>
      </c>
      <c r="K1291">
        <v>1480907645</v>
      </c>
      <c r="L1291" s="11">
        <f t="shared" si="10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02"/>
        <v>125</v>
      </c>
      <c r="R1291">
        <f>_xlfn.RANK.AVG(N1291,Table1[backers_count])</f>
        <v>1367.5</v>
      </c>
      <c r="S1291" t="str">
        <f t="shared" si="103"/>
        <v>theater</v>
      </c>
      <c r="T1291" t="str">
        <f t="shared" si="104"/>
        <v>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00"/>
        <v>42117.290972222225</v>
      </c>
      <c r="K1292">
        <v>1427121931</v>
      </c>
      <c r="L1292" s="11">
        <f t="shared" si="10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02"/>
        <v>109</v>
      </c>
      <c r="R1292">
        <f>_xlfn.RANK.AVG(N1292,Table1[backers_count])</f>
        <v>930.5</v>
      </c>
      <c r="S1292" t="str">
        <f t="shared" si="103"/>
        <v>theater</v>
      </c>
      <c r="T1292" t="str">
        <f t="shared" si="104"/>
        <v>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00"/>
        <v>42101.291666666672</v>
      </c>
      <c r="K1293">
        <v>1425224391</v>
      </c>
      <c r="L1293" s="11">
        <f t="shared" si="10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02"/>
        <v>146</v>
      </c>
      <c r="R1293">
        <f>_xlfn.RANK.AVG(N1293,Table1[backers_count])</f>
        <v>1555.5</v>
      </c>
      <c r="S1293" t="str">
        <f t="shared" si="103"/>
        <v>theater</v>
      </c>
      <c r="T1293" t="str">
        <f t="shared" si="104"/>
        <v>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00"/>
        <v>42283.957638888889</v>
      </c>
      <c r="K1294">
        <v>1441822828</v>
      </c>
      <c r="L1294" s="11">
        <f t="shared" si="10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02"/>
        <v>110</v>
      </c>
      <c r="R1294">
        <f>_xlfn.RANK.AVG(N1294,Table1[backers_count])</f>
        <v>1367.5</v>
      </c>
      <c r="S1294" t="str">
        <f t="shared" si="103"/>
        <v>theater</v>
      </c>
      <c r="T1294" t="str">
        <f t="shared" si="104"/>
        <v>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00"/>
        <v>42322.742719907401</v>
      </c>
      <c r="K1295">
        <v>1444927771</v>
      </c>
      <c r="L1295" s="11">
        <f t="shared" si="10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02"/>
        <v>102</v>
      </c>
      <c r="R1295">
        <f>_xlfn.RANK.AVG(N1295,Table1[backers_count])</f>
        <v>677</v>
      </c>
      <c r="S1295" t="str">
        <f t="shared" si="103"/>
        <v>theater</v>
      </c>
      <c r="T1295" t="str">
        <f t="shared" si="104"/>
        <v>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00"/>
        <v>42296.458333333328</v>
      </c>
      <c r="K1296">
        <v>1443696797</v>
      </c>
      <c r="L1296" s="11">
        <f t="shared" si="10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02"/>
        <v>122</v>
      </c>
      <c r="R1296">
        <f>_xlfn.RANK.AVG(N1296,Table1[backers_count])</f>
        <v>2149</v>
      </c>
      <c r="S1296" t="str">
        <f t="shared" si="103"/>
        <v>theater</v>
      </c>
      <c r="T1296" t="str">
        <f t="shared" si="104"/>
        <v>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00"/>
        <v>42214.708333333328</v>
      </c>
      <c r="K1297">
        <v>1435585497</v>
      </c>
      <c r="L1297" s="11">
        <f t="shared" si="10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02"/>
        <v>102</v>
      </c>
      <c r="R1297">
        <f>_xlfn.RANK.AVG(N1297,Table1[backers_count])</f>
        <v>1186</v>
      </c>
      <c r="S1297" t="str">
        <f t="shared" si="103"/>
        <v>theater</v>
      </c>
      <c r="T1297" t="str">
        <f t="shared" si="104"/>
        <v>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00"/>
        <v>42443.008946759262</v>
      </c>
      <c r="K1298">
        <v>1456189973</v>
      </c>
      <c r="L1298" s="11">
        <f t="shared" si="10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02"/>
        <v>141</v>
      </c>
      <c r="R1298">
        <f>_xlfn.RANK.AVG(N1298,Table1[backers_count])</f>
        <v>2118</v>
      </c>
      <c r="S1298" t="str">
        <f t="shared" si="103"/>
        <v>theater</v>
      </c>
      <c r="T1298" t="str">
        <f t="shared" si="104"/>
        <v>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00"/>
        <v>42491.747199074074</v>
      </c>
      <c r="K1299">
        <v>1459533358</v>
      </c>
      <c r="L1299" s="11">
        <f t="shared" si="10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02"/>
        <v>110</v>
      </c>
      <c r="R1299">
        <f>_xlfn.RANK.AVG(N1299,Table1[backers_count])</f>
        <v>352.5</v>
      </c>
      <c r="S1299" t="str">
        <f t="shared" si="103"/>
        <v>theater</v>
      </c>
      <c r="T1299" t="str">
        <f t="shared" si="104"/>
        <v>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00"/>
        <v>42488.680925925932</v>
      </c>
      <c r="K1300">
        <v>1459268432</v>
      </c>
      <c r="L1300" s="11">
        <f t="shared" si="10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02"/>
        <v>105</v>
      </c>
      <c r="R1300">
        <f>_xlfn.RANK.AVG(N1300,Table1[backers_count])</f>
        <v>1786</v>
      </c>
      <c r="S1300" t="str">
        <f t="shared" si="103"/>
        <v>theater</v>
      </c>
      <c r="T1300" t="str">
        <f t="shared" si="104"/>
        <v>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00"/>
        <v>42199.814340277779</v>
      </c>
      <c r="K1301">
        <v>1434310359</v>
      </c>
      <c r="L1301" s="11">
        <f t="shared" si="10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02"/>
        <v>124</v>
      </c>
      <c r="R1301">
        <f>_xlfn.RANK.AVG(N1301,Table1[backers_count])</f>
        <v>1812.5</v>
      </c>
      <c r="S1301" t="str">
        <f t="shared" si="103"/>
        <v>theater</v>
      </c>
      <c r="T1301" t="str">
        <f t="shared" si="104"/>
        <v>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00"/>
        <v>42522.789583333331</v>
      </c>
      <c r="K1302">
        <v>1461427938</v>
      </c>
      <c r="L1302" s="11">
        <f t="shared" si="10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02"/>
        <v>135</v>
      </c>
      <c r="R1302">
        <f>_xlfn.RANK.AVG(N1302,Table1[backers_count])</f>
        <v>2084.5</v>
      </c>
      <c r="S1302" t="str">
        <f t="shared" si="103"/>
        <v>theater</v>
      </c>
      <c r="T1302" t="str">
        <f t="shared" si="104"/>
        <v>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00"/>
        <v>42206.125</v>
      </c>
      <c r="K1303">
        <v>1436551178</v>
      </c>
      <c r="L1303" s="11">
        <f t="shared" si="10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02"/>
        <v>103</v>
      </c>
      <c r="R1303">
        <f>_xlfn.RANK.AVG(N1303,Table1[backers_count])</f>
        <v>1896</v>
      </c>
      <c r="S1303" t="str">
        <f t="shared" si="103"/>
        <v>theater</v>
      </c>
      <c r="T1303" t="str">
        <f t="shared" si="104"/>
        <v>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00"/>
        <v>42705.099664351852</v>
      </c>
      <c r="K1304">
        <v>1477963411</v>
      </c>
      <c r="L1304" s="11">
        <f t="shared" si="10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02"/>
        <v>100</v>
      </c>
      <c r="R1304">
        <f>_xlfn.RANK.AVG(N1304,Table1[backers_count])</f>
        <v>1400.5</v>
      </c>
      <c r="S1304" t="str">
        <f t="shared" si="103"/>
        <v>theater</v>
      </c>
      <c r="T1304" t="str">
        <f t="shared" si="104"/>
        <v>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00"/>
        <v>42582.458333333328</v>
      </c>
      <c r="K1305">
        <v>1468578920</v>
      </c>
      <c r="L1305" s="11">
        <f t="shared" si="10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02"/>
        <v>130</v>
      </c>
      <c r="R1305">
        <f>_xlfn.RANK.AVG(N1305,Table1[backers_count])</f>
        <v>749.5</v>
      </c>
      <c r="S1305" t="str">
        <f t="shared" si="103"/>
        <v>theater</v>
      </c>
      <c r="T1305" t="str">
        <f t="shared" si="104"/>
        <v>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00"/>
        <v>42807.152835648143</v>
      </c>
      <c r="K1306">
        <v>1484196005</v>
      </c>
      <c r="L1306" s="11">
        <f t="shared" si="10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02"/>
        <v>40</v>
      </c>
      <c r="R1306">
        <f>_xlfn.RANK.AVG(N1306,Table1[backers_count])</f>
        <v>777</v>
      </c>
      <c r="S1306" t="str">
        <f t="shared" si="103"/>
        <v>technology</v>
      </c>
      <c r="T1306" t="str">
        <f t="shared" si="104"/>
        <v>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00"/>
        <v>42572.729166666672</v>
      </c>
      <c r="K1307">
        <v>1466611108</v>
      </c>
      <c r="L1307" s="11">
        <f t="shared" si="10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02"/>
        <v>26</v>
      </c>
      <c r="R1307">
        <f>_xlfn.RANK.AVG(N1307,Table1[backers_count])</f>
        <v>930.5</v>
      </c>
      <c r="S1307" t="str">
        <f t="shared" si="103"/>
        <v>technology</v>
      </c>
      <c r="T1307" t="str">
        <f t="shared" si="104"/>
        <v>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00"/>
        <v>41977.457569444443</v>
      </c>
      <c r="K1308">
        <v>1415098734</v>
      </c>
      <c r="L1308" s="11">
        <f t="shared" si="10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02"/>
        <v>65</v>
      </c>
      <c r="R1308">
        <f>_xlfn.RANK.AVG(N1308,Table1[backers_count])</f>
        <v>219.5</v>
      </c>
      <c r="S1308" t="str">
        <f t="shared" si="103"/>
        <v>technology</v>
      </c>
      <c r="T1308" t="str">
        <f t="shared" si="104"/>
        <v>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00"/>
        <v>42417.503229166665</v>
      </c>
      <c r="K1309">
        <v>1453118679</v>
      </c>
      <c r="L1309" s="11">
        <f t="shared" si="10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02"/>
        <v>12</v>
      </c>
      <c r="R1309">
        <f>_xlfn.RANK.AVG(N1309,Table1[backers_count])</f>
        <v>1505.5</v>
      </c>
      <c r="S1309" t="str">
        <f t="shared" si="103"/>
        <v>technology</v>
      </c>
      <c r="T1309" t="str">
        <f t="shared" si="104"/>
        <v>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00"/>
        <v>42651.613564814819</v>
      </c>
      <c r="K1310">
        <v>1472481812</v>
      </c>
      <c r="L1310" s="11">
        <f t="shared" si="10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02"/>
        <v>11</v>
      </c>
      <c r="R1310">
        <f>_xlfn.RANK.AVG(N1310,Table1[backers_count])</f>
        <v>1645.5</v>
      </c>
      <c r="S1310" t="str">
        <f t="shared" si="103"/>
        <v>technology</v>
      </c>
      <c r="T1310" t="str">
        <f t="shared" si="104"/>
        <v>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00"/>
        <v>42292.882731481484</v>
      </c>
      <c r="K1311">
        <v>1441919468</v>
      </c>
      <c r="L1311" s="11">
        <f t="shared" si="10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02"/>
        <v>112</v>
      </c>
      <c r="R1311">
        <f>_xlfn.RANK.AVG(N1311,Table1[backers_count])</f>
        <v>1724.5</v>
      </c>
      <c r="S1311" t="str">
        <f t="shared" si="103"/>
        <v>technology</v>
      </c>
      <c r="T1311" t="str">
        <f t="shared" si="104"/>
        <v>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00"/>
        <v>42601.667245370365</v>
      </c>
      <c r="K1312">
        <v>1467734450</v>
      </c>
      <c r="L1312" s="11">
        <f t="shared" si="10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02"/>
        <v>16</v>
      </c>
      <c r="R1312">
        <f>_xlfn.RANK.AVG(N1312,Table1[backers_count])</f>
        <v>2084.5</v>
      </c>
      <c r="S1312" t="str">
        <f t="shared" si="103"/>
        <v>technology</v>
      </c>
      <c r="T1312" t="str">
        <f t="shared" si="104"/>
        <v>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00"/>
        <v>42704.843969907408</v>
      </c>
      <c r="K1313">
        <v>1477509319</v>
      </c>
      <c r="L1313" s="11">
        <f t="shared" si="10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02"/>
        <v>32</v>
      </c>
      <c r="R1313">
        <f>_xlfn.RANK.AVG(N1313,Table1[backers_count])</f>
        <v>807.5</v>
      </c>
      <c r="S1313" t="str">
        <f t="shared" si="103"/>
        <v>technology</v>
      </c>
      <c r="T1313" t="str">
        <f t="shared" si="104"/>
        <v>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00"/>
        <v>42112.702800925923</v>
      </c>
      <c r="K1314">
        <v>1426783922</v>
      </c>
      <c r="L1314" s="11">
        <f t="shared" si="10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02"/>
        <v>1</v>
      </c>
      <c r="R1314">
        <f>_xlfn.RANK.AVG(N1314,Table1[backers_count])</f>
        <v>3572.5</v>
      </c>
      <c r="S1314" t="str">
        <f t="shared" si="103"/>
        <v>technology</v>
      </c>
      <c r="T1314" t="str">
        <f t="shared" si="104"/>
        <v>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00"/>
        <v>42432.709652777776</v>
      </c>
      <c r="K1315">
        <v>1454432514</v>
      </c>
      <c r="L1315" s="11">
        <f t="shared" si="10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02"/>
        <v>31</v>
      </c>
      <c r="R1315">
        <f>_xlfn.RANK.AVG(N1315,Table1[backers_count])</f>
        <v>666</v>
      </c>
      <c r="S1315" t="str">
        <f t="shared" si="103"/>
        <v>technology</v>
      </c>
      <c r="T1315" t="str">
        <f t="shared" si="104"/>
        <v>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00"/>
        <v>42664.669675925921</v>
      </c>
      <c r="K1316">
        <v>1471881860</v>
      </c>
      <c r="L1316" s="11">
        <f t="shared" si="10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02"/>
        <v>1</v>
      </c>
      <c r="R1316">
        <f>_xlfn.RANK.AVG(N1316,Table1[backers_count])</f>
        <v>2611.5</v>
      </c>
      <c r="S1316" t="str">
        <f t="shared" si="103"/>
        <v>technology</v>
      </c>
      <c r="T1316" t="str">
        <f t="shared" si="104"/>
        <v>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00"/>
        <v>42314.041666666672</v>
      </c>
      <c r="K1317">
        <v>1443700648</v>
      </c>
      <c r="L1317" s="11">
        <f t="shared" si="10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02"/>
        <v>40</v>
      </c>
      <c r="R1317">
        <f>_xlfn.RANK.AVG(N1317,Table1[backers_count])</f>
        <v>340.5</v>
      </c>
      <c r="S1317" t="str">
        <f t="shared" si="103"/>
        <v>technology</v>
      </c>
      <c r="T1317" t="str">
        <f t="shared" si="104"/>
        <v>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00"/>
        <v>42428.961909722217</v>
      </c>
      <c r="K1318">
        <v>1453676709</v>
      </c>
      <c r="L1318" s="11">
        <f t="shared" si="10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02"/>
        <v>0</v>
      </c>
      <c r="R1318">
        <f>_xlfn.RANK.AVG(N1318,Table1[backers_count])</f>
        <v>3572.5</v>
      </c>
      <c r="S1318" t="str">
        <f t="shared" si="103"/>
        <v>technology</v>
      </c>
      <c r="T1318" t="str">
        <f t="shared" si="104"/>
        <v>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00"/>
        <v>42572.583333333328</v>
      </c>
      <c r="K1319">
        <v>1464586746</v>
      </c>
      <c r="L1319" s="11">
        <f t="shared" si="10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02"/>
        <v>6</v>
      </c>
      <c r="R1319">
        <f>_xlfn.RANK.AVG(N1319,Table1[backers_count])</f>
        <v>2263</v>
      </c>
      <c r="S1319" t="str">
        <f t="shared" si="103"/>
        <v>technology</v>
      </c>
      <c r="T1319" t="str">
        <f t="shared" si="104"/>
        <v>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00"/>
        <v>42015.043657407412</v>
      </c>
      <c r="K1320">
        <v>1418346172</v>
      </c>
      <c r="L1320" s="11">
        <f t="shared" si="10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02"/>
        <v>15</v>
      </c>
      <c r="R1320">
        <f>_xlfn.RANK.AVG(N1320,Table1[backers_count])</f>
        <v>614</v>
      </c>
      <c r="S1320" t="str">
        <f t="shared" si="103"/>
        <v>technology</v>
      </c>
      <c r="T1320" t="str">
        <f t="shared" si="104"/>
        <v>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00"/>
        <v>41831.666666666664</v>
      </c>
      <c r="K1321">
        <v>1403810965</v>
      </c>
      <c r="L1321" s="11">
        <f t="shared" si="10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02"/>
        <v>15</v>
      </c>
      <c r="R1321">
        <f>_xlfn.RANK.AVG(N1321,Table1[backers_count])</f>
        <v>2707</v>
      </c>
      <c r="S1321" t="str">
        <f t="shared" si="103"/>
        <v>technology</v>
      </c>
      <c r="T1321" t="str">
        <f t="shared" si="104"/>
        <v>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00"/>
        <v>42734.958333333328</v>
      </c>
      <c r="K1322">
        <v>1480610046</v>
      </c>
      <c r="L1322" s="11">
        <f t="shared" si="10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02"/>
        <v>1</v>
      </c>
      <c r="R1322">
        <f>_xlfn.RANK.AVG(N1322,Table1[backers_count])</f>
        <v>3198.5</v>
      </c>
      <c r="S1322" t="str">
        <f t="shared" si="103"/>
        <v>technology</v>
      </c>
      <c r="T1322" t="str">
        <f t="shared" si="104"/>
        <v>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00"/>
        <v>42727.74927083333</v>
      </c>
      <c r="K1323">
        <v>1479923937</v>
      </c>
      <c r="L1323" s="11">
        <f t="shared" si="10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02"/>
        <v>1</v>
      </c>
      <c r="R1323">
        <f>_xlfn.RANK.AVG(N1323,Table1[backers_count])</f>
        <v>2833</v>
      </c>
      <c r="S1323" t="str">
        <f t="shared" si="103"/>
        <v>technology</v>
      </c>
      <c r="T1323" t="str">
        <f t="shared" si="104"/>
        <v>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00"/>
        <v>42145.656539351854</v>
      </c>
      <c r="K1324">
        <v>1429631125</v>
      </c>
      <c r="L1324" s="11">
        <f t="shared" si="10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02"/>
        <v>0</v>
      </c>
      <c r="R1324">
        <f>_xlfn.RANK.AVG(N1324,Table1[backers_count])</f>
        <v>3067.5</v>
      </c>
      <c r="S1324" t="str">
        <f t="shared" si="103"/>
        <v>technology</v>
      </c>
      <c r="T1324" t="str">
        <f t="shared" si="104"/>
        <v>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00"/>
        <v>42486.288194444445</v>
      </c>
      <c r="K1325">
        <v>1458665146</v>
      </c>
      <c r="L1325" s="11">
        <f t="shared" si="10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02"/>
        <v>9</v>
      </c>
      <c r="R1325">
        <f>_xlfn.RANK.AVG(N1325,Table1[backers_count])</f>
        <v>1524</v>
      </c>
      <c r="S1325" t="str">
        <f t="shared" si="103"/>
        <v>technology</v>
      </c>
      <c r="T1325" t="str">
        <f t="shared" si="104"/>
        <v>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00"/>
        <v>42656.633703703701</v>
      </c>
      <c r="K1326">
        <v>1473779552</v>
      </c>
      <c r="L1326" s="11">
        <f t="shared" si="10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02"/>
        <v>10</v>
      </c>
      <c r="R1326">
        <f>_xlfn.RANK.AVG(N1326,Table1[backers_count])</f>
        <v>893.5</v>
      </c>
      <c r="S1326" t="str">
        <f t="shared" si="103"/>
        <v>technology</v>
      </c>
      <c r="T1326" t="str">
        <f t="shared" si="104"/>
        <v>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00"/>
        <v>42734.086053240739</v>
      </c>
      <c r="K1327">
        <v>1480471435</v>
      </c>
      <c r="L1327" s="11">
        <f t="shared" si="10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02"/>
        <v>2</v>
      </c>
      <c r="R1327">
        <f>_xlfn.RANK.AVG(N1327,Table1[backers_count])</f>
        <v>2767.5</v>
      </c>
      <c r="S1327" t="str">
        <f t="shared" si="103"/>
        <v>technology</v>
      </c>
      <c r="T1327" t="str">
        <f t="shared" si="104"/>
        <v>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00"/>
        <v>42019.791990740734</v>
      </c>
      <c r="K1328">
        <v>1417460428</v>
      </c>
      <c r="L1328" s="11">
        <f t="shared" si="10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02"/>
        <v>1</v>
      </c>
      <c r="R1328">
        <f>_xlfn.RANK.AVG(N1328,Table1[backers_count])</f>
        <v>2611.5</v>
      </c>
      <c r="S1328" t="str">
        <f t="shared" si="103"/>
        <v>technology</v>
      </c>
      <c r="T1328" t="str">
        <f t="shared" si="104"/>
        <v>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00"/>
        <v>42153.678645833337</v>
      </c>
      <c r="K1329">
        <v>1430324235</v>
      </c>
      <c r="L1329" s="11">
        <f t="shared" si="10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02"/>
        <v>4</v>
      </c>
      <c r="R1329">
        <f>_xlfn.RANK.AVG(N1329,Table1[backers_count])</f>
        <v>1575</v>
      </c>
      <c r="S1329" t="str">
        <f t="shared" si="103"/>
        <v>technology</v>
      </c>
      <c r="T1329" t="str">
        <f t="shared" si="104"/>
        <v>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00"/>
        <v>42657.642754629633</v>
      </c>
      <c r="K1330">
        <v>1472570734</v>
      </c>
      <c r="L1330" s="11">
        <f t="shared" si="10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02"/>
        <v>2</v>
      </c>
      <c r="R1330">
        <f>_xlfn.RANK.AVG(N1330,Table1[backers_count])</f>
        <v>2419.5</v>
      </c>
      <c r="S1330" t="str">
        <f t="shared" si="103"/>
        <v>technology</v>
      </c>
      <c r="T1330" t="str">
        <f t="shared" si="104"/>
        <v>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00"/>
        <v>41975.263252314813</v>
      </c>
      <c r="K1331">
        <v>1414041545</v>
      </c>
      <c r="L1331" s="11">
        <f t="shared" si="10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02"/>
        <v>1</v>
      </c>
      <c r="R1331">
        <f>_xlfn.RANK.AVG(N1331,Table1[backers_count])</f>
        <v>2707</v>
      </c>
      <c r="S1331" t="str">
        <f t="shared" si="103"/>
        <v>technology</v>
      </c>
      <c r="T1331" t="str">
        <f t="shared" si="104"/>
        <v>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00"/>
        <v>42553.166666666672</v>
      </c>
      <c r="K1332">
        <v>1464763109</v>
      </c>
      <c r="L1332" s="11">
        <f t="shared" si="10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02"/>
        <v>22</v>
      </c>
      <c r="R1332">
        <f>_xlfn.RANK.AVG(N1332,Table1[backers_count])</f>
        <v>1400.5</v>
      </c>
      <c r="S1332" t="str">
        <f t="shared" si="103"/>
        <v>technology</v>
      </c>
      <c r="T1332" t="str">
        <f t="shared" si="104"/>
        <v>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00"/>
        <v>42599.50409722222</v>
      </c>
      <c r="K1333">
        <v>1468843554</v>
      </c>
      <c r="L1333" s="11">
        <f t="shared" si="10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02"/>
        <v>1</v>
      </c>
      <c r="R1333">
        <f>_xlfn.RANK.AVG(N1333,Table1[backers_count])</f>
        <v>1754</v>
      </c>
      <c r="S1333" t="str">
        <f t="shared" si="103"/>
        <v>technology</v>
      </c>
      <c r="T1333" t="str">
        <f t="shared" si="104"/>
        <v>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00"/>
        <v>42762.060277777782</v>
      </c>
      <c r="K1334">
        <v>1482888408</v>
      </c>
      <c r="L1334" s="11">
        <f t="shared" si="10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02"/>
        <v>0</v>
      </c>
      <c r="R1334">
        <f>_xlfn.RANK.AVG(N1334,Table1[backers_count])</f>
        <v>3909.5</v>
      </c>
      <c r="S1334" t="str">
        <f t="shared" si="103"/>
        <v>technology</v>
      </c>
      <c r="T1334" t="str">
        <f t="shared" si="104"/>
        <v>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00"/>
        <v>41836.106770833336</v>
      </c>
      <c r="K1335">
        <v>1402886025</v>
      </c>
      <c r="L1335" s="11">
        <f t="shared" si="10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02"/>
        <v>0</v>
      </c>
      <c r="R1335">
        <f>_xlfn.RANK.AVG(N1335,Table1[backers_count])</f>
        <v>3909.5</v>
      </c>
      <c r="S1335" t="str">
        <f t="shared" si="103"/>
        <v>technology</v>
      </c>
      <c r="T1335" t="str">
        <f t="shared" si="104"/>
        <v>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00"/>
        <v>42440.774155092593</v>
      </c>
      <c r="K1336">
        <v>1455129287</v>
      </c>
      <c r="L1336" s="11">
        <f t="shared" si="10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02"/>
        <v>11</v>
      </c>
      <c r="R1336">
        <f>_xlfn.RANK.AVG(N1336,Table1[backers_count])</f>
        <v>304.5</v>
      </c>
      <c r="S1336" t="str">
        <f t="shared" si="103"/>
        <v>technology</v>
      </c>
      <c r="T1336" t="str">
        <f t="shared" si="104"/>
        <v>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00"/>
        <v>42343.936365740738</v>
      </c>
      <c r="K1337">
        <v>1446762502</v>
      </c>
      <c r="L1337" s="11">
        <f t="shared" si="10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02"/>
        <v>20</v>
      </c>
      <c r="R1337">
        <f>_xlfn.RANK.AVG(N1337,Table1[backers_count])</f>
        <v>2380.5</v>
      </c>
      <c r="S1337" t="str">
        <f t="shared" si="103"/>
        <v>technology</v>
      </c>
      <c r="T1337" t="str">
        <f t="shared" si="104"/>
        <v>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00"/>
        <v>41990.863750000004</v>
      </c>
      <c r="K1338">
        <v>1415825028</v>
      </c>
      <c r="L1338" s="11">
        <f t="shared" si="10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02"/>
        <v>85</v>
      </c>
      <c r="R1338">
        <f>_xlfn.RANK.AVG(N1338,Table1[backers_count])</f>
        <v>374.5</v>
      </c>
      <c r="S1338" t="str">
        <f t="shared" si="103"/>
        <v>technology</v>
      </c>
      <c r="T1338" t="str">
        <f t="shared" si="104"/>
        <v>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00"/>
        <v>42797.577303240745</v>
      </c>
      <c r="K1339">
        <v>1485957079</v>
      </c>
      <c r="L1339" s="11">
        <f t="shared" si="10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02"/>
        <v>49</v>
      </c>
      <c r="R1339">
        <f>_xlfn.RANK.AVG(N1339,Table1[backers_count])</f>
        <v>598.5</v>
      </c>
      <c r="S1339" t="str">
        <f t="shared" si="103"/>
        <v>technology</v>
      </c>
      <c r="T1339" t="str">
        <f t="shared" si="104"/>
        <v>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00"/>
        <v>42218.803622685184</v>
      </c>
      <c r="K1340">
        <v>1435951033</v>
      </c>
      <c r="L1340" s="11">
        <f t="shared" si="10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02"/>
        <v>3</v>
      </c>
      <c r="R1340">
        <f>_xlfn.RANK.AVG(N1340,Table1[backers_count])</f>
        <v>2419.5</v>
      </c>
      <c r="S1340" t="str">
        <f t="shared" si="103"/>
        <v>technology</v>
      </c>
      <c r="T1340" t="str">
        <f t="shared" si="104"/>
        <v>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00"/>
        <v>41981.688831018517</v>
      </c>
      <c r="K1341">
        <v>1414164715</v>
      </c>
      <c r="L1341" s="11">
        <f t="shared" si="10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02"/>
        <v>7</v>
      </c>
      <c r="R1341">
        <f>_xlfn.RANK.AVG(N1341,Table1[backers_count])</f>
        <v>1678</v>
      </c>
      <c r="S1341" t="str">
        <f t="shared" si="103"/>
        <v>technology</v>
      </c>
      <c r="T1341" t="str">
        <f t="shared" si="104"/>
        <v>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00"/>
        <v>41866.595520833333</v>
      </c>
      <c r="K1342">
        <v>1405520253</v>
      </c>
      <c r="L1342" s="11">
        <f t="shared" si="10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02"/>
        <v>0</v>
      </c>
      <c r="R1342">
        <f>_xlfn.RANK.AVG(N1342,Table1[backers_count])</f>
        <v>3909.5</v>
      </c>
      <c r="S1342" t="str">
        <f t="shared" si="103"/>
        <v>technology</v>
      </c>
      <c r="T1342" t="str">
        <f t="shared" si="104"/>
        <v>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00"/>
        <v>42644.624039351853</v>
      </c>
      <c r="K1343">
        <v>1472569117</v>
      </c>
      <c r="L1343" s="11">
        <f t="shared" si="10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02"/>
        <v>70</v>
      </c>
      <c r="R1343">
        <f>_xlfn.RANK.AVG(N1343,Table1[backers_count])</f>
        <v>1483</v>
      </c>
      <c r="S1343" t="str">
        <f t="shared" si="103"/>
        <v>technology</v>
      </c>
      <c r="T1343" t="str">
        <f t="shared" si="104"/>
        <v>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00"/>
        <v>42202.816423611104</v>
      </c>
      <c r="K1344">
        <v>1434569739</v>
      </c>
      <c r="L1344" s="11">
        <f t="shared" si="10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02"/>
        <v>0</v>
      </c>
      <c r="R1344">
        <f>_xlfn.RANK.AVG(N1344,Table1[backers_count])</f>
        <v>3572.5</v>
      </c>
      <c r="S1344" t="str">
        <f t="shared" si="103"/>
        <v>technology</v>
      </c>
      <c r="T1344" t="str">
        <f t="shared" si="104"/>
        <v>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00"/>
        <v>42601.165972222225</v>
      </c>
      <c r="K1345">
        <v>1466512683</v>
      </c>
      <c r="L1345" s="11">
        <f t="shared" si="10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02"/>
        <v>102</v>
      </c>
      <c r="R1345">
        <f>_xlfn.RANK.AVG(N1345,Table1[backers_count])</f>
        <v>251</v>
      </c>
      <c r="S1345" t="str">
        <f t="shared" si="103"/>
        <v>technology</v>
      </c>
      <c r="T1345" t="str">
        <f t="shared" si="104"/>
        <v>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ref="J1346:J1409" si="105">(((I1346/60)/60)/24)+DATE(1970,1,1)</f>
        <v>42551.789803240739</v>
      </c>
      <c r="K1346">
        <v>1464807439</v>
      </c>
      <c r="L1346" s="11">
        <f t="shared" ref="L1346:L1409" si="106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07">ROUND((E1346/D1346)*100,0)</f>
        <v>378</v>
      </c>
      <c r="R1346">
        <f>_xlfn.RANK.AVG(N1346,Table1[backers_count])</f>
        <v>604.5</v>
      </c>
      <c r="S1346" t="str">
        <f t="shared" ref="S1346:S1409" si="108">LEFT(P1346, SEARCH("/",P1346,1)-1)</f>
        <v>publishing</v>
      </c>
      <c r="T1346" t="str">
        <f t="shared" ref="T1346:T1409" si="109">RIGHT(P1346,LEN(P1346)-SEARCH("/",P1346)-1)</f>
        <v>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si="105"/>
        <v>41834.814340277779</v>
      </c>
      <c r="K1347">
        <v>1402342359</v>
      </c>
      <c r="L1347" s="11">
        <f t="shared" si="106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07"/>
        <v>125</v>
      </c>
      <c r="R1347">
        <f>_xlfn.RANK.AVG(N1347,Table1[backers_count])</f>
        <v>2833</v>
      </c>
      <c r="S1347" t="str">
        <f t="shared" si="108"/>
        <v>publishing</v>
      </c>
      <c r="T1347" t="str">
        <f t="shared" si="109"/>
        <v>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05"/>
        <v>41452.075821759259</v>
      </c>
      <c r="K1348">
        <v>1369705751</v>
      </c>
      <c r="L1348" s="11">
        <f t="shared" si="10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07"/>
        <v>147</v>
      </c>
      <c r="R1348">
        <f>_xlfn.RANK.AVG(N1348,Table1[backers_count])</f>
        <v>560.5</v>
      </c>
      <c r="S1348" t="str">
        <f t="shared" si="108"/>
        <v>publishing</v>
      </c>
      <c r="T1348" t="str">
        <f t="shared" si="109"/>
        <v>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05"/>
        <v>42070.638020833328</v>
      </c>
      <c r="K1349">
        <v>1423149525</v>
      </c>
      <c r="L1349" s="11">
        <f t="shared" si="10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07"/>
        <v>102</v>
      </c>
      <c r="R1349">
        <f>_xlfn.RANK.AVG(N1349,Table1[backers_count])</f>
        <v>1837</v>
      </c>
      <c r="S1349" t="str">
        <f t="shared" si="108"/>
        <v>publishing</v>
      </c>
      <c r="T1349" t="str">
        <f t="shared" si="109"/>
        <v>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05"/>
        <v>41991.506168981476</v>
      </c>
      <c r="K1350">
        <v>1416485333</v>
      </c>
      <c r="L1350" s="11">
        <f t="shared" si="10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07"/>
        <v>102</v>
      </c>
      <c r="R1350">
        <f>_xlfn.RANK.AVG(N1350,Table1[backers_count])</f>
        <v>2010</v>
      </c>
      <c r="S1350" t="str">
        <f t="shared" si="108"/>
        <v>publishing</v>
      </c>
      <c r="T1350" t="str">
        <f t="shared" si="109"/>
        <v>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05"/>
        <v>42354.290972222225</v>
      </c>
      <c r="K1351">
        <v>1447055935</v>
      </c>
      <c r="L1351" s="11">
        <f t="shared" si="10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07"/>
        <v>204</v>
      </c>
      <c r="R1351">
        <f>_xlfn.RANK.AVG(N1351,Table1[backers_count])</f>
        <v>490</v>
      </c>
      <c r="S1351" t="str">
        <f t="shared" si="108"/>
        <v>publishing</v>
      </c>
      <c r="T1351" t="str">
        <f t="shared" si="109"/>
        <v>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05"/>
        <v>42364.013124999998</v>
      </c>
      <c r="K1352">
        <v>1448497134</v>
      </c>
      <c r="L1352" s="11">
        <f t="shared" si="10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07"/>
        <v>104</v>
      </c>
      <c r="R1352">
        <f>_xlfn.RANK.AVG(N1352,Table1[backers_count])</f>
        <v>1007</v>
      </c>
      <c r="S1352" t="str">
        <f t="shared" si="108"/>
        <v>publishing</v>
      </c>
      <c r="T1352" t="str">
        <f t="shared" si="109"/>
        <v>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05"/>
        <v>42412.74009259259</v>
      </c>
      <c r="K1353">
        <v>1452707144</v>
      </c>
      <c r="L1353" s="11">
        <f t="shared" si="10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07"/>
        <v>101</v>
      </c>
      <c r="R1353">
        <f>_xlfn.RANK.AVG(N1353,Table1[backers_count])</f>
        <v>677</v>
      </c>
      <c r="S1353" t="str">
        <f t="shared" si="108"/>
        <v>publishing</v>
      </c>
      <c r="T1353" t="str">
        <f t="shared" si="109"/>
        <v>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05"/>
        <v>42252.165972222225</v>
      </c>
      <c r="K1354">
        <v>1436968366</v>
      </c>
      <c r="L1354" s="11">
        <f t="shared" si="10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07"/>
        <v>136</v>
      </c>
      <c r="R1354">
        <f>_xlfn.RANK.AVG(N1354,Table1[backers_count])</f>
        <v>370</v>
      </c>
      <c r="S1354" t="str">
        <f t="shared" si="108"/>
        <v>publishing</v>
      </c>
      <c r="T1354" t="str">
        <f t="shared" si="109"/>
        <v>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05"/>
        <v>41344</v>
      </c>
      <c r="K1355">
        <v>1359946188</v>
      </c>
      <c r="L1355" s="11">
        <f t="shared" si="10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07"/>
        <v>134</v>
      </c>
      <c r="R1355">
        <f>_xlfn.RANK.AVG(N1355,Table1[backers_count])</f>
        <v>1555.5</v>
      </c>
      <c r="S1355" t="str">
        <f t="shared" si="108"/>
        <v>publishing</v>
      </c>
      <c r="T1355" t="str">
        <f t="shared" si="109"/>
        <v>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05"/>
        <v>42532.807627314818</v>
      </c>
      <c r="K1356">
        <v>1463080979</v>
      </c>
      <c r="L1356" s="11">
        <f t="shared" si="10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07"/>
        <v>130</v>
      </c>
      <c r="R1356">
        <f>_xlfn.RANK.AVG(N1356,Table1[backers_count])</f>
        <v>1186</v>
      </c>
      <c r="S1356" t="str">
        <f t="shared" si="108"/>
        <v>publishing</v>
      </c>
      <c r="T1356" t="str">
        <f t="shared" si="109"/>
        <v>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05"/>
        <v>41243.416666666664</v>
      </c>
      <c r="K1357">
        <v>1351663605</v>
      </c>
      <c r="L1357" s="11">
        <f t="shared" si="10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07"/>
        <v>123</v>
      </c>
      <c r="R1357">
        <f>_xlfn.RANK.AVG(N1357,Table1[backers_count])</f>
        <v>670.5</v>
      </c>
      <c r="S1357" t="str">
        <f t="shared" si="108"/>
        <v>publishing</v>
      </c>
      <c r="T1357" t="str">
        <f t="shared" si="109"/>
        <v>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05"/>
        <v>41460.038888888892</v>
      </c>
      <c r="K1358">
        <v>1370393760</v>
      </c>
      <c r="L1358" s="11">
        <f t="shared" si="10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07"/>
        <v>183</v>
      </c>
      <c r="R1358">
        <f>_xlfn.RANK.AVG(N1358,Table1[backers_count])</f>
        <v>922</v>
      </c>
      <c r="S1358" t="str">
        <f t="shared" si="108"/>
        <v>publishing</v>
      </c>
      <c r="T1358" t="str">
        <f t="shared" si="109"/>
        <v>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05"/>
        <v>41334.249305555553</v>
      </c>
      <c r="K1359">
        <v>1359587137</v>
      </c>
      <c r="L1359" s="11">
        <f t="shared" si="10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07"/>
        <v>125</v>
      </c>
      <c r="R1359">
        <f>_xlfn.RANK.AVG(N1359,Table1[backers_count])</f>
        <v>1173.5</v>
      </c>
      <c r="S1359" t="str">
        <f t="shared" si="108"/>
        <v>publishing</v>
      </c>
      <c r="T1359" t="str">
        <f t="shared" si="109"/>
        <v>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05"/>
        <v>40719.570868055554</v>
      </c>
      <c r="K1360">
        <v>1306417323</v>
      </c>
      <c r="L1360" s="11">
        <f t="shared" si="10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07"/>
        <v>112</v>
      </c>
      <c r="R1360">
        <f>_xlfn.RANK.AVG(N1360,Table1[backers_count])</f>
        <v>1421.5</v>
      </c>
      <c r="S1360" t="str">
        <f t="shared" si="108"/>
        <v>publishing</v>
      </c>
      <c r="T1360" t="str">
        <f t="shared" si="109"/>
        <v>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05"/>
        <v>40730.814699074072</v>
      </c>
      <c r="K1361">
        <v>1304623990</v>
      </c>
      <c r="L1361" s="11">
        <f t="shared" si="10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07"/>
        <v>116</v>
      </c>
      <c r="R1361">
        <f>_xlfn.RANK.AVG(N1361,Table1[backers_count])</f>
        <v>2263</v>
      </c>
      <c r="S1361" t="str">
        <f t="shared" si="108"/>
        <v>publishing</v>
      </c>
      <c r="T1361" t="str">
        <f t="shared" si="109"/>
        <v>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05"/>
        <v>41123.900694444441</v>
      </c>
      <c r="K1362">
        <v>1341524220</v>
      </c>
      <c r="L1362" s="11">
        <f t="shared" si="10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07"/>
        <v>173</v>
      </c>
      <c r="R1362">
        <f>_xlfn.RANK.AVG(N1362,Table1[backers_count])</f>
        <v>973</v>
      </c>
      <c r="S1362" t="str">
        <f t="shared" si="108"/>
        <v>publishing</v>
      </c>
      <c r="T1362" t="str">
        <f t="shared" si="109"/>
        <v>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05"/>
        <v>41811.717268518521</v>
      </c>
      <c r="K1363">
        <v>1400778772</v>
      </c>
      <c r="L1363" s="11">
        <f t="shared" si="10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07"/>
        <v>126</v>
      </c>
      <c r="R1363">
        <f>_xlfn.RANK.AVG(N1363,Table1[backers_count])</f>
        <v>324</v>
      </c>
      <c r="S1363" t="str">
        <f t="shared" si="108"/>
        <v>publishing</v>
      </c>
      <c r="T1363" t="str">
        <f t="shared" si="109"/>
        <v>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05"/>
        <v>41524.934386574074</v>
      </c>
      <c r="K1364">
        <v>1373408731</v>
      </c>
      <c r="L1364" s="11">
        <f t="shared" si="10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07"/>
        <v>109</v>
      </c>
      <c r="R1364">
        <f>_xlfn.RANK.AVG(N1364,Table1[backers_count])</f>
        <v>2047.5</v>
      </c>
      <c r="S1364" t="str">
        <f t="shared" si="108"/>
        <v>publishing</v>
      </c>
      <c r="T1364" t="str">
        <f t="shared" si="109"/>
        <v>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05"/>
        <v>42415.332638888889</v>
      </c>
      <c r="K1365">
        <v>1453925727</v>
      </c>
      <c r="L1365" s="11">
        <f t="shared" si="10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07"/>
        <v>100</v>
      </c>
      <c r="R1365">
        <f>_xlfn.RANK.AVG(N1365,Table1[backers_count])</f>
        <v>2971.5</v>
      </c>
      <c r="S1365" t="str">
        <f t="shared" si="108"/>
        <v>publishing</v>
      </c>
      <c r="T1365" t="str">
        <f t="shared" si="109"/>
        <v>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05"/>
        <v>42011.6956712963</v>
      </c>
      <c r="K1366">
        <v>1415464906</v>
      </c>
      <c r="L1366" s="11">
        <f t="shared" si="10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07"/>
        <v>119</v>
      </c>
      <c r="R1366">
        <f>_xlfn.RANK.AVG(N1366,Table1[backers_count])</f>
        <v>583.5</v>
      </c>
      <c r="S1366" t="str">
        <f t="shared" si="108"/>
        <v>music</v>
      </c>
      <c r="T1366" t="str">
        <f t="shared" si="109"/>
        <v>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05"/>
        <v>42079.691574074073</v>
      </c>
      <c r="K1367">
        <v>1423935352</v>
      </c>
      <c r="L1367" s="11">
        <f t="shared" si="10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07"/>
        <v>100</v>
      </c>
      <c r="R1367">
        <f>_xlfn.RANK.AVG(N1367,Table1[backers_count])</f>
        <v>879</v>
      </c>
      <c r="S1367" t="str">
        <f t="shared" si="108"/>
        <v>music</v>
      </c>
      <c r="T1367" t="str">
        <f t="shared" si="109"/>
        <v>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05"/>
        <v>41970.037766203706</v>
      </c>
      <c r="K1368">
        <v>1413158063</v>
      </c>
      <c r="L1368" s="11">
        <f t="shared" si="10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07"/>
        <v>126</v>
      </c>
      <c r="R1368">
        <f>_xlfn.RANK.AVG(N1368,Table1[backers_count])</f>
        <v>569.5</v>
      </c>
      <c r="S1368" t="str">
        <f t="shared" si="108"/>
        <v>music</v>
      </c>
      <c r="T1368" t="str">
        <f t="shared" si="109"/>
        <v>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05"/>
        <v>42322.044560185182</v>
      </c>
      <c r="K1369">
        <v>1444867450</v>
      </c>
      <c r="L1369" s="11">
        <f t="shared" si="10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07"/>
        <v>114</v>
      </c>
      <c r="R1369">
        <f>_xlfn.RANK.AVG(N1369,Table1[backers_count])</f>
        <v>893.5</v>
      </c>
      <c r="S1369" t="str">
        <f t="shared" si="108"/>
        <v>music</v>
      </c>
      <c r="T1369" t="str">
        <f t="shared" si="109"/>
        <v>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05"/>
        <v>42170.190902777773</v>
      </c>
      <c r="K1370">
        <v>1432269294</v>
      </c>
      <c r="L1370" s="11">
        <f t="shared" si="10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07"/>
        <v>111</v>
      </c>
      <c r="R1370">
        <f>_xlfn.RANK.AVG(N1370,Table1[backers_count])</f>
        <v>922</v>
      </c>
      <c r="S1370" t="str">
        <f t="shared" si="108"/>
        <v>music</v>
      </c>
      <c r="T1370" t="str">
        <f t="shared" si="109"/>
        <v>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05"/>
        <v>41740.594282407408</v>
      </c>
      <c r="K1371">
        <v>1394633746</v>
      </c>
      <c r="L1371" s="11">
        <f t="shared" si="10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07"/>
        <v>105</v>
      </c>
      <c r="R1371">
        <f>_xlfn.RANK.AVG(N1371,Table1[backers_count])</f>
        <v>187</v>
      </c>
      <c r="S1371" t="str">
        <f t="shared" si="108"/>
        <v>music</v>
      </c>
      <c r="T1371" t="str">
        <f t="shared" si="109"/>
        <v>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05"/>
        <v>41563.00335648148</v>
      </c>
      <c r="K1372">
        <v>1380585890</v>
      </c>
      <c r="L1372" s="11">
        <f t="shared" si="10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07"/>
        <v>104</v>
      </c>
      <c r="R1372">
        <f>_xlfn.RANK.AVG(N1372,Table1[backers_count])</f>
        <v>2222.5</v>
      </c>
      <c r="S1372" t="str">
        <f t="shared" si="108"/>
        <v>music</v>
      </c>
      <c r="T1372" t="str">
        <f t="shared" si="109"/>
        <v>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05"/>
        <v>42131.758587962962</v>
      </c>
      <c r="K1373">
        <v>1428430342</v>
      </c>
      <c r="L1373" s="11">
        <f t="shared" si="10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07"/>
        <v>107</v>
      </c>
      <c r="R1373">
        <f>_xlfn.RANK.AVG(N1373,Table1[backers_count])</f>
        <v>1115.5</v>
      </c>
      <c r="S1373" t="str">
        <f t="shared" si="108"/>
        <v>music</v>
      </c>
      <c r="T1373" t="str">
        <f t="shared" si="109"/>
        <v>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05"/>
        <v>41102.739953703705</v>
      </c>
      <c r="K1374">
        <v>1339523132</v>
      </c>
      <c r="L1374" s="11">
        <f t="shared" si="10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07"/>
        <v>124</v>
      </c>
      <c r="R1374">
        <f>_xlfn.RANK.AVG(N1374,Table1[backers_count])</f>
        <v>2380.5</v>
      </c>
      <c r="S1374" t="str">
        <f t="shared" si="108"/>
        <v>music</v>
      </c>
      <c r="T1374" t="str">
        <f t="shared" si="109"/>
        <v>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05"/>
        <v>42734.95177083333</v>
      </c>
      <c r="K1375">
        <v>1480546233</v>
      </c>
      <c r="L1375" s="11">
        <f t="shared" si="10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07"/>
        <v>105</v>
      </c>
      <c r="R1375">
        <f>_xlfn.RANK.AVG(N1375,Table1[backers_count])</f>
        <v>1367.5</v>
      </c>
      <c r="S1375" t="str">
        <f t="shared" si="108"/>
        <v>music</v>
      </c>
      <c r="T1375" t="str">
        <f t="shared" si="109"/>
        <v>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05"/>
        <v>42454.12023148148</v>
      </c>
      <c r="K1376">
        <v>1456285988</v>
      </c>
      <c r="L1376" s="11">
        <f t="shared" si="10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07"/>
        <v>189</v>
      </c>
      <c r="R1376">
        <f>_xlfn.RANK.AVG(N1376,Table1[backers_count])</f>
        <v>1163</v>
      </c>
      <c r="S1376" t="str">
        <f t="shared" si="108"/>
        <v>music</v>
      </c>
      <c r="T1376" t="str">
        <f t="shared" si="109"/>
        <v>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05"/>
        <v>42750.066192129627</v>
      </c>
      <c r="K1377">
        <v>1481852119</v>
      </c>
      <c r="L1377" s="11">
        <f t="shared" si="10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07"/>
        <v>171</v>
      </c>
      <c r="R1377">
        <f>_xlfn.RANK.AVG(N1377,Table1[backers_count])</f>
        <v>742</v>
      </c>
      <c r="S1377" t="str">
        <f t="shared" si="108"/>
        <v>music</v>
      </c>
      <c r="T1377" t="str">
        <f t="shared" si="109"/>
        <v>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05"/>
        <v>42707.710717592592</v>
      </c>
      <c r="K1378">
        <v>1478189006</v>
      </c>
      <c r="L1378" s="11">
        <f t="shared" si="10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07"/>
        <v>252</v>
      </c>
      <c r="R1378">
        <f>_xlfn.RANK.AVG(N1378,Table1[backers_count])</f>
        <v>504.5</v>
      </c>
      <c r="S1378" t="str">
        <f t="shared" si="108"/>
        <v>music</v>
      </c>
      <c r="T1378" t="str">
        <f t="shared" si="109"/>
        <v>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05"/>
        <v>42769.174305555556</v>
      </c>
      <c r="K1379">
        <v>1484198170</v>
      </c>
      <c r="L1379" s="11">
        <f t="shared" si="10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07"/>
        <v>116</v>
      </c>
      <c r="R1379">
        <f>_xlfn.RANK.AVG(N1379,Table1[backers_count])</f>
        <v>1837</v>
      </c>
      <c r="S1379" t="str">
        <f t="shared" si="108"/>
        <v>music</v>
      </c>
      <c r="T1379" t="str">
        <f t="shared" si="109"/>
        <v>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05"/>
        <v>42583.759374999994</v>
      </c>
      <c r="K1380">
        <v>1468779210</v>
      </c>
      <c r="L1380" s="11">
        <f t="shared" si="10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07"/>
        <v>203</v>
      </c>
      <c r="R1380">
        <f>_xlfn.RANK.AVG(N1380,Table1[backers_count])</f>
        <v>624</v>
      </c>
      <c r="S1380" t="str">
        <f t="shared" si="108"/>
        <v>music</v>
      </c>
      <c r="T1380" t="str">
        <f t="shared" si="109"/>
        <v>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05"/>
        <v>42160.491620370376</v>
      </c>
      <c r="K1381">
        <v>1430912876</v>
      </c>
      <c r="L1381" s="11">
        <f t="shared" si="10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07"/>
        <v>112</v>
      </c>
      <c r="R1381">
        <f>_xlfn.RANK.AVG(N1381,Table1[backers_count])</f>
        <v>552</v>
      </c>
      <c r="S1381" t="str">
        <f t="shared" si="108"/>
        <v>music</v>
      </c>
      <c r="T1381" t="str">
        <f t="shared" si="109"/>
        <v>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05"/>
        <v>42164.083333333328</v>
      </c>
      <c r="K1382">
        <v>1431886706</v>
      </c>
      <c r="L1382" s="11">
        <f t="shared" si="10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07"/>
        <v>424</v>
      </c>
      <c r="R1382">
        <f>_xlfn.RANK.AVG(N1382,Table1[backers_count])</f>
        <v>2971.5</v>
      </c>
      <c r="S1382" t="str">
        <f t="shared" si="108"/>
        <v>music</v>
      </c>
      <c r="T1382" t="str">
        <f t="shared" si="109"/>
        <v>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05"/>
        <v>42733.214409722219</v>
      </c>
      <c r="K1383">
        <v>1480396125</v>
      </c>
      <c r="L1383" s="11">
        <f t="shared" si="10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07"/>
        <v>107</v>
      </c>
      <c r="R1383">
        <f>_xlfn.RANK.AVG(N1383,Table1[backers_count])</f>
        <v>1068</v>
      </c>
      <c r="S1383" t="str">
        <f t="shared" si="108"/>
        <v>music</v>
      </c>
      <c r="T1383" t="str">
        <f t="shared" si="109"/>
        <v>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05"/>
        <v>41400.800185185188</v>
      </c>
      <c r="K1384">
        <v>1365275536</v>
      </c>
      <c r="L1384" s="11">
        <f t="shared" si="10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07"/>
        <v>104</v>
      </c>
      <c r="R1384">
        <f>_xlfn.RANK.AVG(N1384,Table1[backers_count])</f>
        <v>564</v>
      </c>
      <c r="S1384" t="str">
        <f t="shared" si="108"/>
        <v>music</v>
      </c>
      <c r="T1384" t="str">
        <f t="shared" si="109"/>
        <v>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05"/>
        <v>42727.074976851851</v>
      </c>
      <c r="K1385">
        <v>1480729678</v>
      </c>
      <c r="L1385" s="11">
        <f t="shared" si="10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07"/>
        <v>212</v>
      </c>
      <c r="R1385">
        <f>_xlfn.RANK.AVG(N1385,Table1[backers_count])</f>
        <v>873</v>
      </c>
      <c r="S1385" t="str">
        <f t="shared" si="108"/>
        <v>music</v>
      </c>
      <c r="T1385" t="str">
        <f t="shared" si="109"/>
        <v>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05"/>
        <v>42190.735208333332</v>
      </c>
      <c r="K1386">
        <v>1433525922</v>
      </c>
      <c r="L1386" s="11">
        <f t="shared" si="10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07"/>
        <v>124</v>
      </c>
      <c r="R1386">
        <f>_xlfn.RANK.AVG(N1386,Table1[backers_count])</f>
        <v>1198.5</v>
      </c>
      <c r="S1386" t="str">
        <f t="shared" si="108"/>
        <v>music</v>
      </c>
      <c r="T1386" t="str">
        <f t="shared" si="109"/>
        <v>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05"/>
        <v>42489.507638888885</v>
      </c>
      <c r="K1387">
        <v>1457109121</v>
      </c>
      <c r="L1387" s="11">
        <f t="shared" si="10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07"/>
        <v>110</v>
      </c>
      <c r="R1387">
        <f>_xlfn.RANK.AVG(N1387,Table1[backers_count])</f>
        <v>618.5</v>
      </c>
      <c r="S1387" t="str">
        <f t="shared" si="108"/>
        <v>music</v>
      </c>
      <c r="T1387" t="str">
        <f t="shared" si="109"/>
        <v>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05"/>
        <v>42214.646863425922</v>
      </c>
      <c r="K1388">
        <v>1435591889</v>
      </c>
      <c r="L1388" s="11">
        <f t="shared" si="10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07"/>
        <v>219</v>
      </c>
      <c r="R1388">
        <f>_xlfn.RANK.AVG(N1388,Table1[backers_count])</f>
        <v>2470</v>
      </c>
      <c r="S1388" t="str">
        <f t="shared" si="108"/>
        <v>music</v>
      </c>
      <c r="T1388" t="str">
        <f t="shared" si="109"/>
        <v>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05"/>
        <v>42158.1875</v>
      </c>
      <c r="K1389">
        <v>1430604395</v>
      </c>
      <c r="L1389" s="11">
        <f t="shared" si="10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07"/>
        <v>137</v>
      </c>
      <c r="R1389">
        <f>_xlfn.RANK.AVG(N1389,Table1[backers_count])</f>
        <v>1007</v>
      </c>
      <c r="S1389" t="str">
        <f t="shared" si="108"/>
        <v>music</v>
      </c>
      <c r="T1389" t="str">
        <f t="shared" si="109"/>
        <v>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05"/>
        <v>42660.676388888889</v>
      </c>
      <c r="K1390">
        <v>1474469117</v>
      </c>
      <c r="L1390" s="11">
        <f t="shared" si="10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07"/>
        <v>135</v>
      </c>
      <c r="R1390">
        <f>_xlfn.RANK.AVG(N1390,Table1[backers_count])</f>
        <v>726</v>
      </c>
      <c r="S1390" t="str">
        <f t="shared" si="108"/>
        <v>music</v>
      </c>
      <c r="T1390" t="str">
        <f t="shared" si="109"/>
        <v>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05"/>
        <v>42595.480983796297</v>
      </c>
      <c r="K1391">
        <v>1468495957</v>
      </c>
      <c r="L1391" s="11">
        <f t="shared" si="10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07"/>
        <v>145</v>
      </c>
      <c r="R1391">
        <f>_xlfn.RANK.AVG(N1391,Table1[backers_count])</f>
        <v>1754</v>
      </c>
      <c r="S1391" t="str">
        <f t="shared" si="108"/>
        <v>music</v>
      </c>
      <c r="T1391" t="str">
        <f t="shared" si="109"/>
        <v>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05"/>
        <v>42121.716666666667</v>
      </c>
      <c r="K1392">
        <v>1427224606</v>
      </c>
      <c r="L1392" s="11">
        <f t="shared" si="10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07"/>
        <v>109</v>
      </c>
      <c r="R1392">
        <f>_xlfn.RANK.AVG(N1392,Table1[backers_count])</f>
        <v>2263</v>
      </c>
      <c r="S1392" t="str">
        <f t="shared" si="108"/>
        <v>music</v>
      </c>
      <c r="T1392" t="str">
        <f t="shared" si="109"/>
        <v>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05"/>
        <v>42238.207638888889</v>
      </c>
      <c r="K1393">
        <v>1436369818</v>
      </c>
      <c r="L1393" s="11">
        <f t="shared" si="10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07"/>
        <v>110</v>
      </c>
      <c r="R1393">
        <f>_xlfn.RANK.AVG(N1393,Table1[backers_count])</f>
        <v>2521.5</v>
      </c>
      <c r="S1393" t="str">
        <f t="shared" si="108"/>
        <v>music</v>
      </c>
      <c r="T1393" t="str">
        <f t="shared" si="109"/>
        <v>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05"/>
        <v>42432.154930555553</v>
      </c>
      <c r="K1394">
        <v>1454298186</v>
      </c>
      <c r="L1394" s="11">
        <f t="shared" si="10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07"/>
        <v>114</v>
      </c>
      <c r="R1394">
        <f>_xlfn.RANK.AVG(N1394,Table1[backers_count])</f>
        <v>777</v>
      </c>
      <c r="S1394" t="str">
        <f t="shared" si="108"/>
        <v>music</v>
      </c>
      <c r="T1394" t="str">
        <f t="shared" si="109"/>
        <v>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05"/>
        <v>42583.681979166664</v>
      </c>
      <c r="K1395">
        <v>1467476523</v>
      </c>
      <c r="L1395" s="11">
        <f t="shared" si="10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07"/>
        <v>102</v>
      </c>
      <c r="R1395">
        <f>_xlfn.RANK.AVG(N1395,Table1[backers_count])</f>
        <v>1367.5</v>
      </c>
      <c r="S1395" t="str">
        <f t="shared" si="108"/>
        <v>music</v>
      </c>
      <c r="T1395" t="str">
        <f t="shared" si="109"/>
        <v>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05"/>
        <v>42795.125</v>
      </c>
      <c r="K1396">
        <v>1484623726</v>
      </c>
      <c r="L1396" s="11">
        <f t="shared" si="10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07"/>
        <v>122</v>
      </c>
      <c r="R1396">
        <f>_xlfn.RANK.AVG(N1396,Table1[backers_count])</f>
        <v>2338</v>
      </c>
      <c r="S1396" t="str">
        <f t="shared" si="108"/>
        <v>music</v>
      </c>
      <c r="T1396" t="str">
        <f t="shared" si="109"/>
        <v>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05"/>
        <v>42749.90834490741</v>
      </c>
      <c r="K1397">
        <v>1481838481</v>
      </c>
      <c r="L1397" s="11">
        <f t="shared" si="10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07"/>
        <v>112</v>
      </c>
      <c r="R1397">
        <f>_xlfn.RANK.AVG(N1397,Table1[backers_count])</f>
        <v>962</v>
      </c>
      <c r="S1397" t="str">
        <f t="shared" si="108"/>
        <v>music</v>
      </c>
      <c r="T1397" t="str">
        <f t="shared" si="109"/>
        <v>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05"/>
        <v>42048.99863425926</v>
      </c>
      <c r="K1398">
        <v>1421279882</v>
      </c>
      <c r="L1398" s="11">
        <f t="shared" si="10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07"/>
        <v>107</v>
      </c>
      <c r="R1398">
        <f>_xlfn.RANK.AVG(N1398,Table1[backers_count])</f>
        <v>1068</v>
      </c>
      <c r="S1398" t="str">
        <f t="shared" si="108"/>
        <v>music</v>
      </c>
      <c r="T1398" t="str">
        <f t="shared" si="109"/>
        <v>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05"/>
        <v>42670.888194444444</v>
      </c>
      <c r="K1399">
        <v>1475013710</v>
      </c>
      <c r="L1399" s="11">
        <f t="shared" si="10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07"/>
        <v>114</v>
      </c>
      <c r="R1399">
        <f>_xlfn.RANK.AVG(N1399,Table1[backers_count])</f>
        <v>538.5</v>
      </c>
      <c r="S1399" t="str">
        <f t="shared" si="108"/>
        <v>music</v>
      </c>
      <c r="T1399" t="str">
        <f t="shared" si="109"/>
        <v>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05"/>
        <v>42556.874236111107</v>
      </c>
      <c r="K1400">
        <v>1465160334</v>
      </c>
      <c r="L1400" s="11">
        <f t="shared" si="10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07"/>
        <v>110</v>
      </c>
      <c r="R1400">
        <f>_xlfn.RANK.AVG(N1400,Table1[backers_count])</f>
        <v>1173.5</v>
      </c>
      <c r="S1400" t="str">
        <f t="shared" si="108"/>
        <v>music</v>
      </c>
      <c r="T1400" t="str">
        <f t="shared" si="109"/>
        <v>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05"/>
        <v>41919.004317129627</v>
      </c>
      <c r="K1401">
        <v>1410048373</v>
      </c>
      <c r="L1401" s="11">
        <f t="shared" si="10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07"/>
        <v>126</v>
      </c>
      <c r="R1401">
        <f>_xlfn.RANK.AVG(N1401,Table1[backers_count])</f>
        <v>457.5</v>
      </c>
      <c r="S1401" t="str">
        <f t="shared" si="108"/>
        <v>music</v>
      </c>
      <c r="T1401" t="str">
        <f t="shared" si="109"/>
        <v>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05"/>
        <v>42533.229166666672</v>
      </c>
      <c r="K1402">
        <v>1462695073</v>
      </c>
      <c r="L1402" s="11">
        <f t="shared" si="10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07"/>
        <v>167</v>
      </c>
      <c r="R1402">
        <f>_xlfn.RANK.AVG(N1402,Table1[backers_count])</f>
        <v>1754</v>
      </c>
      <c r="S1402" t="str">
        <f t="shared" si="108"/>
        <v>music</v>
      </c>
      <c r="T1402" t="str">
        <f t="shared" si="109"/>
        <v>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05"/>
        <v>41420.99622685185</v>
      </c>
      <c r="K1403">
        <v>1367798074</v>
      </c>
      <c r="L1403" s="11">
        <f t="shared" si="10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07"/>
        <v>497</v>
      </c>
      <c r="R1403">
        <f>_xlfn.RANK.AVG(N1403,Table1[backers_count])</f>
        <v>350</v>
      </c>
      <c r="S1403" t="str">
        <f t="shared" si="108"/>
        <v>music</v>
      </c>
      <c r="T1403" t="str">
        <f t="shared" si="109"/>
        <v>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05"/>
        <v>42125.011701388896</v>
      </c>
      <c r="K1404">
        <v>1425259011</v>
      </c>
      <c r="L1404" s="11">
        <f t="shared" si="10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07"/>
        <v>109</v>
      </c>
      <c r="R1404">
        <f>_xlfn.RANK.AVG(N1404,Table1[backers_count])</f>
        <v>719</v>
      </c>
      <c r="S1404" t="str">
        <f t="shared" si="108"/>
        <v>music</v>
      </c>
      <c r="T1404" t="str">
        <f t="shared" si="109"/>
        <v>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05"/>
        <v>41481.062905092593</v>
      </c>
      <c r="K1405">
        <v>1372210235</v>
      </c>
      <c r="L1405" s="11">
        <f t="shared" si="10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07"/>
        <v>103</v>
      </c>
      <c r="R1405">
        <f>_xlfn.RANK.AVG(N1405,Table1[backers_count])</f>
        <v>1163</v>
      </c>
      <c r="S1405" t="str">
        <f t="shared" si="108"/>
        <v>music</v>
      </c>
      <c r="T1405" t="str">
        <f t="shared" si="109"/>
        <v>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05"/>
        <v>42057.510243055556</v>
      </c>
      <c r="K1406">
        <v>1422447285</v>
      </c>
      <c r="L1406" s="11">
        <f t="shared" si="10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07"/>
        <v>2</v>
      </c>
      <c r="R1406">
        <f>_xlfn.RANK.AVG(N1406,Table1[backers_count])</f>
        <v>2971.5</v>
      </c>
      <c r="S1406" t="str">
        <f t="shared" si="108"/>
        <v>publishing</v>
      </c>
      <c r="T1406" t="str">
        <f t="shared" si="109"/>
        <v>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05"/>
        <v>41971.722233796296</v>
      </c>
      <c r="K1407">
        <v>1414599601</v>
      </c>
      <c r="L1407" s="11">
        <f t="shared" si="10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07"/>
        <v>0</v>
      </c>
      <c r="R1407">
        <f>_xlfn.RANK.AVG(N1407,Table1[backers_count])</f>
        <v>2338</v>
      </c>
      <c r="S1407" t="str">
        <f t="shared" si="108"/>
        <v>publishing</v>
      </c>
      <c r="T1407" t="str">
        <f t="shared" si="109"/>
        <v>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05"/>
        <v>42350.416666666672</v>
      </c>
      <c r="K1408">
        <v>1445336607</v>
      </c>
      <c r="L1408" s="11">
        <f t="shared" si="10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07"/>
        <v>0</v>
      </c>
      <c r="R1408">
        <f>_xlfn.RANK.AVG(N1408,Table1[backers_count])</f>
        <v>3198.5</v>
      </c>
      <c r="S1408" t="str">
        <f t="shared" si="108"/>
        <v>publishing</v>
      </c>
      <c r="T1408" t="str">
        <f t="shared" si="109"/>
        <v>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05"/>
        <v>41863.536782407406</v>
      </c>
      <c r="K1409">
        <v>1405687978</v>
      </c>
      <c r="L1409" s="11">
        <f t="shared" si="10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07"/>
        <v>1</v>
      </c>
      <c r="R1409">
        <f>_xlfn.RANK.AVG(N1409,Table1[backers_count])</f>
        <v>3354.5</v>
      </c>
      <c r="S1409" t="str">
        <f t="shared" si="108"/>
        <v>publishing</v>
      </c>
      <c r="T1409" t="str">
        <f t="shared" si="109"/>
        <v>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ref="J1410:J1473" si="110">(((I1410/60)/60)/24)+DATE(1970,1,1)</f>
        <v>42321.913842592592</v>
      </c>
      <c r="K1410">
        <v>1444856156</v>
      </c>
      <c r="L1410" s="11">
        <f t="shared" ref="L1410:L1473" si="111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12">ROUND((E1410/D1410)*100,0)</f>
        <v>7</v>
      </c>
      <c r="R1410">
        <f>_xlfn.RANK.AVG(N1410,Table1[backers_count])</f>
        <v>2901.5</v>
      </c>
      <c r="S1410" t="str">
        <f t="shared" ref="S1410:S1473" si="113">LEFT(P1410, SEARCH("/",P1410,1)-1)</f>
        <v>publishing</v>
      </c>
      <c r="T1410" t="str">
        <f t="shared" ref="T1410:T1473" si="114">RIGHT(P1410,LEN(P1410)-SEARCH("/",P1410)-1)</f>
        <v>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si="110"/>
        <v>42005.175173611111</v>
      </c>
      <c r="K1411">
        <v>1414897935</v>
      </c>
      <c r="L1411" s="11">
        <f t="shared" si="111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12"/>
        <v>0</v>
      </c>
      <c r="R1411">
        <f>_xlfn.RANK.AVG(N1411,Table1[backers_count])</f>
        <v>3909.5</v>
      </c>
      <c r="S1411" t="str">
        <f t="shared" si="113"/>
        <v>publishing</v>
      </c>
      <c r="T1411" t="str">
        <f t="shared" si="114"/>
        <v>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10"/>
        <v>42524.318518518514</v>
      </c>
      <c r="K1412">
        <v>1461051520</v>
      </c>
      <c r="L1412" s="11">
        <f t="shared" si="11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12"/>
        <v>0</v>
      </c>
      <c r="R1412">
        <f>_xlfn.RANK.AVG(N1412,Table1[backers_count])</f>
        <v>3572.5</v>
      </c>
      <c r="S1412" t="str">
        <f t="shared" si="113"/>
        <v>publishing</v>
      </c>
      <c r="T1412" t="str">
        <f t="shared" si="114"/>
        <v>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10"/>
        <v>42041.059027777781</v>
      </c>
      <c r="K1413">
        <v>1420766700</v>
      </c>
      <c r="L1413" s="11">
        <f t="shared" si="11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12"/>
        <v>0</v>
      </c>
      <c r="R1413">
        <f>_xlfn.RANK.AVG(N1413,Table1[backers_count])</f>
        <v>3198.5</v>
      </c>
      <c r="S1413" t="str">
        <f t="shared" si="113"/>
        <v>publishing</v>
      </c>
      <c r="T1413" t="str">
        <f t="shared" si="114"/>
        <v>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10"/>
        <v>41977.063645833332</v>
      </c>
      <c r="K1414">
        <v>1415064699</v>
      </c>
      <c r="L1414" s="11">
        <f t="shared" si="11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12"/>
        <v>5</v>
      </c>
      <c r="R1414">
        <f>_xlfn.RANK.AVG(N1414,Table1[backers_count])</f>
        <v>2521.5</v>
      </c>
      <c r="S1414" t="str">
        <f t="shared" si="113"/>
        <v>publishing</v>
      </c>
      <c r="T1414" t="str">
        <f t="shared" si="114"/>
        <v>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10"/>
        <v>42420.437152777777</v>
      </c>
      <c r="K1415">
        <v>1450780170</v>
      </c>
      <c r="L1415" s="11">
        <f t="shared" si="11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12"/>
        <v>5</v>
      </c>
      <c r="R1415">
        <f>_xlfn.RANK.AVG(N1415,Table1[backers_count])</f>
        <v>3572.5</v>
      </c>
      <c r="S1415" t="str">
        <f t="shared" si="113"/>
        <v>publishing</v>
      </c>
      <c r="T1415" t="str">
        <f t="shared" si="114"/>
        <v>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10"/>
        <v>42738.25309027778</v>
      </c>
      <c r="K1416">
        <v>1480831467</v>
      </c>
      <c r="L1416" s="11">
        <f t="shared" si="11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12"/>
        <v>0</v>
      </c>
      <c r="R1416">
        <f>_xlfn.RANK.AVG(N1416,Table1[backers_count])</f>
        <v>3572.5</v>
      </c>
      <c r="S1416" t="str">
        <f t="shared" si="113"/>
        <v>publishing</v>
      </c>
      <c r="T1416" t="str">
        <f t="shared" si="114"/>
        <v>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10"/>
        <v>42232.675821759258</v>
      </c>
      <c r="K1417">
        <v>1436285591</v>
      </c>
      <c r="L1417" s="11">
        <f t="shared" si="11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12"/>
        <v>18</v>
      </c>
      <c r="R1417">
        <f>_xlfn.RANK.AVG(N1417,Table1[backers_count])</f>
        <v>2707</v>
      </c>
      <c r="S1417" t="str">
        <f t="shared" si="113"/>
        <v>publishing</v>
      </c>
      <c r="T1417" t="str">
        <f t="shared" si="114"/>
        <v>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10"/>
        <v>42329.967812499999</v>
      </c>
      <c r="K1418">
        <v>1445552019</v>
      </c>
      <c r="L1418" s="11">
        <f t="shared" si="11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12"/>
        <v>0</v>
      </c>
      <c r="R1418">
        <f>_xlfn.RANK.AVG(N1418,Table1[backers_count])</f>
        <v>3909.5</v>
      </c>
      <c r="S1418" t="str">
        <f t="shared" si="113"/>
        <v>publishing</v>
      </c>
      <c r="T1418" t="str">
        <f t="shared" si="114"/>
        <v>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10"/>
        <v>42262.465972222228</v>
      </c>
      <c r="K1419">
        <v>1439696174</v>
      </c>
      <c r="L1419" s="11">
        <f t="shared" si="11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12"/>
        <v>1</v>
      </c>
      <c r="R1419">
        <f>_xlfn.RANK.AVG(N1419,Table1[backers_count])</f>
        <v>3354.5</v>
      </c>
      <c r="S1419" t="str">
        <f t="shared" si="113"/>
        <v>publishing</v>
      </c>
      <c r="T1419" t="str">
        <f t="shared" si="114"/>
        <v>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10"/>
        <v>42425.456412037034</v>
      </c>
      <c r="K1420">
        <v>1453805834</v>
      </c>
      <c r="L1420" s="11">
        <f t="shared" si="11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12"/>
        <v>0</v>
      </c>
      <c r="R1420">
        <f>_xlfn.RANK.AVG(N1420,Table1[backers_count])</f>
        <v>3572.5</v>
      </c>
      <c r="S1420" t="str">
        <f t="shared" si="113"/>
        <v>publishing</v>
      </c>
      <c r="T1420" t="str">
        <f t="shared" si="114"/>
        <v>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10"/>
        <v>42652.456238425926</v>
      </c>
      <c r="K1421">
        <v>1473418619</v>
      </c>
      <c r="L1421" s="11">
        <f t="shared" si="11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12"/>
        <v>7</v>
      </c>
      <c r="R1421">
        <f>_xlfn.RANK.AVG(N1421,Table1[backers_count])</f>
        <v>2655</v>
      </c>
      <c r="S1421" t="str">
        <f t="shared" si="113"/>
        <v>publishing</v>
      </c>
      <c r="T1421" t="str">
        <f t="shared" si="114"/>
        <v>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10"/>
        <v>42549.667662037042</v>
      </c>
      <c r="K1422">
        <v>1464969686</v>
      </c>
      <c r="L1422" s="11">
        <f t="shared" si="11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12"/>
        <v>3</v>
      </c>
      <c r="R1422">
        <f>_xlfn.RANK.AVG(N1422,Table1[backers_count])</f>
        <v>3198.5</v>
      </c>
      <c r="S1422" t="str">
        <f t="shared" si="113"/>
        <v>publishing</v>
      </c>
      <c r="T1422" t="str">
        <f t="shared" si="114"/>
        <v>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10"/>
        <v>42043.915613425925</v>
      </c>
      <c r="K1423">
        <v>1420840709</v>
      </c>
      <c r="L1423" s="11">
        <f t="shared" si="11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12"/>
        <v>0</v>
      </c>
      <c r="R1423">
        <f>_xlfn.RANK.AVG(N1423,Table1[backers_count])</f>
        <v>3354.5</v>
      </c>
      <c r="S1423" t="str">
        <f t="shared" si="113"/>
        <v>publishing</v>
      </c>
      <c r="T1423" t="str">
        <f t="shared" si="114"/>
        <v>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10"/>
        <v>42634.239629629628</v>
      </c>
      <c r="K1424">
        <v>1471844704</v>
      </c>
      <c r="L1424" s="11">
        <f t="shared" si="11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12"/>
        <v>0</v>
      </c>
      <c r="R1424">
        <f>_xlfn.RANK.AVG(N1424,Table1[backers_count])</f>
        <v>3354.5</v>
      </c>
      <c r="S1424" t="str">
        <f t="shared" si="113"/>
        <v>publishing</v>
      </c>
      <c r="T1424" t="str">
        <f t="shared" si="114"/>
        <v>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10"/>
        <v>42370.360312500001</v>
      </c>
      <c r="K1425">
        <v>1449045531</v>
      </c>
      <c r="L1425" s="11">
        <f t="shared" si="11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12"/>
        <v>0</v>
      </c>
      <c r="R1425">
        <f>_xlfn.RANK.AVG(N1425,Table1[backers_count])</f>
        <v>3572.5</v>
      </c>
      <c r="S1425" t="str">
        <f t="shared" si="113"/>
        <v>publishing</v>
      </c>
      <c r="T1425" t="str">
        <f t="shared" si="114"/>
        <v>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10"/>
        <v>42689.759282407409</v>
      </c>
      <c r="K1426">
        <v>1478106802</v>
      </c>
      <c r="L1426" s="11">
        <f t="shared" si="11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12"/>
        <v>20</v>
      </c>
      <c r="R1426">
        <f>_xlfn.RANK.AVG(N1426,Table1[backers_count])</f>
        <v>2470</v>
      </c>
      <c r="S1426" t="str">
        <f t="shared" si="113"/>
        <v>publishing</v>
      </c>
      <c r="T1426" t="str">
        <f t="shared" si="114"/>
        <v>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10"/>
        <v>42123.131469907406</v>
      </c>
      <c r="K1427">
        <v>1427684959</v>
      </c>
      <c r="L1427" s="11">
        <f t="shared" si="11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12"/>
        <v>0</v>
      </c>
      <c r="R1427">
        <f>_xlfn.RANK.AVG(N1427,Table1[backers_count])</f>
        <v>3909.5</v>
      </c>
      <c r="S1427" t="str">
        <f t="shared" si="113"/>
        <v>publishing</v>
      </c>
      <c r="T1427" t="str">
        <f t="shared" si="114"/>
        <v>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10"/>
        <v>42240.390277777777</v>
      </c>
      <c r="K1428">
        <v>1435224120</v>
      </c>
      <c r="L1428" s="11">
        <f t="shared" si="11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12"/>
        <v>0</v>
      </c>
      <c r="R1428">
        <f>_xlfn.RANK.AVG(N1428,Table1[backers_count])</f>
        <v>3909.5</v>
      </c>
      <c r="S1428" t="str">
        <f t="shared" si="113"/>
        <v>publishing</v>
      </c>
      <c r="T1428" t="str">
        <f t="shared" si="114"/>
        <v>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10"/>
        <v>42631.851678240739</v>
      </c>
      <c r="K1429">
        <v>1471638385</v>
      </c>
      <c r="L1429" s="11">
        <f t="shared" si="11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12"/>
        <v>8</v>
      </c>
      <c r="R1429">
        <f>_xlfn.RANK.AVG(N1429,Table1[backers_count])</f>
        <v>3067.5</v>
      </c>
      <c r="S1429" t="str">
        <f t="shared" si="113"/>
        <v>publishing</v>
      </c>
      <c r="T1429" t="str">
        <f t="shared" si="114"/>
        <v>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10"/>
        <v>42462.338159722218</v>
      </c>
      <c r="K1430">
        <v>1456996017</v>
      </c>
      <c r="L1430" s="11">
        <f t="shared" si="11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12"/>
        <v>5</v>
      </c>
      <c r="R1430">
        <f>_xlfn.RANK.AVG(N1430,Table1[backers_count])</f>
        <v>3198.5</v>
      </c>
      <c r="S1430" t="str">
        <f t="shared" si="113"/>
        <v>publishing</v>
      </c>
      <c r="T1430" t="str">
        <f t="shared" si="114"/>
        <v>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10"/>
        <v>42104.060671296291</v>
      </c>
      <c r="K1431">
        <v>1426037242</v>
      </c>
      <c r="L1431" s="11">
        <f t="shared" si="11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12"/>
        <v>0</v>
      </c>
      <c r="R1431">
        <f>_xlfn.RANK.AVG(N1431,Table1[backers_count])</f>
        <v>3909.5</v>
      </c>
      <c r="S1431" t="str">
        <f t="shared" si="113"/>
        <v>publishing</v>
      </c>
      <c r="T1431" t="str">
        <f t="shared" si="114"/>
        <v>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10"/>
        <v>41992.813518518517</v>
      </c>
      <c r="K1432">
        <v>1416339088</v>
      </c>
      <c r="L1432" s="11">
        <f t="shared" si="11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12"/>
        <v>8</v>
      </c>
      <c r="R1432">
        <f>_xlfn.RANK.AVG(N1432,Table1[backers_count])</f>
        <v>2971.5</v>
      </c>
      <c r="S1432" t="str">
        <f t="shared" si="113"/>
        <v>publishing</v>
      </c>
      <c r="T1432" t="str">
        <f t="shared" si="114"/>
        <v>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10"/>
        <v>42334.252500000002</v>
      </c>
      <c r="K1433">
        <v>1445922216</v>
      </c>
      <c r="L1433" s="11">
        <f t="shared" si="11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12"/>
        <v>32</v>
      </c>
      <c r="R1433">
        <f>_xlfn.RANK.AVG(N1433,Table1[backers_count])</f>
        <v>1459</v>
      </c>
      <c r="S1433" t="str">
        <f t="shared" si="113"/>
        <v>publishing</v>
      </c>
      <c r="T1433" t="str">
        <f t="shared" si="114"/>
        <v>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10"/>
        <v>42205.780416666668</v>
      </c>
      <c r="K1434">
        <v>1434825828</v>
      </c>
      <c r="L1434" s="11">
        <f t="shared" si="11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12"/>
        <v>0</v>
      </c>
      <c r="R1434">
        <f>_xlfn.RANK.AVG(N1434,Table1[backers_count])</f>
        <v>3909.5</v>
      </c>
      <c r="S1434" t="str">
        <f t="shared" si="113"/>
        <v>publishing</v>
      </c>
      <c r="T1434" t="str">
        <f t="shared" si="114"/>
        <v>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10"/>
        <v>42714.458333333328</v>
      </c>
      <c r="K1435">
        <v>1477839675</v>
      </c>
      <c r="L1435" s="11">
        <f t="shared" si="11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12"/>
        <v>7</v>
      </c>
      <c r="R1435">
        <f>_xlfn.RANK.AVG(N1435,Table1[backers_count])</f>
        <v>2655</v>
      </c>
      <c r="S1435" t="str">
        <f t="shared" si="113"/>
        <v>publishing</v>
      </c>
      <c r="T1435" t="str">
        <f t="shared" si="114"/>
        <v>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10"/>
        <v>42163.625</v>
      </c>
      <c r="K1436">
        <v>1431973478</v>
      </c>
      <c r="L1436" s="11">
        <f t="shared" si="11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12"/>
        <v>10</v>
      </c>
      <c r="R1436">
        <f>_xlfn.RANK.AVG(N1436,Table1[backers_count])</f>
        <v>2611.5</v>
      </c>
      <c r="S1436" t="str">
        <f t="shared" si="113"/>
        <v>publishing</v>
      </c>
      <c r="T1436" t="str">
        <f t="shared" si="114"/>
        <v>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10"/>
        <v>42288.780324074076</v>
      </c>
      <c r="K1437">
        <v>1441997020</v>
      </c>
      <c r="L1437" s="11">
        <f t="shared" si="11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12"/>
        <v>0</v>
      </c>
      <c r="R1437">
        <f>_xlfn.RANK.AVG(N1437,Table1[backers_count])</f>
        <v>3354.5</v>
      </c>
      <c r="S1437" t="str">
        <f t="shared" si="113"/>
        <v>publishing</v>
      </c>
      <c r="T1437" t="str">
        <f t="shared" si="114"/>
        <v>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10"/>
        <v>42421.35019675926</v>
      </c>
      <c r="K1438">
        <v>1453451057</v>
      </c>
      <c r="L1438" s="11">
        <f t="shared" si="11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12"/>
        <v>1</v>
      </c>
      <c r="R1438">
        <f>_xlfn.RANK.AVG(N1438,Table1[backers_count])</f>
        <v>3354.5</v>
      </c>
      <c r="S1438" t="str">
        <f t="shared" si="113"/>
        <v>publishing</v>
      </c>
      <c r="T1438" t="str">
        <f t="shared" si="114"/>
        <v>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10"/>
        <v>41833.207638888889</v>
      </c>
      <c r="K1439">
        <v>1402058739</v>
      </c>
      <c r="L1439" s="11">
        <f t="shared" si="11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12"/>
        <v>27</v>
      </c>
      <c r="R1439">
        <f>_xlfn.RANK.AVG(N1439,Table1[backers_count])</f>
        <v>2149</v>
      </c>
      <c r="S1439" t="str">
        <f t="shared" si="113"/>
        <v>publishing</v>
      </c>
      <c r="T1439" t="str">
        <f t="shared" si="114"/>
        <v>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10"/>
        <v>42487.579861111109</v>
      </c>
      <c r="K1440">
        <v>1459198499</v>
      </c>
      <c r="L1440" s="11">
        <f t="shared" si="11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12"/>
        <v>3</v>
      </c>
      <c r="R1440">
        <f>_xlfn.RANK.AVG(N1440,Table1[backers_count])</f>
        <v>2767.5</v>
      </c>
      <c r="S1440" t="str">
        <f t="shared" si="113"/>
        <v>publishing</v>
      </c>
      <c r="T1440" t="str">
        <f t="shared" si="114"/>
        <v>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10"/>
        <v>42070.829872685179</v>
      </c>
      <c r="K1441">
        <v>1423166101</v>
      </c>
      <c r="L1441" s="11">
        <f t="shared" si="11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12"/>
        <v>7</v>
      </c>
      <c r="R1441">
        <f>_xlfn.RANK.AVG(N1441,Table1[backers_count])</f>
        <v>2901.5</v>
      </c>
      <c r="S1441" t="str">
        <f t="shared" si="113"/>
        <v>publishing</v>
      </c>
      <c r="T1441" t="str">
        <f t="shared" si="114"/>
        <v>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10"/>
        <v>42516.748414351852</v>
      </c>
      <c r="K1442">
        <v>1461693463</v>
      </c>
      <c r="L1442" s="11">
        <f t="shared" si="11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12"/>
        <v>0</v>
      </c>
      <c r="R1442">
        <f>_xlfn.RANK.AVG(N1442,Table1[backers_count])</f>
        <v>3572.5</v>
      </c>
      <c r="S1442" t="str">
        <f t="shared" si="113"/>
        <v>publishing</v>
      </c>
      <c r="T1442" t="str">
        <f t="shared" si="114"/>
        <v>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10"/>
        <v>42258.765844907408</v>
      </c>
      <c r="K1443">
        <v>1436811769</v>
      </c>
      <c r="L1443" s="11">
        <f t="shared" si="11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12"/>
        <v>1</v>
      </c>
      <c r="R1443">
        <f>_xlfn.RANK.AVG(N1443,Table1[backers_count])</f>
        <v>3198.5</v>
      </c>
      <c r="S1443" t="str">
        <f t="shared" si="113"/>
        <v>publishing</v>
      </c>
      <c r="T1443" t="str">
        <f t="shared" si="114"/>
        <v>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10"/>
        <v>42515.64534722222</v>
      </c>
      <c r="K1444">
        <v>1461598158</v>
      </c>
      <c r="L1444" s="11">
        <f t="shared" si="11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12"/>
        <v>0</v>
      </c>
      <c r="R1444">
        <f>_xlfn.RANK.AVG(N1444,Table1[backers_count])</f>
        <v>3909.5</v>
      </c>
      <c r="S1444" t="str">
        <f t="shared" si="113"/>
        <v>publishing</v>
      </c>
      <c r="T1444" t="str">
        <f t="shared" si="114"/>
        <v>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10"/>
        <v>42737.926030092596</v>
      </c>
      <c r="K1445">
        <v>1480803209</v>
      </c>
      <c r="L1445" s="11">
        <f t="shared" si="11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12"/>
        <v>0</v>
      </c>
      <c r="R1445">
        <f>_xlfn.RANK.AVG(N1445,Table1[backers_count])</f>
        <v>3909.5</v>
      </c>
      <c r="S1445" t="str">
        <f t="shared" si="113"/>
        <v>publishing</v>
      </c>
      <c r="T1445" t="str">
        <f t="shared" si="114"/>
        <v>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10"/>
        <v>42259.873402777783</v>
      </c>
      <c r="K1446">
        <v>1436907462</v>
      </c>
      <c r="L1446" s="11">
        <f t="shared" si="11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12"/>
        <v>0</v>
      </c>
      <c r="R1446">
        <f>_xlfn.RANK.AVG(N1446,Table1[backers_count])</f>
        <v>3909.5</v>
      </c>
      <c r="S1446" t="str">
        <f t="shared" si="113"/>
        <v>publishing</v>
      </c>
      <c r="T1446" t="str">
        <f t="shared" si="114"/>
        <v>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10"/>
        <v>42169.542303240742</v>
      </c>
      <c r="K1447">
        <v>1431694855</v>
      </c>
      <c r="L1447" s="11">
        <f t="shared" si="11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12"/>
        <v>0</v>
      </c>
      <c r="R1447">
        <f>_xlfn.RANK.AVG(N1447,Table1[backers_count])</f>
        <v>3909.5</v>
      </c>
      <c r="S1447" t="str">
        <f t="shared" si="113"/>
        <v>publishing</v>
      </c>
      <c r="T1447" t="str">
        <f t="shared" si="114"/>
        <v>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10"/>
        <v>42481.447662037041</v>
      </c>
      <c r="K1448">
        <v>1459507478</v>
      </c>
      <c r="L1448" s="11">
        <f t="shared" si="11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12"/>
        <v>0</v>
      </c>
      <c r="R1448">
        <f>_xlfn.RANK.AVG(N1448,Table1[backers_count])</f>
        <v>3909.5</v>
      </c>
      <c r="S1448" t="str">
        <f t="shared" si="113"/>
        <v>publishing</v>
      </c>
      <c r="T1448" t="str">
        <f t="shared" si="114"/>
        <v>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10"/>
        <v>42559.730717592596</v>
      </c>
      <c r="K1449">
        <v>1465407134</v>
      </c>
      <c r="L1449" s="11">
        <f t="shared" si="11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12"/>
        <v>0</v>
      </c>
      <c r="R1449">
        <f>_xlfn.RANK.AVG(N1449,Table1[backers_count])</f>
        <v>3198.5</v>
      </c>
      <c r="S1449" t="str">
        <f t="shared" si="113"/>
        <v>publishing</v>
      </c>
      <c r="T1449" t="str">
        <f t="shared" si="114"/>
        <v>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10"/>
        <v>42146.225694444445</v>
      </c>
      <c r="K1450">
        <v>1429655318</v>
      </c>
      <c r="L1450" s="11">
        <f t="shared" si="11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12"/>
        <v>0</v>
      </c>
      <c r="R1450">
        <f>_xlfn.RANK.AVG(N1450,Table1[backers_count])</f>
        <v>3909.5</v>
      </c>
      <c r="S1450" t="str">
        <f t="shared" si="113"/>
        <v>publishing</v>
      </c>
      <c r="T1450" t="str">
        <f t="shared" si="114"/>
        <v>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10"/>
        <v>42134.811400462961</v>
      </c>
      <c r="K1451">
        <v>1427138905</v>
      </c>
      <c r="L1451" s="11">
        <f t="shared" si="11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12"/>
        <v>0</v>
      </c>
      <c r="R1451">
        <f>_xlfn.RANK.AVG(N1451,Table1[backers_count])</f>
        <v>3909.5</v>
      </c>
      <c r="S1451" t="str">
        <f t="shared" si="113"/>
        <v>publishing</v>
      </c>
      <c r="T1451" t="str">
        <f t="shared" si="114"/>
        <v>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10"/>
        <v>42420.171261574069</v>
      </c>
      <c r="K1452">
        <v>1453349197</v>
      </c>
      <c r="L1452" s="11">
        <f t="shared" si="11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12"/>
        <v>0</v>
      </c>
      <c r="R1452">
        <f>_xlfn.RANK.AVG(N1452,Table1[backers_count])</f>
        <v>3572.5</v>
      </c>
      <c r="S1452" t="str">
        <f t="shared" si="113"/>
        <v>publishing</v>
      </c>
      <c r="T1452" t="str">
        <f t="shared" si="114"/>
        <v>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10"/>
        <v>41962.00068287037</v>
      </c>
      <c r="K1453">
        <v>1413759659</v>
      </c>
      <c r="L1453" s="11">
        <f t="shared" si="11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12"/>
        <v>0</v>
      </c>
      <c r="R1453">
        <f>_xlfn.RANK.AVG(N1453,Table1[backers_count])</f>
        <v>3354.5</v>
      </c>
      <c r="S1453" t="str">
        <f t="shared" si="113"/>
        <v>publishing</v>
      </c>
      <c r="T1453" t="str">
        <f t="shared" si="114"/>
        <v>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10"/>
        <v>41848.703275462962</v>
      </c>
      <c r="K1454">
        <v>1403974363</v>
      </c>
      <c r="L1454" s="11">
        <f t="shared" si="11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12"/>
        <v>0</v>
      </c>
      <c r="R1454">
        <f>_xlfn.RANK.AVG(N1454,Table1[backers_count])</f>
        <v>3909.5</v>
      </c>
      <c r="S1454" t="str">
        <f t="shared" si="113"/>
        <v>publishing</v>
      </c>
      <c r="T1454" t="str">
        <f t="shared" si="114"/>
        <v>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10"/>
        <v>42840.654479166667</v>
      </c>
      <c r="K1455">
        <v>1488386547</v>
      </c>
      <c r="L1455" s="11">
        <f t="shared" si="11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12"/>
        <v>0</v>
      </c>
      <c r="R1455">
        <f>_xlfn.RANK.AVG(N1455,Table1[backers_count])</f>
        <v>3909.5</v>
      </c>
      <c r="S1455" t="str">
        <f t="shared" si="113"/>
        <v>publishing</v>
      </c>
      <c r="T1455" t="str">
        <f t="shared" si="114"/>
        <v>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10"/>
        <v>42484.915972222225</v>
      </c>
      <c r="K1456">
        <v>1459716480</v>
      </c>
      <c r="L1456" s="11">
        <f t="shared" si="11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12"/>
        <v>1</v>
      </c>
      <c r="R1456">
        <f>_xlfn.RANK.AVG(N1456,Table1[backers_count])</f>
        <v>3572.5</v>
      </c>
      <c r="S1456" t="str">
        <f t="shared" si="113"/>
        <v>publishing</v>
      </c>
      <c r="T1456" t="str">
        <f t="shared" si="114"/>
        <v>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10"/>
        <v>41887.568749999999</v>
      </c>
      <c r="K1457">
        <v>1405181320</v>
      </c>
      <c r="L1457" s="11">
        <f t="shared" si="11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12"/>
        <v>11</v>
      </c>
      <c r="R1457">
        <f>_xlfn.RANK.AVG(N1457,Table1[backers_count])</f>
        <v>2833</v>
      </c>
      <c r="S1457" t="str">
        <f t="shared" si="113"/>
        <v>publishing</v>
      </c>
      <c r="T1457" t="str">
        <f t="shared" si="114"/>
        <v>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10"/>
        <v>42738.668576388889</v>
      </c>
      <c r="K1458">
        <v>1480867365</v>
      </c>
      <c r="L1458" s="11">
        <f t="shared" si="11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12"/>
        <v>3</v>
      </c>
      <c r="R1458">
        <f>_xlfn.RANK.AVG(N1458,Table1[backers_count])</f>
        <v>3198.5</v>
      </c>
      <c r="S1458" t="str">
        <f t="shared" si="113"/>
        <v>publishing</v>
      </c>
      <c r="T1458" t="str">
        <f t="shared" si="114"/>
        <v>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10"/>
        <v>42319.938009259262</v>
      </c>
      <c r="K1459">
        <v>1444685444</v>
      </c>
      <c r="L1459" s="11">
        <f t="shared" si="11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12"/>
        <v>0</v>
      </c>
      <c r="R1459">
        <f>_xlfn.RANK.AVG(N1459,Table1[backers_count])</f>
        <v>3909.5</v>
      </c>
      <c r="S1459" t="str">
        <f t="shared" si="113"/>
        <v>publishing</v>
      </c>
      <c r="T1459" t="str">
        <f t="shared" si="114"/>
        <v>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10"/>
        <v>41862.166666666664</v>
      </c>
      <c r="K1460">
        <v>1405097760</v>
      </c>
      <c r="L1460" s="11">
        <f t="shared" si="11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12"/>
        <v>0</v>
      </c>
      <c r="R1460">
        <f>_xlfn.RANK.AVG(N1460,Table1[backers_count])</f>
        <v>3909.5</v>
      </c>
      <c r="S1460" t="str">
        <f t="shared" si="113"/>
        <v>publishing</v>
      </c>
      <c r="T1460" t="str">
        <f t="shared" si="114"/>
        <v>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10"/>
        <v>42340.725694444445</v>
      </c>
      <c r="K1461">
        <v>1446612896</v>
      </c>
      <c r="L1461" s="11">
        <f t="shared" si="11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12"/>
        <v>0</v>
      </c>
      <c r="R1461">
        <f>_xlfn.RANK.AVG(N1461,Table1[backers_count])</f>
        <v>3909.5</v>
      </c>
      <c r="S1461" t="str">
        <f t="shared" si="113"/>
        <v>publishing</v>
      </c>
      <c r="T1461" t="str">
        <f t="shared" si="114"/>
        <v>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10"/>
        <v>41973.989583333328</v>
      </c>
      <c r="K1462">
        <v>1412371898</v>
      </c>
      <c r="L1462" s="11">
        <f t="shared" si="11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12"/>
        <v>0</v>
      </c>
      <c r="R1462">
        <f>_xlfn.RANK.AVG(N1462,Table1[backers_count])</f>
        <v>3909.5</v>
      </c>
      <c r="S1462" t="str">
        <f t="shared" si="113"/>
        <v>publishing</v>
      </c>
      <c r="T1462" t="str">
        <f t="shared" si="114"/>
        <v>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10"/>
        <v>41933</v>
      </c>
      <c r="K1463">
        <v>1410967754</v>
      </c>
      <c r="L1463" s="11">
        <f t="shared" si="11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12"/>
        <v>101</v>
      </c>
      <c r="R1463">
        <f>_xlfn.RANK.AVG(N1463,Table1[backers_count])</f>
        <v>234</v>
      </c>
      <c r="S1463" t="str">
        <f t="shared" si="113"/>
        <v>publishing</v>
      </c>
      <c r="T1463" t="str">
        <f t="shared" si="114"/>
        <v>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10"/>
        <v>41374.662858796299</v>
      </c>
      <c r="K1464">
        <v>1363017271</v>
      </c>
      <c r="L1464" s="11">
        <f t="shared" si="11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12"/>
        <v>109</v>
      </c>
      <c r="R1464">
        <f>_xlfn.RANK.AVG(N1464,Table1[backers_count])</f>
        <v>556</v>
      </c>
      <c r="S1464" t="str">
        <f t="shared" si="113"/>
        <v>publishing</v>
      </c>
      <c r="T1464" t="str">
        <f t="shared" si="114"/>
        <v>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10"/>
        <v>41371.869652777779</v>
      </c>
      <c r="K1465">
        <v>1361483538</v>
      </c>
      <c r="L1465" s="11">
        <f t="shared" si="11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12"/>
        <v>148</v>
      </c>
      <c r="R1465">
        <f>_xlfn.RANK.AVG(N1465,Table1[backers_count])</f>
        <v>2047.5</v>
      </c>
      <c r="S1465" t="str">
        <f t="shared" si="113"/>
        <v>publishing</v>
      </c>
      <c r="T1465" t="str">
        <f t="shared" si="114"/>
        <v>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10"/>
        <v>41321.661550925928</v>
      </c>
      <c r="K1466">
        <v>1358437958</v>
      </c>
      <c r="L1466" s="11">
        <f t="shared" si="11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12"/>
        <v>163</v>
      </c>
      <c r="R1466">
        <f>_xlfn.RANK.AVG(N1466,Table1[backers_count])</f>
        <v>364.5</v>
      </c>
      <c r="S1466" t="str">
        <f t="shared" si="113"/>
        <v>publishing</v>
      </c>
      <c r="T1466" t="str">
        <f t="shared" si="114"/>
        <v>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10"/>
        <v>40990.125</v>
      </c>
      <c r="K1467">
        <v>1329759452</v>
      </c>
      <c r="L1467" s="11">
        <f t="shared" si="11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12"/>
        <v>456</v>
      </c>
      <c r="R1467">
        <f>_xlfn.RANK.AVG(N1467,Table1[backers_count])</f>
        <v>16</v>
      </c>
      <c r="S1467" t="str">
        <f t="shared" si="113"/>
        <v>publishing</v>
      </c>
      <c r="T1467" t="str">
        <f t="shared" si="114"/>
        <v>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10"/>
        <v>42381.208333333328</v>
      </c>
      <c r="K1468">
        <v>1449029266</v>
      </c>
      <c r="L1468" s="11">
        <f t="shared" si="11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12"/>
        <v>108</v>
      </c>
      <c r="R1468">
        <f>_xlfn.RANK.AVG(N1468,Table1[backers_count])</f>
        <v>340.5</v>
      </c>
      <c r="S1468" t="str">
        <f t="shared" si="113"/>
        <v>publishing</v>
      </c>
      <c r="T1468" t="str">
        <f t="shared" si="114"/>
        <v>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10"/>
        <v>40993.760243055556</v>
      </c>
      <c r="K1469">
        <v>1327518885</v>
      </c>
      <c r="L1469" s="11">
        <f t="shared" si="11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12"/>
        <v>115</v>
      </c>
      <c r="R1469">
        <f>_xlfn.RANK.AVG(N1469,Table1[backers_count])</f>
        <v>122</v>
      </c>
      <c r="S1469" t="str">
        <f t="shared" si="113"/>
        <v>publishing</v>
      </c>
      <c r="T1469" t="str">
        <f t="shared" si="114"/>
        <v>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10"/>
        <v>40706.014456018522</v>
      </c>
      <c r="K1470">
        <v>1302654049</v>
      </c>
      <c r="L1470" s="11">
        <f t="shared" si="11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12"/>
        <v>102</v>
      </c>
      <c r="R1470">
        <f>_xlfn.RANK.AVG(N1470,Table1[backers_count])</f>
        <v>282</v>
      </c>
      <c r="S1470" t="str">
        <f t="shared" si="113"/>
        <v>publishing</v>
      </c>
      <c r="T1470" t="str">
        <f t="shared" si="114"/>
        <v>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10"/>
        <v>41320.598483796297</v>
      </c>
      <c r="K1471">
        <v>1358346109</v>
      </c>
      <c r="L1471" s="11">
        <f t="shared" si="11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12"/>
        <v>108</v>
      </c>
      <c r="R1471">
        <f>_xlfn.RANK.AVG(N1471,Table1[backers_count])</f>
        <v>254</v>
      </c>
      <c r="S1471" t="str">
        <f t="shared" si="113"/>
        <v>publishing</v>
      </c>
      <c r="T1471" t="str">
        <f t="shared" si="114"/>
        <v>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10"/>
        <v>41271.827118055553</v>
      </c>
      <c r="K1472">
        <v>1354909863</v>
      </c>
      <c r="L1472" s="11">
        <f t="shared" si="11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12"/>
        <v>125</v>
      </c>
      <c r="R1472">
        <f>_xlfn.RANK.AVG(N1472,Table1[backers_count])</f>
        <v>973</v>
      </c>
      <c r="S1472" t="str">
        <f t="shared" si="113"/>
        <v>publishing</v>
      </c>
      <c r="T1472" t="str">
        <f t="shared" si="114"/>
        <v>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10"/>
        <v>42103.957569444443</v>
      </c>
      <c r="K1473">
        <v>1426028334</v>
      </c>
      <c r="L1473" s="11">
        <f t="shared" si="11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12"/>
        <v>104</v>
      </c>
      <c r="R1473">
        <f>_xlfn.RANK.AVG(N1473,Table1[backers_count])</f>
        <v>231</v>
      </c>
      <c r="S1473" t="str">
        <f t="shared" si="113"/>
        <v>publishing</v>
      </c>
      <c r="T1473" t="str">
        <f t="shared" si="114"/>
        <v>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ref="J1474:J1537" si="115">(((I1474/60)/60)/24)+DATE(1970,1,1)</f>
        <v>41563.542858796296</v>
      </c>
      <c r="K1474">
        <v>1379336503</v>
      </c>
      <c r="L1474" s="11">
        <f t="shared" ref="L1474:L1537" si="116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17">ROUND((E1474/D1474)*100,0)</f>
        <v>139</v>
      </c>
      <c r="R1474">
        <f>_xlfn.RANK.AVG(N1474,Table1[backers_count])</f>
        <v>241</v>
      </c>
      <c r="S1474" t="str">
        <f t="shared" ref="S1474:S1537" si="118">LEFT(P1474, SEARCH("/",P1474,1)-1)</f>
        <v>publishing</v>
      </c>
      <c r="T1474" t="str">
        <f t="shared" ref="T1474:T1537" si="119">RIGHT(P1474,LEN(P1474)-SEARCH("/",P1474)-1)</f>
        <v>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si="115"/>
        <v>40969.979618055557</v>
      </c>
      <c r="K1475">
        <v>1328052639</v>
      </c>
      <c r="L1475" s="11">
        <f t="shared" si="116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17"/>
        <v>121</v>
      </c>
      <c r="R1475">
        <f>_xlfn.RANK.AVG(N1475,Table1[backers_count])</f>
        <v>1459</v>
      </c>
      <c r="S1475" t="str">
        <f t="shared" si="118"/>
        <v>publishing</v>
      </c>
      <c r="T1475" t="str">
        <f t="shared" si="119"/>
        <v>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15"/>
        <v>41530.727916666663</v>
      </c>
      <c r="K1476">
        <v>1376501292</v>
      </c>
      <c r="L1476" s="11">
        <f t="shared" si="116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17"/>
        <v>112</v>
      </c>
      <c r="R1476">
        <f>_xlfn.RANK.AVG(N1476,Table1[backers_count])</f>
        <v>1028.5</v>
      </c>
      <c r="S1476" t="str">
        <f t="shared" si="118"/>
        <v>publishing</v>
      </c>
      <c r="T1476" t="str">
        <f t="shared" si="119"/>
        <v>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15"/>
        <v>41993.207638888889</v>
      </c>
      <c r="K1477">
        <v>1416244863</v>
      </c>
      <c r="L1477" s="11">
        <f t="shared" si="116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17"/>
        <v>189</v>
      </c>
      <c r="R1477">
        <f>_xlfn.RANK.AVG(N1477,Table1[backers_count])</f>
        <v>175</v>
      </c>
      <c r="S1477" t="str">
        <f t="shared" si="118"/>
        <v>publishing</v>
      </c>
      <c r="T1477" t="str">
        <f t="shared" si="119"/>
        <v>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15"/>
        <v>40796.041921296295</v>
      </c>
      <c r="K1478">
        <v>1313024422</v>
      </c>
      <c r="L1478" s="11">
        <f t="shared" si="116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17"/>
        <v>662</v>
      </c>
      <c r="R1478">
        <f>_xlfn.RANK.AVG(N1478,Table1[backers_count])</f>
        <v>77</v>
      </c>
      <c r="S1478" t="str">
        <f t="shared" si="118"/>
        <v>publishing</v>
      </c>
      <c r="T1478" t="str">
        <f t="shared" si="119"/>
        <v>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15"/>
        <v>40900.125</v>
      </c>
      <c r="K1479">
        <v>1319467604</v>
      </c>
      <c r="L1479" s="11">
        <f t="shared" si="116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17"/>
        <v>111</v>
      </c>
      <c r="R1479">
        <f>_xlfn.RANK.AVG(N1479,Table1[backers_count])</f>
        <v>214</v>
      </c>
      <c r="S1479" t="str">
        <f t="shared" si="118"/>
        <v>publishing</v>
      </c>
      <c r="T1479" t="str">
        <f t="shared" si="119"/>
        <v>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15"/>
        <v>41408.871678240743</v>
      </c>
      <c r="K1480">
        <v>1367355313</v>
      </c>
      <c r="L1480" s="11">
        <f t="shared" si="116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17"/>
        <v>1182</v>
      </c>
      <c r="R1480">
        <f>_xlfn.RANK.AVG(N1480,Table1[backers_count])</f>
        <v>2</v>
      </c>
      <c r="S1480" t="str">
        <f t="shared" si="118"/>
        <v>publishing</v>
      </c>
      <c r="T1480" t="str">
        <f t="shared" si="119"/>
        <v>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15"/>
        <v>41769.165972222225</v>
      </c>
      <c r="K1481">
        <v>1398448389</v>
      </c>
      <c r="L1481" s="11">
        <f t="shared" si="116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17"/>
        <v>137</v>
      </c>
      <c r="R1481">
        <f>_xlfn.RANK.AVG(N1481,Table1[backers_count])</f>
        <v>1097.5</v>
      </c>
      <c r="S1481" t="str">
        <f t="shared" si="118"/>
        <v>publishing</v>
      </c>
      <c r="T1481" t="str">
        <f t="shared" si="119"/>
        <v>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15"/>
        <v>41481.708333333336</v>
      </c>
      <c r="K1482">
        <v>1373408699</v>
      </c>
      <c r="L1482" s="11">
        <f t="shared" si="11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17"/>
        <v>117</v>
      </c>
      <c r="R1482">
        <f>_xlfn.RANK.AVG(N1482,Table1[backers_count])</f>
        <v>114</v>
      </c>
      <c r="S1482" t="str">
        <f t="shared" si="118"/>
        <v>publishing</v>
      </c>
      <c r="T1482" t="str">
        <f t="shared" si="119"/>
        <v>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15"/>
        <v>41580.922974537039</v>
      </c>
      <c r="K1483">
        <v>1380838145</v>
      </c>
      <c r="L1483" s="11">
        <f t="shared" si="11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17"/>
        <v>2</v>
      </c>
      <c r="R1483">
        <f>_xlfn.RANK.AVG(N1483,Table1[backers_count])</f>
        <v>2901.5</v>
      </c>
      <c r="S1483" t="str">
        <f t="shared" si="118"/>
        <v>publishing</v>
      </c>
      <c r="T1483" t="str">
        <f t="shared" si="119"/>
        <v>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15"/>
        <v>41159.32708333333</v>
      </c>
      <c r="K1484">
        <v>1345062936</v>
      </c>
      <c r="L1484" s="11">
        <f t="shared" si="116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17"/>
        <v>0</v>
      </c>
      <c r="R1484">
        <f>_xlfn.RANK.AVG(N1484,Table1[backers_count])</f>
        <v>3572.5</v>
      </c>
      <c r="S1484" t="str">
        <f t="shared" si="118"/>
        <v>publishing</v>
      </c>
      <c r="T1484" t="str">
        <f t="shared" si="119"/>
        <v>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15"/>
        <v>42573.192997685182</v>
      </c>
      <c r="K1485">
        <v>1467002275</v>
      </c>
      <c r="L1485" s="11">
        <f t="shared" si="11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17"/>
        <v>1</v>
      </c>
      <c r="R1485">
        <f>_xlfn.RANK.AVG(N1485,Table1[backers_count])</f>
        <v>3354.5</v>
      </c>
      <c r="S1485" t="str">
        <f t="shared" si="118"/>
        <v>publishing</v>
      </c>
      <c r="T1485" t="str">
        <f t="shared" si="119"/>
        <v>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15"/>
        <v>41111.618750000001</v>
      </c>
      <c r="K1486">
        <v>1337834963</v>
      </c>
      <c r="L1486" s="11">
        <f t="shared" si="11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17"/>
        <v>0</v>
      </c>
      <c r="R1486">
        <f>_xlfn.RANK.AVG(N1486,Table1[backers_count])</f>
        <v>3909.5</v>
      </c>
      <c r="S1486" t="str">
        <f t="shared" si="118"/>
        <v>publishing</v>
      </c>
      <c r="T1486" t="str">
        <f t="shared" si="119"/>
        <v>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15"/>
        <v>42175.795983796299</v>
      </c>
      <c r="K1487">
        <v>1430939173</v>
      </c>
      <c r="L1487" s="11">
        <f t="shared" si="11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17"/>
        <v>2</v>
      </c>
      <c r="R1487">
        <f>_xlfn.RANK.AVG(N1487,Table1[backers_count])</f>
        <v>3198.5</v>
      </c>
      <c r="S1487" t="str">
        <f t="shared" si="118"/>
        <v>publishing</v>
      </c>
      <c r="T1487" t="str">
        <f t="shared" si="119"/>
        <v>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15"/>
        <v>42062.168530092589</v>
      </c>
      <c r="K1488">
        <v>1422417761</v>
      </c>
      <c r="L1488" s="11">
        <f t="shared" si="11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17"/>
        <v>0</v>
      </c>
      <c r="R1488">
        <f>_xlfn.RANK.AVG(N1488,Table1[backers_count])</f>
        <v>3198.5</v>
      </c>
      <c r="S1488" t="str">
        <f t="shared" si="118"/>
        <v>publishing</v>
      </c>
      <c r="T1488" t="str">
        <f t="shared" si="119"/>
        <v>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15"/>
        <v>42584.917488425926</v>
      </c>
      <c r="K1489">
        <v>1467583271</v>
      </c>
      <c r="L1489" s="11">
        <f t="shared" si="11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17"/>
        <v>0</v>
      </c>
      <c r="R1489">
        <f>_xlfn.RANK.AVG(N1489,Table1[backers_count])</f>
        <v>3909.5</v>
      </c>
      <c r="S1489" t="str">
        <f t="shared" si="118"/>
        <v>publishing</v>
      </c>
      <c r="T1489" t="str">
        <f t="shared" si="119"/>
        <v>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15"/>
        <v>41644.563194444447</v>
      </c>
      <c r="K1490">
        <v>1386336660</v>
      </c>
      <c r="L1490" s="11">
        <f t="shared" si="11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17"/>
        <v>2</v>
      </c>
      <c r="R1490">
        <f>_xlfn.RANK.AVG(N1490,Table1[backers_count])</f>
        <v>2901.5</v>
      </c>
      <c r="S1490" t="str">
        <f t="shared" si="118"/>
        <v>publishing</v>
      </c>
      <c r="T1490" t="str">
        <f t="shared" si="119"/>
        <v>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15"/>
        <v>41228.653379629628</v>
      </c>
      <c r="K1491">
        <v>1350398452</v>
      </c>
      <c r="L1491" s="11">
        <f t="shared" si="11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17"/>
        <v>0</v>
      </c>
      <c r="R1491">
        <f>_xlfn.RANK.AVG(N1491,Table1[backers_count])</f>
        <v>3909.5</v>
      </c>
      <c r="S1491" t="str">
        <f t="shared" si="118"/>
        <v>publishing</v>
      </c>
      <c r="T1491" t="str">
        <f t="shared" si="119"/>
        <v>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15"/>
        <v>41549.561041666668</v>
      </c>
      <c r="K1492">
        <v>1378214874</v>
      </c>
      <c r="L1492" s="11">
        <f t="shared" si="11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17"/>
        <v>31</v>
      </c>
      <c r="R1492">
        <f>_xlfn.RANK.AVG(N1492,Table1[backers_count])</f>
        <v>2263</v>
      </c>
      <c r="S1492" t="str">
        <f t="shared" si="118"/>
        <v>publishing</v>
      </c>
      <c r="T1492" t="str">
        <f t="shared" si="119"/>
        <v>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15"/>
        <v>42050.651388888888</v>
      </c>
      <c r="K1493">
        <v>1418922443</v>
      </c>
      <c r="L1493" s="11">
        <f t="shared" si="11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17"/>
        <v>8</v>
      </c>
      <c r="R1493">
        <f>_xlfn.RANK.AVG(N1493,Table1[backers_count])</f>
        <v>3572.5</v>
      </c>
      <c r="S1493" t="str">
        <f t="shared" si="118"/>
        <v>publishing</v>
      </c>
      <c r="T1493" t="str">
        <f t="shared" si="119"/>
        <v>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15"/>
        <v>40712.884791666671</v>
      </c>
      <c r="K1494">
        <v>1305839646</v>
      </c>
      <c r="L1494" s="11">
        <f t="shared" si="11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17"/>
        <v>1</v>
      </c>
      <c r="R1494">
        <f>_xlfn.RANK.AVG(N1494,Table1[backers_count])</f>
        <v>3354.5</v>
      </c>
      <c r="S1494" t="str">
        <f t="shared" si="118"/>
        <v>publishing</v>
      </c>
      <c r="T1494" t="str">
        <f t="shared" si="119"/>
        <v>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15"/>
        <v>41441.866608796299</v>
      </c>
      <c r="K1495">
        <v>1368823675</v>
      </c>
      <c r="L1495" s="11">
        <f t="shared" si="11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17"/>
        <v>0</v>
      </c>
      <c r="R1495">
        <f>_xlfn.RANK.AVG(N1495,Table1[backers_count])</f>
        <v>3909.5</v>
      </c>
      <c r="S1495" t="str">
        <f t="shared" si="118"/>
        <v>publishing</v>
      </c>
      <c r="T1495" t="str">
        <f t="shared" si="119"/>
        <v>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15"/>
        <v>42097.651388888888</v>
      </c>
      <c r="K1496">
        <v>1425489613</v>
      </c>
      <c r="L1496" s="11">
        <f t="shared" si="11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17"/>
        <v>9</v>
      </c>
      <c r="R1496">
        <f>_xlfn.RANK.AVG(N1496,Table1[backers_count])</f>
        <v>2611.5</v>
      </c>
      <c r="S1496" t="str">
        <f t="shared" si="118"/>
        <v>publishing</v>
      </c>
      <c r="T1496" t="str">
        <f t="shared" si="119"/>
        <v>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15"/>
        <v>40782.789710648147</v>
      </c>
      <c r="K1497">
        <v>1311879431</v>
      </c>
      <c r="L1497" s="11">
        <f t="shared" si="11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17"/>
        <v>0</v>
      </c>
      <c r="R1497">
        <f>_xlfn.RANK.AVG(N1497,Table1[backers_count])</f>
        <v>3909.5</v>
      </c>
      <c r="S1497" t="str">
        <f t="shared" si="118"/>
        <v>publishing</v>
      </c>
      <c r="T1497" t="str">
        <f t="shared" si="119"/>
        <v>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15"/>
        <v>41898.475219907406</v>
      </c>
      <c r="K1498">
        <v>1405682659</v>
      </c>
      <c r="L1498" s="11">
        <f t="shared" si="11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17"/>
        <v>0</v>
      </c>
      <c r="R1498">
        <f>_xlfn.RANK.AVG(N1498,Table1[backers_count])</f>
        <v>3909.5</v>
      </c>
      <c r="S1498" t="str">
        <f t="shared" si="118"/>
        <v>publishing</v>
      </c>
      <c r="T1498" t="str">
        <f t="shared" si="119"/>
        <v>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15"/>
        <v>41486.821527777778</v>
      </c>
      <c r="K1499">
        <v>1371655522</v>
      </c>
      <c r="L1499" s="11">
        <f t="shared" si="11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17"/>
        <v>0</v>
      </c>
      <c r="R1499">
        <f>_xlfn.RANK.AVG(N1499,Table1[backers_count])</f>
        <v>3572.5</v>
      </c>
      <c r="S1499" t="str">
        <f t="shared" si="118"/>
        <v>publishing</v>
      </c>
      <c r="T1499" t="str">
        <f t="shared" si="119"/>
        <v>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15"/>
        <v>41885.983541666668</v>
      </c>
      <c r="K1500">
        <v>1405899378</v>
      </c>
      <c r="L1500" s="11">
        <f t="shared" si="11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17"/>
        <v>2</v>
      </c>
      <c r="R1500">
        <f>_xlfn.RANK.AVG(N1500,Table1[backers_count])</f>
        <v>3198.5</v>
      </c>
      <c r="S1500" t="str">
        <f t="shared" si="118"/>
        <v>publishing</v>
      </c>
      <c r="T1500" t="str">
        <f t="shared" si="119"/>
        <v>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15"/>
        <v>42587.007326388892</v>
      </c>
      <c r="K1501">
        <v>1465171833</v>
      </c>
      <c r="L1501" s="11">
        <f t="shared" si="11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17"/>
        <v>0</v>
      </c>
      <c r="R1501">
        <f>_xlfn.RANK.AVG(N1501,Table1[backers_count])</f>
        <v>3572.5</v>
      </c>
      <c r="S1501" t="str">
        <f t="shared" si="118"/>
        <v>publishing</v>
      </c>
      <c r="T1501" t="str">
        <f t="shared" si="119"/>
        <v>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15"/>
        <v>41395.904594907406</v>
      </c>
      <c r="K1502">
        <v>1364852557</v>
      </c>
      <c r="L1502" s="11">
        <f t="shared" si="11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17"/>
        <v>25</v>
      </c>
      <c r="R1502">
        <f>_xlfn.RANK.AVG(N1502,Table1[backers_count])</f>
        <v>2419.5</v>
      </c>
      <c r="S1502" t="str">
        <f t="shared" si="118"/>
        <v>publishing</v>
      </c>
      <c r="T1502" t="str">
        <f t="shared" si="119"/>
        <v>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15"/>
        <v>42193.583599537036</v>
      </c>
      <c r="K1503">
        <v>1433772023</v>
      </c>
      <c r="L1503" s="11">
        <f t="shared" si="11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17"/>
        <v>166</v>
      </c>
      <c r="R1503">
        <f>_xlfn.RANK.AVG(N1503,Table1[backers_count])</f>
        <v>81</v>
      </c>
      <c r="S1503" t="str">
        <f t="shared" si="118"/>
        <v>photography</v>
      </c>
      <c r="T1503" t="str">
        <f t="shared" si="119"/>
        <v>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15"/>
        <v>42454.916666666672</v>
      </c>
      <c r="K1504">
        <v>1456491680</v>
      </c>
      <c r="L1504" s="11">
        <f t="shared" si="11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17"/>
        <v>101</v>
      </c>
      <c r="R1504">
        <f>_xlfn.RANK.AVG(N1504,Table1[backers_count])</f>
        <v>245.5</v>
      </c>
      <c r="S1504" t="str">
        <f t="shared" si="118"/>
        <v>photography</v>
      </c>
      <c r="T1504" t="str">
        <f t="shared" si="119"/>
        <v>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15"/>
        <v>42666.347233796296</v>
      </c>
      <c r="K1505">
        <v>1472026801</v>
      </c>
      <c r="L1505" s="11">
        <f t="shared" si="11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17"/>
        <v>108</v>
      </c>
      <c r="R1505">
        <f>_xlfn.RANK.AVG(N1505,Table1[backers_count])</f>
        <v>1097.5</v>
      </c>
      <c r="S1505" t="str">
        <f t="shared" si="118"/>
        <v>photography</v>
      </c>
      <c r="T1505" t="str">
        <f t="shared" si="119"/>
        <v>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15"/>
        <v>41800.356249999997</v>
      </c>
      <c r="K1506">
        <v>1399996024</v>
      </c>
      <c r="L1506" s="11">
        <f t="shared" si="11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17"/>
        <v>278</v>
      </c>
      <c r="R1506">
        <f>_xlfn.RANK.AVG(N1506,Table1[backers_count])</f>
        <v>317</v>
      </c>
      <c r="S1506" t="str">
        <f t="shared" si="118"/>
        <v>photography</v>
      </c>
      <c r="T1506" t="str">
        <f t="shared" si="119"/>
        <v>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15"/>
        <v>42451.834027777775</v>
      </c>
      <c r="K1507">
        <v>1455446303</v>
      </c>
      <c r="L1507" s="11">
        <f t="shared" si="11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17"/>
        <v>104</v>
      </c>
      <c r="R1507">
        <f>_xlfn.RANK.AVG(N1507,Table1[backers_count])</f>
        <v>230</v>
      </c>
      <c r="S1507" t="str">
        <f t="shared" si="118"/>
        <v>photography</v>
      </c>
      <c r="T1507" t="str">
        <f t="shared" si="119"/>
        <v>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15"/>
        <v>41844.785925925928</v>
      </c>
      <c r="K1508">
        <v>1403635904</v>
      </c>
      <c r="L1508" s="11">
        <f t="shared" si="11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17"/>
        <v>111</v>
      </c>
      <c r="R1508">
        <f>_xlfn.RANK.AVG(N1508,Table1[backers_count])</f>
        <v>1540</v>
      </c>
      <c r="S1508" t="str">
        <f t="shared" si="118"/>
        <v>photography</v>
      </c>
      <c r="T1508" t="str">
        <f t="shared" si="119"/>
        <v>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15"/>
        <v>40313.340277777781</v>
      </c>
      <c r="K1509">
        <v>1268822909</v>
      </c>
      <c r="L1509" s="11">
        <f t="shared" si="11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17"/>
        <v>215</v>
      </c>
      <c r="R1509">
        <f>_xlfn.RANK.AVG(N1509,Table1[backers_count])</f>
        <v>1786</v>
      </c>
      <c r="S1509" t="str">
        <f t="shared" si="118"/>
        <v>photography</v>
      </c>
      <c r="T1509" t="str">
        <f t="shared" si="119"/>
        <v>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15"/>
        <v>41817.614363425928</v>
      </c>
      <c r="K1510">
        <v>1401201881</v>
      </c>
      <c r="L1510" s="11">
        <f t="shared" si="11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17"/>
        <v>111</v>
      </c>
      <c r="R1510">
        <f>_xlfn.RANK.AVG(N1510,Table1[backers_count])</f>
        <v>393</v>
      </c>
      <c r="S1510" t="str">
        <f t="shared" si="118"/>
        <v>photography</v>
      </c>
      <c r="T1510" t="str">
        <f t="shared" si="119"/>
        <v>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15"/>
        <v>42780.957638888889</v>
      </c>
      <c r="K1511">
        <v>1484570885</v>
      </c>
      <c r="L1511" s="11">
        <f t="shared" si="11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17"/>
        <v>124</v>
      </c>
      <c r="R1511">
        <f>_xlfn.RANK.AVG(N1511,Table1[backers_count])</f>
        <v>428</v>
      </c>
      <c r="S1511" t="str">
        <f t="shared" si="118"/>
        <v>photography</v>
      </c>
      <c r="T1511" t="str">
        <f t="shared" si="119"/>
        <v>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15"/>
        <v>41839.385162037033</v>
      </c>
      <c r="K1512">
        <v>1403169278</v>
      </c>
      <c r="L1512" s="11">
        <f t="shared" si="11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17"/>
        <v>101</v>
      </c>
      <c r="R1512">
        <f>_xlfn.RANK.AVG(N1512,Table1[backers_count])</f>
        <v>188.5</v>
      </c>
      <c r="S1512" t="str">
        <f t="shared" si="118"/>
        <v>photography</v>
      </c>
      <c r="T1512" t="str">
        <f t="shared" si="119"/>
        <v>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15"/>
        <v>42326.625046296293</v>
      </c>
      <c r="K1513">
        <v>1445263204</v>
      </c>
      <c r="L1513" s="11">
        <f t="shared" si="11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17"/>
        <v>112</v>
      </c>
      <c r="R1513">
        <f>_xlfn.RANK.AVG(N1513,Table1[backers_count])</f>
        <v>402</v>
      </c>
      <c r="S1513" t="str">
        <f t="shared" si="118"/>
        <v>photography</v>
      </c>
      <c r="T1513" t="str">
        <f t="shared" si="119"/>
        <v>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15"/>
        <v>42771.684479166666</v>
      </c>
      <c r="K1514">
        <v>1483719939</v>
      </c>
      <c r="L1514" s="11">
        <f t="shared" si="11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17"/>
        <v>559</v>
      </c>
      <c r="R1514">
        <f>_xlfn.RANK.AVG(N1514,Table1[backers_count])</f>
        <v>243</v>
      </c>
      <c r="S1514" t="str">
        <f t="shared" si="118"/>
        <v>photography</v>
      </c>
      <c r="T1514" t="str">
        <f t="shared" si="119"/>
        <v>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15"/>
        <v>41836.637337962966</v>
      </c>
      <c r="K1515">
        <v>1402931866</v>
      </c>
      <c r="L1515" s="11">
        <f t="shared" si="11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17"/>
        <v>150</v>
      </c>
      <c r="R1515">
        <f>_xlfn.RANK.AVG(N1515,Table1[backers_count])</f>
        <v>388.5</v>
      </c>
      <c r="S1515" t="str">
        <f t="shared" si="118"/>
        <v>photography</v>
      </c>
      <c r="T1515" t="str">
        <f t="shared" si="119"/>
        <v>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15"/>
        <v>42274.597685185188</v>
      </c>
      <c r="K1516">
        <v>1439907640</v>
      </c>
      <c r="L1516" s="11">
        <f t="shared" si="11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17"/>
        <v>106</v>
      </c>
      <c r="R1516">
        <f>_xlfn.RANK.AVG(N1516,Table1[backers_count])</f>
        <v>480.5</v>
      </c>
      <c r="S1516" t="str">
        <f t="shared" si="118"/>
        <v>photography</v>
      </c>
      <c r="T1516" t="str">
        <f t="shared" si="119"/>
        <v>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15"/>
        <v>42445.211770833332</v>
      </c>
      <c r="K1517">
        <v>1455516297</v>
      </c>
      <c r="L1517" s="11">
        <f t="shared" si="11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17"/>
        <v>157</v>
      </c>
      <c r="R1517">
        <f>_xlfn.RANK.AVG(N1517,Table1[backers_count])</f>
        <v>132.5</v>
      </c>
      <c r="S1517" t="str">
        <f t="shared" si="118"/>
        <v>photography</v>
      </c>
      <c r="T1517" t="str">
        <f t="shared" si="119"/>
        <v>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15"/>
        <v>42649.583333333328</v>
      </c>
      <c r="K1518">
        <v>1473160292</v>
      </c>
      <c r="L1518" s="11">
        <f t="shared" si="11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17"/>
        <v>109</v>
      </c>
      <c r="R1518">
        <f>_xlfn.RANK.AVG(N1518,Table1[backers_count])</f>
        <v>698.5</v>
      </c>
      <c r="S1518" t="str">
        <f t="shared" si="118"/>
        <v>photography</v>
      </c>
      <c r="T1518" t="str">
        <f t="shared" si="119"/>
        <v>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15"/>
        <v>41979.25</v>
      </c>
      <c r="K1519">
        <v>1415194553</v>
      </c>
      <c r="L1519" s="11">
        <f t="shared" si="11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17"/>
        <v>162</v>
      </c>
      <c r="R1519">
        <f>_xlfn.RANK.AVG(N1519,Table1[backers_count])</f>
        <v>118</v>
      </c>
      <c r="S1519" t="str">
        <f t="shared" si="118"/>
        <v>photography</v>
      </c>
      <c r="T1519" t="str">
        <f t="shared" si="119"/>
        <v>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15"/>
        <v>41790.8200462963</v>
      </c>
      <c r="K1520">
        <v>1398973252</v>
      </c>
      <c r="L1520" s="11">
        <f t="shared" si="11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17"/>
        <v>205</v>
      </c>
      <c r="R1520">
        <f>_xlfn.RANK.AVG(N1520,Table1[backers_count])</f>
        <v>359.5</v>
      </c>
      <c r="S1520" t="str">
        <f t="shared" si="118"/>
        <v>photography</v>
      </c>
      <c r="T1520" t="str">
        <f t="shared" si="119"/>
        <v>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15"/>
        <v>41810.915972222225</v>
      </c>
      <c r="K1521">
        <v>1400867283</v>
      </c>
      <c r="L1521" s="11">
        <f t="shared" si="11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17"/>
        <v>103</v>
      </c>
      <c r="R1521">
        <f>_xlfn.RANK.AVG(N1521,Table1[backers_count])</f>
        <v>579.5</v>
      </c>
      <c r="S1521" t="str">
        <f t="shared" si="118"/>
        <v>photography</v>
      </c>
      <c r="T1521" t="str">
        <f t="shared" si="119"/>
        <v>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15"/>
        <v>41992.166666666672</v>
      </c>
      <c r="K1522">
        <v>1415824513</v>
      </c>
      <c r="L1522" s="11">
        <f t="shared" si="11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17"/>
        <v>103</v>
      </c>
      <c r="R1522">
        <f>_xlfn.RANK.AVG(N1522,Table1[backers_count])</f>
        <v>510.5</v>
      </c>
      <c r="S1522" t="str">
        <f t="shared" si="118"/>
        <v>photography</v>
      </c>
      <c r="T1522" t="str">
        <f t="shared" si="119"/>
        <v>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15"/>
        <v>42528.167719907404</v>
      </c>
      <c r="K1523">
        <v>1462248091</v>
      </c>
      <c r="L1523" s="11">
        <f t="shared" si="11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17"/>
        <v>107</v>
      </c>
      <c r="R1523">
        <f>_xlfn.RANK.AVG(N1523,Table1[backers_count])</f>
        <v>362.5</v>
      </c>
      <c r="S1523" t="str">
        <f t="shared" si="118"/>
        <v>photography</v>
      </c>
      <c r="T1523" t="str">
        <f t="shared" si="119"/>
        <v>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15"/>
        <v>41929.830312500002</v>
      </c>
      <c r="K1524">
        <v>1410983739</v>
      </c>
      <c r="L1524" s="11">
        <f t="shared" si="11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17"/>
        <v>139</v>
      </c>
      <c r="R1524">
        <f>_xlfn.RANK.AVG(N1524,Table1[backers_count])</f>
        <v>170</v>
      </c>
      <c r="S1524" t="str">
        <f t="shared" si="118"/>
        <v>photography</v>
      </c>
      <c r="T1524" t="str">
        <f t="shared" si="119"/>
        <v>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15"/>
        <v>41996</v>
      </c>
      <c r="K1525">
        <v>1416592916</v>
      </c>
      <c r="L1525" s="11">
        <f t="shared" si="11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17"/>
        <v>125</v>
      </c>
      <c r="R1525">
        <f>_xlfn.RANK.AVG(N1525,Table1[backers_count])</f>
        <v>348</v>
      </c>
      <c r="S1525" t="str">
        <f t="shared" si="118"/>
        <v>photography</v>
      </c>
      <c r="T1525" t="str">
        <f t="shared" si="119"/>
        <v>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15"/>
        <v>42786.501041666663</v>
      </c>
      <c r="K1526">
        <v>1485000090</v>
      </c>
      <c r="L1526" s="11">
        <f t="shared" si="11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17"/>
        <v>207</v>
      </c>
      <c r="R1526">
        <f>_xlfn.RANK.AVG(N1526,Table1[backers_count])</f>
        <v>1928.5</v>
      </c>
      <c r="S1526" t="str">
        <f t="shared" si="118"/>
        <v>photography</v>
      </c>
      <c r="T1526" t="str">
        <f t="shared" si="119"/>
        <v>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15"/>
        <v>42600.702986111108</v>
      </c>
      <c r="K1527">
        <v>1468947138</v>
      </c>
      <c r="L1527" s="11">
        <f t="shared" si="11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17"/>
        <v>174</v>
      </c>
      <c r="R1527">
        <f>_xlfn.RANK.AVG(N1527,Table1[backers_count])</f>
        <v>598.5</v>
      </c>
      <c r="S1527" t="str">
        <f t="shared" si="118"/>
        <v>photography</v>
      </c>
      <c r="T1527" t="str">
        <f t="shared" si="119"/>
        <v>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15"/>
        <v>42388.276006944448</v>
      </c>
      <c r="K1528">
        <v>1448951847</v>
      </c>
      <c r="L1528" s="11">
        <f t="shared" si="11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17"/>
        <v>120</v>
      </c>
      <c r="R1528">
        <f>_xlfn.RANK.AVG(N1528,Table1[backers_count])</f>
        <v>300</v>
      </c>
      <c r="S1528" t="str">
        <f t="shared" si="118"/>
        <v>photography</v>
      </c>
      <c r="T1528" t="str">
        <f t="shared" si="119"/>
        <v>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15"/>
        <v>42808.558865740735</v>
      </c>
      <c r="K1529">
        <v>1487082286</v>
      </c>
      <c r="L1529" s="11">
        <f t="shared" si="11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17"/>
        <v>110</v>
      </c>
      <c r="R1529">
        <f>_xlfn.RANK.AVG(N1529,Table1[backers_count])</f>
        <v>1115.5</v>
      </c>
      <c r="S1529" t="str">
        <f t="shared" si="118"/>
        <v>photography</v>
      </c>
      <c r="T1529" t="str">
        <f t="shared" si="119"/>
        <v>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15"/>
        <v>42767</v>
      </c>
      <c r="K1530">
        <v>1483292122</v>
      </c>
      <c r="L1530" s="11">
        <f t="shared" si="11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17"/>
        <v>282</v>
      </c>
      <c r="R1530">
        <f>_xlfn.RANK.AVG(N1530,Table1[backers_count])</f>
        <v>527.5</v>
      </c>
      <c r="S1530" t="str">
        <f t="shared" si="118"/>
        <v>photography</v>
      </c>
      <c r="T1530" t="str">
        <f t="shared" si="119"/>
        <v>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15"/>
        <v>42082.587037037039</v>
      </c>
      <c r="K1531">
        <v>1424185520</v>
      </c>
      <c r="L1531" s="11">
        <f t="shared" si="11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17"/>
        <v>101</v>
      </c>
      <c r="R1531">
        <f>_xlfn.RANK.AVG(N1531,Table1[backers_count])</f>
        <v>591.5</v>
      </c>
      <c r="S1531" t="str">
        <f t="shared" si="118"/>
        <v>photography</v>
      </c>
      <c r="T1531" t="str">
        <f t="shared" si="119"/>
        <v>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15"/>
        <v>42300.767303240747</v>
      </c>
      <c r="K1532">
        <v>1443464695</v>
      </c>
      <c r="L1532" s="11">
        <f t="shared" si="11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17"/>
        <v>135</v>
      </c>
      <c r="R1532">
        <f>_xlfn.RANK.AVG(N1532,Table1[backers_count])</f>
        <v>84</v>
      </c>
      <c r="S1532" t="str">
        <f t="shared" si="118"/>
        <v>photography</v>
      </c>
      <c r="T1532" t="str">
        <f t="shared" si="119"/>
        <v>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15"/>
        <v>41974.125</v>
      </c>
      <c r="K1533">
        <v>1414610126</v>
      </c>
      <c r="L1533" s="11">
        <f t="shared" si="11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17"/>
        <v>176</v>
      </c>
      <c r="R1533">
        <f>_xlfn.RANK.AVG(N1533,Table1[backers_count])</f>
        <v>1068</v>
      </c>
      <c r="S1533" t="str">
        <f t="shared" si="118"/>
        <v>photography</v>
      </c>
      <c r="T1533" t="str">
        <f t="shared" si="119"/>
        <v>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15"/>
        <v>42415.625</v>
      </c>
      <c r="K1534">
        <v>1453461865</v>
      </c>
      <c r="L1534" s="11">
        <f t="shared" si="11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17"/>
        <v>484</v>
      </c>
      <c r="R1534">
        <f>_xlfn.RANK.AVG(N1534,Table1[backers_count])</f>
        <v>280.5</v>
      </c>
      <c r="S1534" t="str">
        <f t="shared" si="118"/>
        <v>photography</v>
      </c>
      <c r="T1534" t="str">
        <f t="shared" si="119"/>
        <v>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15"/>
        <v>42492.165972222225</v>
      </c>
      <c r="K1535">
        <v>1457913777</v>
      </c>
      <c r="L1535" s="11">
        <f t="shared" si="11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17"/>
        <v>145</v>
      </c>
      <c r="R1535">
        <f>_xlfn.RANK.AVG(N1535,Table1[backers_count])</f>
        <v>94</v>
      </c>
      <c r="S1535" t="str">
        <f t="shared" si="118"/>
        <v>photography</v>
      </c>
      <c r="T1535" t="str">
        <f t="shared" si="119"/>
        <v>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15"/>
        <v>42251.67432870371</v>
      </c>
      <c r="K1536">
        <v>1438791062</v>
      </c>
      <c r="L1536" s="11">
        <f t="shared" si="11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17"/>
        <v>418</v>
      </c>
      <c r="R1536">
        <f>_xlfn.RANK.AVG(N1536,Table1[backers_count])</f>
        <v>214</v>
      </c>
      <c r="S1536" t="str">
        <f t="shared" si="118"/>
        <v>photography</v>
      </c>
      <c r="T1536" t="str">
        <f t="shared" si="119"/>
        <v>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15"/>
        <v>42513.916666666672</v>
      </c>
      <c r="K1537">
        <v>1461527631</v>
      </c>
      <c r="L1537" s="11">
        <f t="shared" si="11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17"/>
        <v>132</v>
      </c>
      <c r="R1537">
        <f>_xlfn.RANK.AVG(N1537,Table1[backers_count])</f>
        <v>738</v>
      </c>
      <c r="S1537" t="str">
        <f t="shared" si="118"/>
        <v>photography</v>
      </c>
      <c r="T1537" t="str">
        <f t="shared" si="119"/>
        <v>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ref="J1538:J1601" si="120">(((I1538/60)/60)/24)+DATE(1970,1,1)</f>
        <v>42243.802199074074</v>
      </c>
      <c r="K1538">
        <v>1438110910</v>
      </c>
      <c r="L1538" s="11">
        <f t="shared" ref="L1538:L1601" si="121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22">ROUND((E1538/D1538)*100,0)</f>
        <v>250</v>
      </c>
      <c r="R1538">
        <f>_xlfn.RANK.AVG(N1538,Table1[backers_count])</f>
        <v>168</v>
      </c>
      <c r="S1538" t="str">
        <f t="shared" ref="S1538:S1601" si="123">LEFT(P1538, SEARCH("/",P1538,1)-1)</f>
        <v>photography</v>
      </c>
      <c r="T1538" t="str">
        <f t="shared" ref="T1538:T1601" si="124">RIGHT(P1538,LEN(P1538)-SEARCH("/",P1538)-1)</f>
        <v>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si="120"/>
        <v>42588.75</v>
      </c>
      <c r="K1539">
        <v>1467358427</v>
      </c>
      <c r="L1539" s="11">
        <f t="shared" si="121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22"/>
        <v>180</v>
      </c>
      <c r="R1539">
        <f>_xlfn.RANK.AVG(N1539,Table1[backers_count])</f>
        <v>374.5</v>
      </c>
      <c r="S1539" t="str">
        <f t="shared" si="123"/>
        <v>photography</v>
      </c>
      <c r="T1539" t="str">
        <f t="shared" si="124"/>
        <v>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20"/>
        <v>42026.782060185185</v>
      </c>
      <c r="K1540">
        <v>1418064370</v>
      </c>
      <c r="L1540" s="11">
        <f t="shared" si="121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22"/>
        <v>103</v>
      </c>
      <c r="R1540">
        <f>_xlfn.RANK.AVG(N1540,Table1[backers_count])</f>
        <v>1483</v>
      </c>
      <c r="S1540" t="str">
        <f t="shared" si="123"/>
        <v>photography</v>
      </c>
      <c r="T1540" t="str">
        <f t="shared" si="124"/>
        <v>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20"/>
        <v>42738.919201388882</v>
      </c>
      <c r="K1541">
        <v>1480629819</v>
      </c>
      <c r="L1541" s="11">
        <f t="shared" si="121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22"/>
        <v>136</v>
      </c>
      <c r="R1541">
        <f>_xlfn.RANK.AVG(N1541,Table1[backers_count])</f>
        <v>296</v>
      </c>
      <c r="S1541" t="str">
        <f t="shared" si="123"/>
        <v>photography</v>
      </c>
      <c r="T1541" t="str">
        <f t="shared" si="124"/>
        <v>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20"/>
        <v>41969.052083333328</v>
      </c>
      <c r="K1542">
        <v>1414368616</v>
      </c>
      <c r="L1542" s="11">
        <f t="shared" si="121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22"/>
        <v>118</v>
      </c>
      <c r="R1542">
        <f>_xlfn.RANK.AVG(N1542,Table1[backers_count])</f>
        <v>825</v>
      </c>
      <c r="S1542" t="str">
        <f t="shared" si="123"/>
        <v>photography</v>
      </c>
      <c r="T1542" t="str">
        <f t="shared" si="124"/>
        <v>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20"/>
        <v>42004.712245370371</v>
      </c>
      <c r="K1543">
        <v>1417453538</v>
      </c>
      <c r="L1543" s="11">
        <f t="shared" si="121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22"/>
        <v>0</v>
      </c>
      <c r="R1543">
        <f>_xlfn.RANK.AVG(N1543,Table1[backers_count])</f>
        <v>3354.5</v>
      </c>
      <c r="S1543" t="str">
        <f t="shared" si="123"/>
        <v>photography</v>
      </c>
      <c r="T1543" t="str">
        <f t="shared" si="124"/>
        <v>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20"/>
        <v>42185.996527777781</v>
      </c>
      <c r="K1544">
        <v>1434412500</v>
      </c>
      <c r="L1544" s="11">
        <f t="shared" si="121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22"/>
        <v>4</v>
      </c>
      <c r="R1544">
        <f>_xlfn.RANK.AVG(N1544,Table1[backers_count])</f>
        <v>3572.5</v>
      </c>
      <c r="S1544" t="str">
        <f t="shared" si="123"/>
        <v>photography</v>
      </c>
      <c r="T1544" t="str">
        <f t="shared" si="124"/>
        <v>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20"/>
        <v>41965.551319444443</v>
      </c>
      <c r="K1545">
        <v>1414066434</v>
      </c>
      <c r="L1545" s="11">
        <f t="shared" si="121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22"/>
        <v>0</v>
      </c>
      <c r="R1545">
        <f>_xlfn.RANK.AVG(N1545,Table1[backers_count])</f>
        <v>3572.5</v>
      </c>
      <c r="S1545" t="str">
        <f t="shared" si="123"/>
        <v>photography</v>
      </c>
      <c r="T1545" t="str">
        <f t="shared" si="124"/>
        <v>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20"/>
        <v>42095.012499999997</v>
      </c>
      <c r="K1546">
        <v>1424222024</v>
      </c>
      <c r="L1546" s="11">
        <f t="shared" si="121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22"/>
        <v>0</v>
      </c>
      <c r="R1546">
        <f>_xlfn.RANK.AVG(N1546,Table1[backers_count])</f>
        <v>3909.5</v>
      </c>
      <c r="S1546" t="str">
        <f t="shared" si="123"/>
        <v>photography</v>
      </c>
      <c r="T1546" t="str">
        <f t="shared" si="124"/>
        <v>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20"/>
        <v>42065.886111111111</v>
      </c>
      <c r="K1547">
        <v>1422393234</v>
      </c>
      <c r="L1547" s="11">
        <f t="shared" si="121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22"/>
        <v>0</v>
      </c>
      <c r="R1547">
        <f>_xlfn.RANK.AVG(N1547,Table1[backers_count])</f>
        <v>3572.5</v>
      </c>
      <c r="S1547" t="str">
        <f t="shared" si="123"/>
        <v>photography</v>
      </c>
      <c r="T1547" t="str">
        <f t="shared" si="124"/>
        <v>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20"/>
        <v>41899.212951388887</v>
      </c>
      <c r="K1548">
        <v>1405746399</v>
      </c>
      <c r="L1548" s="11">
        <f t="shared" si="121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22"/>
        <v>29</v>
      </c>
      <c r="R1548">
        <f>_xlfn.RANK.AVG(N1548,Table1[backers_count])</f>
        <v>2611.5</v>
      </c>
      <c r="S1548" t="str">
        <f t="shared" si="123"/>
        <v>photography</v>
      </c>
      <c r="T1548" t="str">
        <f t="shared" si="124"/>
        <v>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20"/>
        <v>42789.426875000005</v>
      </c>
      <c r="K1549">
        <v>1487240082</v>
      </c>
      <c r="L1549" s="11">
        <f t="shared" si="121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22"/>
        <v>0</v>
      </c>
      <c r="R1549">
        <f>_xlfn.RANK.AVG(N1549,Table1[backers_count])</f>
        <v>3909.5</v>
      </c>
      <c r="S1549" t="str">
        <f t="shared" si="123"/>
        <v>photography</v>
      </c>
      <c r="T1549" t="str">
        <f t="shared" si="124"/>
        <v>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20"/>
        <v>42316.923842592587</v>
      </c>
      <c r="K1550">
        <v>1444425020</v>
      </c>
      <c r="L1550" s="11">
        <f t="shared" si="121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22"/>
        <v>9</v>
      </c>
      <c r="R1550">
        <f>_xlfn.RANK.AVG(N1550,Table1[backers_count])</f>
        <v>3572.5</v>
      </c>
      <c r="S1550" t="str">
        <f t="shared" si="123"/>
        <v>photography</v>
      </c>
      <c r="T1550" t="str">
        <f t="shared" si="124"/>
        <v>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20"/>
        <v>42311.177766203706</v>
      </c>
      <c r="K1551">
        <v>1443928559</v>
      </c>
      <c r="L1551" s="11">
        <f t="shared" si="121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22"/>
        <v>34</v>
      </c>
      <c r="R1551">
        <f>_xlfn.RANK.AVG(N1551,Table1[backers_count])</f>
        <v>2901.5</v>
      </c>
      <c r="S1551" t="str">
        <f t="shared" si="123"/>
        <v>photography</v>
      </c>
      <c r="T1551" t="str">
        <f t="shared" si="124"/>
        <v>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20"/>
        <v>42502.449467592596</v>
      </c>
      <c r="K1552">
        <v>1460458034</v>
      </c>
      <c r="L1552" s="11">
        <f t="shared" si="121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22"/>
        <v>13</v>
      </c>
      <c r="R1552">
        <f>_xlfn.RANK.AVG(N1552,Table1[backers_count])</f>
        <v>2833</v>
      </c>
      <c r="S1552" t="str">
        <f t="shared" si="123"/>
        <v>photography</v>
      </c>
      <c r="T1552" t="str">
        <f t="shared" si="124"/>
        <v>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20"/>
        <v>42151.824525462958</v>
      </c>
      <c r="K1553">
        <v>1430164039</v>
      </c>
      <c r="L1553" s="11">
        <f t="shared" si="121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22"/>
        <v>0</v>
      </c>
      <c r="R1553">
        <f>_xlfn.RANK.AVG(N1553,Table1[backers_count])</f>
        <v>3909.5</v>
      </c>
      <c r="S1553" t="str">
        <f t="shared" si="123"/>
        <v>photography</v>
      </c>
      <c r="T1553" t="str">
        <f t="shared" si="124"/>
        <v>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20"/>
        <v>41913.165972222225</v>
      </c>
      <c r="K1554">
        <v>1410366708</v>
      </c>
      <c r="L1554" s="11">
        <f t="shared" si="121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22"/>
        <v>49</v>
      </c>
      <c r="R1554">
        <f>_xlfn.RANK.AVG(N1554,Table1[backers_count])</f>
        <v>2380.5</v>
      </c>
      <c r="S1554" t="str">
        <f t="shared" si="123"/>
        <v>photography</v>
      </c>
      <c r="T1554" t="str">
        <f t="shared" si="124"/>
        <v>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20"/>
        <v>42249.282951388886</v>
      </c>
      <c r="K1555">
        <v>1438584447</v>
      </c>
      <c r="L1555" s="11">
        <f t="shared" si="121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22"/>
        <v>0</v>
      </c>
      <c r="R1555">
        <f>_xlfn.RANK.AVG(N1555,Table1[backers_count])</f>
        <v>3909.5</v>
      </c>
      <c r="S1555" t="str">
        <f t="shared" si="123"/>
        <v>photography</v>
      </c>
      <c r="T1555" t="str">
        <f t="shared" si="124"/>
        <v>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20"/>
        <v>42218.252199074079</v>
      </c>
      <c r="K1556">
        <v>1435903390</v>
      </c>
      <c r="L1556" s="11">
        <f t="shared" si="121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22"/>
        <v>0</v>
      </c>
      <c r="R1556">
        <f>_xlfn.RANK.AVG(N1556,Table1[backers_count])</f>
        <v>3909.5</v>
      </c>
      <c r="S1556" t="str">
        <f t="shared" si="123"/>
        <v>photography</v>
      </c>
      <c r="T1556" t="str">
        <f t="shared" si="124"/>
        <v>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20"/>
        <v>42264.708333333328</v>
      </c>
      <c r="K1557">
        <v>1440513832</v>
      </c>
      <c r="L1557" s="11">
        <f t="shared" si="121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22"/>
        <v>0</v>
      </c>
      <c r="R1557">
        <f>_xlfn.RANK.AVG(N1557,Table1[backers_count])</f>
        <v>3909.5</v>
      </c>
      <c r="S1557" t="str">
        <f t="shared" si="123"/>
        <v>photography</v>
      </c>
      <c r="T1557" t="str">
        <f t="shared" si="124"/>
        <v>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20"/>
        <v>42555.153055555551</v>
      </c>
      <c r="K1558">
        <v>1465011624</v>
      </c>
      <c r="L1558" s="11">
        <f t="shared" si="121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22"/>
        <v>45</v>
      </c>
      <c r="R1558">
        <f>_xlfn.RANK.AVG(N1558,Table1[backers_count])</f>
        <v>2568.5</v>
      </c>
      <c r="S1558" t="str">
        <f t="shared" si="123"/>
        <v>photography</v>
      </c>
      <c r="T1558" t="str">
        <f t="shared" si="124"/>
        <v>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20"/>
        <v>41902.65315972222</v>
      </c>
      <c r="K1559">
        <v>1408549233</v>
      </c>
      <c r="L1559" s="11">
        <f t="shared" si="121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22"/>
        <v>4</v>
      </c>
      <c r="R1559">
        <f>_xlfn.RANK.AVG(N1559,Table1[backers_count])</f>
        <v>3572.5</v>
      </c>
      <c r="S1559" t="str">
        <f t="shared" si="123"/>
        <v>photography</v>
      </c>
      <c r="T1559" t="str">
        <f t="shared" si="124"/>
        <v>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20"/>
        <v>42244.508333333331</v>
      </c>
      <c r="K1560">
        <v>1435656759</v>
      </c>
      <c r="L1560" s="11">
        <f t="shared" si="121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22"/>
        <v>5</v>
      </c>
      <c r="R1560">
        <f>_xlfn.RANK.AVG(N1560,Table1[backers_count])</f>
        <v>3198.5</v>
      </c>
      <c r="S1560" t="str">
        <f t="shared" si="123"/>
        <v>photography</v>
      </c>
      <c r="T1560" t="str">
        <f t="shared" si="124"/>
        <v>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20"/>
        <v>42123.05322916666</v>
      </c>
      <c r="K1561">
        <v>1428974199</v>
      </c>
      <c r="L1561" s="11">
        <f t="shared" si="121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22"/>
        <v>0</v>
      </c>
      <c r="R1561">
        <f>_xlfn.RANK.AVG(N1561,Table1[backers_count])</f>
        <v>3572.5</v>
      </c>
      <c r="S1561" t="str">
        <f t="shared" si="123"/>
        <v>photography</v>
      </c>
      <c r="T1561" t="str">
        <f t="shared" si="124"/>
        <v>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20"/>
        <v>41956.062418981484</v>
      </c>
      <c r="K1562">
        <v>1414110593</v>
      </c>
      <c r="L1562" s="11">
        <f t="shared" si="121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22"/>
        <v>4</v>
      </c>
      <c r="R1562">
        <f>_xlfn.RANK.AVG(N1562,Table1[backers_count])</f>
        <v>3067.5</v>
      </c>
      <c r="S1562" t="str">
        <f t="shared" si="123"/>
        <v>photography</v>
      </c>
      <c r="T1562" t="str">
        <f t="shared" si="124"/>
        <v>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20"/>
        <v>41585.083368055559</v>
      </c>
      <c r="K1563">
        <v>1381194003</v>
      </c>
      <c r="L1563" s="11">
        <f t="shared" si="121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22"/>
        <v>1</v>
      </c>
      <c r="R1563">
        <f>_xlfn.RANK.AVG(N1563,Table1[backers_count])</f>
        <v>3572.5</v>
      </c>
      <c r="S1563" t="str">
        <f t="shared" si="123"/>
        <v>publishing</v>
      </c>
      <c r="T1563" t="str">
        <f t="shared" si="124"/>
        <v>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20"/>
        <v>40149.034722222219</v>
      </c>
      <c r="K1564">
        <v>1253712916</v>
      </c>
      <c r="L1564" s="11">
        <f t="shared" si="121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22"/>
        <v>0</v>
      </c>
      <c r="R1564">
        <f>_xlfn.RANK.AVG(N1564,Table1[backers_count])</f>
        <v>3909.5</v>
      </c>
      <c r="S1564" t="str">
        <f t="shared" si="123"/>
        <v>publishing</v>
      </c>
      <c r="T1564" t="str">
        <f t="shared" si="124"/>
        <v>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20"/>
        <v>41712.700821759259</v>
      </c>
      <c r="K1565">
        <v>1389635351</v>
      </c>
      <c r="L1565" s="11">
        <f t="shared" si="121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22"/>
        <v>1</v>
      </c>
      <c r="R1565">
        <f>_xlfn.RANK.AVG(N1565,Table1[backers_count])</f>
        <v>3354.5</v>
      </c>
      <c r="S1565" t="str">
        <f t="shared" si="123"/>
        <v>publishing</v>
      </c>
      <c r="T1565" t="str">
        <f t="shared" si="124"/>
        <v>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20"/>
        <v>42152.836805555555</v>
      </c>
      <c r="K1566">
        <v>1430124509</v>
      </c>
      <c r="L1566" s="11">
        <f t="shared" si="121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22"/>
        <v>0</v>
      </c>
      <c r="R1566">
        <f>_xlfn.RANK.AVG(N1566,Table1[backers_count])</f>
        <v>3572.5</v>
      </c>
      <c r="S1566" t="str">
        <f t="shared" si="123"/>
        <v>publishing</v>
      </c>
      <c r="T1566" t="str">
        <f t="shared" si="124"/>
        <v>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20"/>
        <v>40702.729872685188</v>
      </c>
      <c r="K1567">
        <v>1304962261</v>
      </c>
      <c r="L1567" s="11">
        <f t="shared" si="121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22"/>
        <v>3</v>
      </c>
      <c r="R1567">
        <f>_xlfn.RANK.AVG(N1567,Table1[backers_count])</f>
        <v>3572.5</v>
      </c>
      <c r="S1567" t="str">
        <f t="shared" si="123"/>
        <v>publishing</v>
      </c>
      <c r="T1567" t="str">
        <f t="shared" si="124"/>
        <v>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20"/>
        <v>42578.916666666672</v>
      </c>
      <c r="K1568">
        <v>1467151204</v>
      </c>
      <c r="L1568" s="11">
        <f t="shared" si="121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22"/>
        <v>21</v>
      </c>
      <c r="R1568">
        <f>_xlfn.RANK.AVG(N1568,Table1[backers_count])</f>
        <v>1258.5</v>
      </c>
      <c r="S1568" t="str">
        <f t="shared" si="123"/>
        <v>publishing</v>
      </c>
      <c r="T1568" t="str">
        <f t="shared" si="124"/>
        <v>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20"/>
        <v>41687</v>
      </c>
      <c r="K1569">
        <v>1391293745</v>
      </c>
      <c r="L1569" s="11">
        <f t="shared" si="121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22"/>
        <v>4</v>
      </c>
      <c r="R1569">
        <f>_xlfn.RANK.AVG(N1569,Table1[backers_count])</f>
        <v>2521.5</v>
      </c>
      <c r="S1569" t="str">
        <f t="shared" si="123"/>
        <v>publishing</v>
      </c>
      <c r="T1569" t="str">
        <f t="shared" si="124"/>
        <v>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20"/>
        <v>41997.062326388885</v>
      </c>
      <c r="K1570">
        <v>1416360585</v>
      </c>
      <c r="L1570" s="11">
        <f t="shared" si="121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22"/>
        <v>14</v>
      </c>
      <c r="R1570">
        <f>_xlfn.RANK.AVG(N1570,Table1[backers_count])</f>
        <v>2149</v>
      </c>
      <c r="S1570" t="str">
        <f t="shared" si="123"/>
        <v>publishing</v>
      </c>
      <c r="T1570" t="str">
        <f t="shared" si="124"/>
        <v>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20"/>
        <v>41419.679560185185</v>
      </c>
      <c r="K1571">
        <v>1366906714</v>
      </c>
      <c r="L1571" s="11">
        <f t="shared" si="121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22"/>
        <v>0</v>
      </c>
      <c r="R1571">
        <f>_xlfn.RANK.AVG(N1571,Table1[backers_count])</f>
        <v>3909.5</v>
      </c>
      <c r="S1571" t="str">
        <f t="shared" si="123"/>
        <v>publishing</v>
      </c>
      <c r="T1571" t="str">
        <f t="shared" si="124"/>
        <v>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20"/>
        <v>42468.771782407406</v>
      </c>
      <c r="K1572">
        <v>1457551882</v>
      </c>
      <c r="L1572" s="11">
        <f t="shared" si="121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22"/>
        <v>41</v>
      </c>
      <c r="R1572">
        <f>_xlfn.RANK.AVG(N1572,Table1[backers_count])</f>
        <v>1367.5</v>
      </c>
      <c r="S1572" t="str">
        <f t="shared" si="123"/>
        <v>publishing</v>
      </c>
      <c r="T1572" t="str">
        <f t="shared" si="124"/>
        <v>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20"/>
        <v>42174.769479166673</v>
      </c>
      <c r="K1573">
        <v>1432146483</v>
      </c>
      <c r="L1573" s="11">
        <f t="shared" si="121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22"/>
        <v>1</v>
      </c>
      <c r="R1573">
        <f>_xlfn.RANK.AVG(N1573,Table1[backers_count])</f>
        <v>3067.5</v>
      </c>
      <c r="S1573" t="str">
        <f t="shared" si="123"/>
        <v>publishing</v>
      </c>
      <c r="T1573" t="str">
        <f t="shared" si="124"/>
        <v>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20"/>
        <v>42428.999305555553</v>
      </c>
      <c r="K1574">
        <v>1454546859</v>
      </c>
      <c r="L1574" s="11">
        <f t="shared" si="121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22"/>
        <v>5</v>
      </c>
      <c r="R1574">
        <f>_xlfn.RANK.AVG(N1574,Table1[backers_count])</f>
        <v>3198.5</v>
      </c>
      <c r="S1574" t="str">
        <f t="shared" si="123"/>
        <v>publishing</v>
      </c>
      <c r="T1574" t="str">
        <f t="shared" si="124"/>
        <v>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20"/>
        <v>42826.165972222225</v>
      </c>
      <c r="K1575">
        <v>1487548802</v>
      </c>
      <c r="L1575" s="11">
        <f t="shared" si="121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22"/>
        <v>2</v>
      </c>
      <c r="R1575">
        <f>_xlfn.RANK.AVG(N1575,Table1[backers_count])</f>
        <v>3198.5</v>
      </c>
      <c r="S1575" t="str">
        <f t="shared" si="123"/>
        <v>publishing</v>
      </c>
      <c r="T1575" t="str">
        <f t="shared" si="124"/>
        <v>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20"/>
        <v>42052.927418981482</v>
      </c>
      <c r="K1576">
        <v>1421187329</v>
      </c>
      <c r="L1576" s="11">
        <f t="shared" si="121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22"/>
        <v>5</v>
      </c>
      <c r="R1576">
        <f>_xlfn.RANK.AVG(N1576,Table1[backers_count])</f>
        <v>2901.5</v>
      </c>
      <c r="S1576" t="str">
        <f t="shared" si="123"/>
        <v>publishing</v>
      </c>
      <c r="T1576" t="str">
        <f t="shared" si="124"/>
        <v>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20"/>
        <v>41829.524259259262</v>
      </c>
      <c r="K1577">
        <v>1402317296</v>
      </c>
      <c r="L1577" s="11">
        <f t="shared" si="121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22"/>
        <v>23</v>
      </c>
      <c r="R1577">
        <f>_xlfn.RANK.AVG(N1577,Table1[backers_count])</f>
        <v>1724.5</v>
      </c>
      <c r="S1577" t="str">
        <f t="shared" si="123"/>
        <v>publishing</v>
      </c>
      <c r="T1577" t="str">
        <f t="shared" si="124"/>
        <v>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20"/>
        <v>42185.879259259258</v>
      </c>
      <c r="K1578">
        <v>1431810368</v>
      </c>
      <c r="L1578" s="11">
        <f t="shared" si="121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22"/>
        <v>13</v>
      </c>
      <c r="R1578">
        <f>_xlfn.RANK.AVG(N1578,Table1[backers_count])</f>
        <v>2655</v>
      </c>
      <c r="S1578" t="str">
        <f t="shared" si="123"/>
        <v>publishing</v>
      </c>
      <c r="T1578" t="str">
        <f t="shared" si="124"/>
        <v>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20"/>
        <v>41114.847777777781</v>
      </c>
      <c r="K1579">
        <v>1337977248</v>
      </c>
      <c r="L1579" s="11">
        <f t="shared" si="121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22"/>
        <v>1</v>
      </c>
      <c r="R1579">
        <f>_xlfn.RANK.AVG(N1579,Table1[backers_count])</f>
        <v>3354.5</v>
      </c>
      <c r="S1579" t="str">
        <f t="shared" si="123"/>
        <v>publishing</v>
      </c>
      <c r="T1579" t="str">
        <f t="shared" si="124"/>
        <v>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20"/>
        <v>40423.083333333336</v>
      </c>
      <c r="K1580">
        <v>1281317691</v>
      </c>
      <c r="L1580" s="11">
        <f t="shared" si="121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22"/>
        <v>11</v>
      </c>
      <c r="R1580">
        <f>_xlfn.RANK.AVG(N1580,Table1[backers_count])</f>
        <v>3067.5</v>
      </c>
      <c r="S1580" t="str">
        <f t="shared" si="123"/>
        <v>publishing</v>
      </c>
      <c r="T1580" t="str">
        <f t="shared" si="124"/>
        <v>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20"/>
        <v>41514.996423611112</v>
      </c>
      <c r="K1581">
        <v>1374882891</v>
      </c>
      <c r="L1581" s="11">
        <f t="shared" si="121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22"/>
        <v>1</v>
      </c>
      <c r="R1581">
        <f>_xlfn.RANK.AVG(N1581,Table1[backers_count])</f>
        <v>3354.5</v>
      </c>
      <c r="S1581" t="str">
        <f t="shared" si="123"/>
        <v>publishing</v>
      </c>
      <c r="T1581" t="str">
        <f t="shared" si="124"/>
        <v>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20"/>
        <v>41050.050069444449</v>
      </c>
      <c r="K1582">
        <v>1332378726</v>
      </c>
      <c r="L1582" s="11">
        <f t="shared" si="121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22"/>
        <v>0</v>
      </c>
      <c r="R1582">
        <f>_xlfn.RANK.AVG(N1582,Table1[backers_count])</f>
        <v>3909.5</v>
      </c>
      <c r="S1582" t="str">
        <f t="shared" si="123"/>
        <v>publishing</v>
      </c>
      <c r="T1582" t="str">
        <f t="shared" si="124"/>
        <v>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20"/>
        <v>42357.448958333334</v>
      </c>
      <c r="K1583">
        <v>1447757190</v>
      </c>
      <c r="L1583" s="11">
        <f t="shared" si="121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22"/>
        <v>1</v>
      </c>
      <c r="R1583">
        <f>_xlfn.RANK.AVG(N1583,Table1[backers_count])</f>
        <v>3572.5</v>
      </c>
      <c r="S1583" t="str">
        <f t="shared" si="123"/>
        <v>photography</v>
      </c>
      <c r="T1583" t="str">
        <f t="shared" si="124"/>
        <v>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20"/>
        <v>42303.888888888891</v>
      </c>
      <c r="K1584">
        <v>1440961053</v>
      </c>
      <c r="L1584" s="11">
        <f t="shared" si="121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22"/>
        <v>9</v>
      </c>
      <c r="R1584">
        <f>_xlfn.RANK.AVG(N1584,Table1[backers_count])</f>
        <v>3198.5</v>
      </c>
      <c r="S1584" t="str">
        <f t="shared" si="123"/>
        <v>photography</v>
      </c>
      <c r="T1584" t="str">
        <f t="shared" si="124"/>
        <v>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20"/>
        <v>41907.904988425929</v>
      </c>
      <c r="K1585">
        <v>1409089391</v>
      </c>
      <c r="L1585" s="11">
        <f t="shared" si="121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22"/>
        <v>0</v>
      </c>
      <c r="R1585">
        <f>_xlfn.RANK.AVG(N1585,Table1[backers_count])</f>
        <v>3572.5</v>
      </c>
      <c r="S1585" t="str">
        <f t="shared" si="123"/>
        <v>photography</v>
      </c>
      <c r="T1585" t="str">
        <f t="shared" si="124"/>
        <v>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20"/>
        <v>41789.649317129632</v>
      </c>
      <c r="K1586">
        <v>1400600101</v>
      </c>
      <c r="L1586" s="11">
        <f t="shared" si="121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22"/>
        <v>0</v>
      </c>
      <c r="R1586">
        <f>_xlfn.RANK.AVG(N1586,Table1[backers_count])</f>
        <v>3909.5</v>
      </c>
      <c r="S1586" t="str">
        <f t="shared" si="123"/>
        <v>photography</v>
      </c>
      <c r="T1586" t="str">
        <f t="shared" si="124"/>
        <v>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20"/>
        <v>42729.458333333328</v>
      </c>
      <c r="K1587">
        <v>1480800568</v>
      </c>
      <c r="L1587" s="11">
        <f t="shared" si="121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22"/>
        <v>79</v>
      </c>
      <c r="R1587">
        <f>_xlfn.RANK.AVG(N1587,Table1[backers_count])</f>
        <v>2568.5</v>
      </c>
      <c r="S1587" t="str">
        <f t="shared" si="123"/>
        <v>photography</v>
      </c>
      <c r="T1587" t="str">
        <f t="shared" si="124"/>
        <v>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20"/>
        <v>42099.062754629631</v>
      </c>
      <c r="K1588">
        <v>1425609022</v>
      </c>
      <c r="L1588" s="11">
        <f t="shared" si="121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22"/>
        <v>0</v>
      </c>
      <c r="R1588">
        <f>_xlfn.RANK.AVG(N1588,Table1[backers_count])</f>
        <v>3909.5</v>
      </c>
      <c r="S1588" t="str">
        <f t="shared" si="123"/>
        <v>photography</v>
      </c>
      <c r="T1588" t="str">
        <f t="shared" si="124"/>
        <v>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20"/>
        <v>41986.950983796298</v>
      </c>
      <c r="K1589">
        <v>1415918965</v>
      </c>
      <c r="L1589" s="11">
        <f t="shared" si="121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22"/>
        <v>0</v>
      </c>
      <c r="R1589">
        <f>_xlfn.RANK.AVG(N1589,Table1[backers_count])</f>
        <v>3572.5</v>
      </c>
      <c r="S1589" t="str">
        <f t="shared" si="123"/>
        <v>photography</v>
      </c>
      <c r="T1589" t="str">
        <f t="shared" si="124"/>
        <v>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20"/>
        <v>42035.841666666667</v>
      </c>
      <c r="K1590">
        <v>1420091999</v>
      </c>
      <c r="L1590" s="11">
        <f t="shared" si="121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22"/>
        <v>0</v>
      </c>
      <c r="R1590">
        <f>_xlfn.RANK.AVG(N1590,Table1[backers_count])</f>
        <v>3909.5</v>
      </c>
      <c r="S1590" t="str">
        <f t="shared" si="123"/>
        <v>photography</v>
      </c>
      <c r="T1590" t="str">
        <f t="shared" si="124"/>
        <v>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20"/>
        <v>42286.984791666662</v>
      </c>
      <c r="K1591">
        <v>1441841886</v>
      </c>
      <c r="L1591" s="11">
        <f t="shared" si="121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22"/>
        <v>0</v>
      </c>
      <c r="R1591">
        <f>_xlfn.RANK.AVG(N1591,Table1[backers_count])</f>
        <v>3909.5</v>
      </c>
      <c r="S1591" t="str">
        <f t="shared" si="123"/>
        <v>photography</v>
      </c>
      <c r="T1591" t="str">
        <f t="shared" si="124"/>
        <v>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20"/>
        <v>42270.857222222221</v>
      </c>
      <c r="K1592">
        <v>1440448464</v>
      </c>
      <c r="L1592" s="11">
        <f t="shared" si="121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22"/>
        <v>2</v>
      </c>
      <c r="R1592">
        <f>_xlfn.RANK.AVG(N1592,Table1[backers_count])</f>
        <v>3354.5</v>
      </c>
      <c r="S1592" t="str">
        <f t="shared" si="123"/>
        <v>photography</v>
      </c>
      <c r="T1592" t="str">
        <f t="shared" si="124"/>
        <v>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20"/>
        <v>42463.68450231482</v>
      </c>
      <c r="K1593">
        <v>1457112341</v>
      </c>
      <c r="L1593" s="11">
        <f t="shared" si="121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22"/>
        <v>29</v>
      </c>
      <c r="R1593">
        <f>_xlfn.RANK.AVG(N1593,Table1[backers_count])</f>
        <v>879</v>
      </c>
      <c r="S1593" t="str">
        <f t="shared" si="123"/>
        <v>photography</v>
      </c>
      <c r="T1593" t="str">
        <f t="shared" si="124"/>
        <v>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20"/>
        <v>42091.031076388885</v>
      </c>
      <c r="K1594">
        <v>1423619085</v>
      </c>
      <c r="L1594" s="11">
        <f t="shared" si="121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22"/>
        <v>0</v>
      </c>
      <c r="R1594">
        <f>_xlfn.RANK.AVG(N1594,Table1[backers_count])</f>
        <v>3909.5</v>
      </c>
      <c r="S1594" t="str">
        <f t="shared" si="123"/>
        <v>photography</v>
      </c>
      <c r="T1594" t="str">
        <f t="shared" si="124"/>
        <v>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20"/>
        <v>42063.845543981486</v>
      </c>
      <c r="K1595">
        <v>1422562655</v>
      </c>
      <c r="L1595" s="11">
        <f t="shared" si="121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22"/>
        <v>0</v>
      </c>
      <c r="R1595">
        <f>_xlfn.RANK.AVG(N1595,Table1[backers_count])</f>
        <v>3198.5</v>
      </c>
      <c r="S1595" t="str">
        <f t="shared" si="123"/>
        <v>photography</v>
      </c>
      <c r="T1595" t="str">
        <f t="shared" si="124"/>
        <v>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20"/>
        <v>42505.681249999994</v>
      </c>
      <c r="K1596">
        <v>1458147982</v>
      </c>
      <c r="L1596" s="11">
        <f t="shared" si="121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22"/>
        <v>21</v>
      </c>
      <c r="R1596">
        <f>_xlfn.RANK.AVG(N1596,Table1[backers_count])</f>
        <v>2655</v>
      </c>
      <c r="S1596" t="str">
        <f t="shared" si="123"/>
        <v>photography</v>
      </c>
      <c r="T1596" t="str">
        <f t="shared" si="124"/>
        <v>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20"/>
        <v>41808.842361111114</v>
      </c>
      <c r="K1597">
        <v>1400634728</v>
      </c>
      <c r="L1597" s="11">
        <f t="shared" si="121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22"/>
        <v>0</v>
      </c>
      <c r="R1597">
        <f>_xlfn.RANK.AVG(N1597,Table1[backers_count])</f>
        <v>2833</v>
      </c>
      <c r="S1597" t="str">
        <f t="shared" si="123"/>
        <v>photography</v>
      </c>
      <c r="T1597" t="str">
        <f t="shared" si="124"/>
        <v>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20"/>
        <v>41986.471863425926</v>
      </c>
      <c r="K1598">
        <v>1414577969</v>
      </c>
      <c r="L1598" s="11">
        <f t="shared" si="121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22"/>
        <v>2</v>
      </c>
      <c r="R1598">
        <f>_xlfn.RANK.AVG(N1598,Table1[backers_count])</f>
        <v>3198.5</v>
      </c>
      <c r="S1598" t="str">
        <f t="shared" si="123"/>
        <v>photography</v>
      </c>
      <c r="T1598" t="str">
        <f t="shared" si="124"/>
        <v>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20"/>
        <v>42633.354131944448</v>
      </c>
      <c r="K1599">
        <v>1471768197</v>
      </c>
      <c r="L1599" s="11">
        <f t="shared" si="121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22"/>
        <v>0</v>
      </c>
      <c r="R1599">
        <f>_xlfn.RANK.AVG(N1599,Table1[backers_count])</f>
        <v>3909.5</v>
      </c>
      <c r="S1599" t="str">
        <f t="shared" si="123"/>
        <v>photography</v>
      </c>
      <c r="T1599" t="str">
        <f t="shared" si="124"/>
        <v>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20"/>
        <v>42211.667337962965</v>
      </c>
      <c r="K1600">
        <v>1432742458</v>
      </c>
      <c r="L1600" s="11">
        <f t="shared" si="121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22"/>
        <v>0</v>
      </c>
      <c r="R1600">
        <f>_xlfn.RANK.AVG(N1600,Table1[backers_count])</f>
        <v>3572.5</v>
      </c>
      <c r="S1600" t="str">
        <f t="shared" si="123"/>
        <v>photography</v>
      </c>
      <c r="T1600" t="str">
        <f t="shared" si="124"/>
        <v>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20"/>
        <v>42468.497407407413</v>
      </c>
      <c r="K1601">
        <v>1457528176</v>
      </c>
      <c r="L1601" s="11">
        <f t="shared" si="121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22"/>
        <v>0</v>
      </c>
      <c r="R1601">
        <f>_xlfn.RANK.AVG(N1601,Table1[backers_count])</f>
        <v>3909.5</v>
      </c>
      <c r="S1601" t="str">
        <f t="shared" si="123"/>
        <v>photography</v>
      </c>
      <c r="T1601" t="str">
        <f t="shared" si="124"/>
        <v>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ref="J1602:J1665" si="125">(((I1602/60)/60)/24)+DATE(1970,1,1)</f>
        <v>41835.21597222222</v>
      </c>
      <c r="K1602">
        <v>1401585752</v>
      </c>
      <c r="L1602" s="11">
        <f t="shared" ref="L1602:L1665" si="126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27">ROUND((E1602/D1602)*100,0)</f>
        <v>7</v>
      </c>
      <c r="R1602">
        <f>_xlfn.RANK.AVG(N1602,Table1[backers_count])</f>
        <v>2707</v>
      </c>
      <c r="S1602" t="str">
        <f t="shared" ref="S1602:S1665" si="128">LEFT(P1602, SEARCH("/",P1602,1)-1)</f>
        <v>photography</v>
      </c>
      <c r="T1602" t="str">
        <f t="shared" ref="T1602:T1665" si="129">RIGHT(P1602,LEN(P1602)-SEARCH("/",P1602)-1)</f>
        <v>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si="125"/>
        <v>40668.092974537038</v>
      </c>
      <c r="K1603">
        <v>1301969633</v>
      </c>
      <c r="L1603" s="11">
        <f t="shared" si="126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27"/>
        <v>108</v>
      </c>
      <c r="R1603">
        <f>_xlfn.RANK.AVG(N1603,Table1[backers_count])</f>
        <v>1310.5</v>
      </c>
      <c r="S1603" t="str">
        <f t="shared" si="128"/>
        <v>music</v>
      </c>
      <c r="T1603" t="str">
        <f t="shared" si="129"/>
        <v>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25"/>
        <v>40830.958333333336</v>
      </c>
      <c r="K1604">
        <v>1314947317</v>
      </c>
      <c r="L1604" s="11">
        <f t="shared" si="12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27"/>
        <v>100</v>
      </c>
      <c r="R1604">
        <f>_xlfn.RANK.AVG(N1604,Table1[backers_count])</f>
        <v>1812.5</v>
      </c>
      <c r="S1604" t="str">
        <f t="shared" si="128"/>
        <v>music</v>
      </c>
      <c r="T1604" t="str">
        <f t="shared" si="129"/>
        <v>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25"/>
        <v>40936.169664351852</v>
      </c>
      <c r="K1605">
        <v>1322539459</v>
      </c>
      <c r="L1605" s="11">
        <f t="shared" si="12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27"/>
        <v>100</v>
      </c>
      <c r="R1605">
        <f>_xlfn.RANK.AVG(N1605,Table1[backers_count])</f>
        <v>1866.5</v>
      </c>
      <c r="S1605" t="str">
        <f t="shared" si="128"/>
        <v>music</v>
      </c>
      <c r="T1605" t="str">
        <f t="shared" si="129"/>
        <v>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25"/>
        <v>40985.80364583333</v>
      </c>
      <c r="K1606">
        <v>1328559435</v>
      </c>
      <c r="L1606" s="11">
        <f t="shared" si="12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27"/>
        <v>122</v>
      </c>
      <c r="R1606">
        <f>_xlfn.RANK.AVG(N1606,Table1[backers_count])</f>
        <v>1115.5</v>
      </c>
      <c r="S1606" t="str">
        <f t="shared" si="128"/>
        <v>music</v>
      </c>
      <c r="T1606" t="str">
        <f t="shared" si="129"/>
        <v>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25"/>
        <v>40756.291666666664</v>
      </c>
      <c r="K1607">
        <v>1311380313</v>
      </c>
      <c r="L1607" s="11">
        <f t="shared" si="12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27"/>
        <v>101</v>
      </c>
      <c r="R1607">
        <f>_xlfn.RANK.AVG(N1607,Table1[backers_count])</f>
        <v>1524</v>
      </c>
      <c r="S1607" t="str">
        <f t="shared" si="128"/>
        <v>music</v>
      </c>
      <c r="T1607" t="str">
        <f t="shared" si="129"/>
        <v>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25"/>
        <v>40626.069884259261</v>
      </c>
      <c r="K1608">
        <v>1293158438</v>
      </c>
      <c r="L1608" s="11">
        <f t="shared" si="12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27"/>
        <v>101</v>
      </c>
      <c r="R1608">
        <f>_xlfn.RANK.AVG(N1608,Table1[backers_count])</f>
        <v>879</v>
      </c>
      <c r="S1608" t="str">
        <f t="shared" si="128"/>
        <v>music</v>
      </c>
      <c r="T1608" t="str">
        <f t="shared" si="129"/>
        <v>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25"/>
        <v>41074.80846064815</v>
      </c>
      <c r="K1609">
        <v>1337887451</v>
      </c>
      <c r="L1609" s="11">
        <f t="shared" si="12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27"/>
        <v>145</v>
      </c>
      <c r="R1609">
        <f>_xlfn.RANK.AVG(N1609,Table1[backers_count])</f>
        <v>406.5</v>
      </c>
      <c r="S1609" t="str">
        <f t="shared" si="128"/>
        <v>music</v>
      </c>
      <c r="T1609" t="str">
        <f t="shared" si="129"/>
        <v>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25"/>
        <v>41640.226388888892</v>
      </c>
      <c r="K1610">
        <v>1385754986</v>
      </c>
      <c r="L1610" s="11">
        <f t="shared" si="12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27"/>
        <v>101</v>
      </c>
      <c r="R1610">
        <f>_xlfn.RANK.AVG(N1610,Table1[backers_count])</f>
        <v>2118</v>
      </c>
      <c r="S1610" t="str">
        <f t="shared" si="128"/>
        <v>music</v>
      </c>
      <c r="T1610" t="str">
        <f t="shared" si="129"/>
        <v>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25"/>
        <v>40849.333333333336</v>
      </c>
      <c r="K1611">
        <v>1315612909</v>
      </c>
      <c r="L1611" s="11">
        <f t="shared" si="12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27"/>
        <v>118</v>
      </c>
      <c r="R1611">
        <f>_xlfn.RANK.AVG(N1611,Table1[backers_count])</f>
        <v>3067.5</v>
      </c>
      <c r="S1611" t="str">
        <f t="shared" si="128"/>
        <v>music</v>
      </c>
      <c r="T1611" t="str">
        <f t="shared" si="129"/>
        <v>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25"/>
        <v>41258.924884259257</v>
      </c>
      <c r="K1612">
        <v>1353017510</v>
      </c>
      <c r="L1612" s="11">
        <f t="shared" si="12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27"/>
        <v>272</v>
      </c>
      <c r="R1612">
        <f>_xlfn.RANK.AVG(N1612,Table1[backers_count])</f>
        <v>726</v>
      </c>
      <c r="S1612" t="str">
        <f t="shared" si="128"/>
        <v>music</v>
      </c>
      <c r="T1612" t="str">
        <f t="shared" si="129"/>
        <v>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25"/>
        <v>41430.00037037037</v>
      </c>
      <c r="K1613">
        <v>1368576032</v>
      </c>
      <c r="L1613" s="11">
        <f t="shared" si="12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27"/>
        <v>125</v>
      </c>
      <c r="R1613">
        <f>_xlfn.RANK.AVG(N1613,Table1[backers_count])</f>
        <v>1970</v>
      </c>
      <c r="S1613" t="str">
        <f t="shared" si="128"/>
        <v>music</v>
      </c>
      <c r="T1613" t="str">
        <f t="shared" si="129"/>
        <v>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25"/>
        <v>41276.874814814815</v>
      </c>
      <c r="K1614">
        <v>1354568384</v>
      </c>
      <c r="L1614" s="11">
        <f t="shared" si="12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27"/>
        <v>110</v>
      </c>
      <c r="R1614">
        <f>_xlfn.RANK.AVG(N1614,Table1[backers_count])</f>
        <v>2611.5</v>
      </c>
      <c r="S1614" t="str">
        <f t="shared" si="128"/>
        <v>music</v>
      </c>
      <c r="T1614" t="str">
        <f t="shared" si="129"/>
        <v>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25"/>
        <v>41112.069467592592</v>
      </c>
      <c r="K1615">
        <v>1340329202</v>
      </c>
      <c r="L1615" s="11">
        <f t="shared" si="12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27"/>
        <v>102</v>
      </c>
      <c r="R1615">
        <f>_xlfn.RANK.AVG(N1615,Table1[backers_count])</f>
        <v>2010</v>
      </c>
      <c r="S1615" t="str">
        <f t="shared" si="128"/>
        <v>music</v>
      </c>
      <c r="T1615" t="str">
        <f t="shared" si="129"/>
        <v>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25"/>
        <v>41854.708333333336</v>
      </c>
      <c r="K1616">
        <v>1401924769</v>
      </c>
      <c r="L1616" s="11">
        <f t="shared" si="12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27"/>
        <v>103</v>
      </c>
      <c r="R1616">
        <f>_xlfn.RANK.AVG(N1616,Table1[backers_count])</f>
        <v>1017.5</v>
      </c>
      <c r="S1616" t="str">
        <f t="shared" si="128"/>
        <v>music</v>
      </c>
      <c r="T1616" t="str">
        <f t="shared" si="129"/>
        <v>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25"/>
        <v>40890.092546296299</v>
      </c>
      <c r="K1617">
        <v>1319850796</v>
      </c>
      <c r="L1617" s="11">
        <f t="shared" si="12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27"/>
        <v>114</v>
      </c>
      <c r="R1617">
        <f>_xlfn.RANK.AVG(N1617,Table1[backers_count])</f>
        <v>611</v>
      </c>
      <c r="S1617" t="str">
        <f t="shared" si="128"/>
        <v>music</v>
      </c>
      <c r="T1617" t="str">
        <f t="shared" si="129"/>
        <v>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25"/>
        <v>41235.916666666664</v>
      </c>
      <c r="K1618">
        <v>1350061821</v>
      </c>
      <c r="L1618" s="11">
        <f t="shared" si="12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27"/>
        <v>104</v>
      </c>
      <c r="R1618">
        <f>_xlfn.RANK.AVG(N1618,Table1[backers_count])</f>
        <v>542.5</v>
      </c>
      <c r="S1618" t="str">
        <f t="shared" si="128"/>
        <v>music</v>
      </c>
      <c r="T1618" t="str">
        <f t="shared" si="129"/>
        <v>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25"/>
        <v>41579.791666666664</v>
      </c>
      <c r="K1619">
        <v>1380470188</v>
      </c>
      <c r="L1619" s="11">
        <f t="shared" si="12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27"/>
        <v>146</v>
      </c>
      <c r="R1619">
        <f>_xlfn.RANK.AVG(N1619,Table1[backers_count])</f>
        <v>538.5</v>
      </c>
      <c r="S1619" t="str">
        <f t="shared" si="128"/>
        <v>music</v>
      </c>
      <c r="T1619" t="str">
        <f t="shared" si="129"/>
        <v>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25"/>
        <v>41341.654340277775</v>
      </c>
      <c r="K1620">
        <v>1359301335</v>
      </c>
      <c r="L1620" s="11">
        <f t="shared" si="12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27"/>
        <v>105</v>
      </c>
      <c r="R1620">
        <f>_xlfn.RANK.AVG(N1620,Table1[backers_count])</f>
        <v>1970</v>
      </c>
      <c r="S1620" t="str">
        <f t="shared" si="128"/>
        <v>music</v>
      </c>
      <c r="T1620" t="str">
        <f t="shared" si="129"/>
        <v>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25"/>
        <v>41897.18618055556</v>
      </c>
      <c r="K1621">
        <v>1408940886</v>
      </c>
      <c r="L1621" s="11">
        <f t="shared" si="12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27"/>
        <v>133</v>
      </c>
      <c r="R1621">
        <f>_xlfn.RANK.AVG(N1621,Table1[backers_count])</f>
        <v>2118</v>
      </c>
      <c r="S1621" t="str">
        <f t="shared" si="128"/>
        <v>music</v>
      </c>
      <c r="T1621" t="str">
        <f t="shared" si="129"/>
        <v>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25"/>
        <v>41328.339583333334</v>
      </c>
      <c r="K1622">
        <v>1361002140</v>
      </c>
      <c r="L1622" s="11">
        <f t="shared" si="12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27"/>
        <v>113</v>
      </c>
      <c r="R1622">
        <f>_xlfn.RANK.AVG(N1622,Table1[backers_count])</f>
        <v>2338</v>
      </c>
      <c r="S1622" t="str">
        <f t="shared" si="128"/>
        <v>music</v>
      </c>
      <c r="T1622" t="str">
        <f t="shared" si="129"/>
        <v>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25"/>
        <v>41057.165972222225</v>
      </c>
      <c r="K1623">
        <v>1333550015</v>
      </c>
      <c r="L1623" s="11">
        <f t="shared" si="12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27"/>
        <v>121</v>
      </c>
      <c r="R1623">
        <f>_xlfn.RANK.AVG(N1623,Table1[backers_count])</f>
        <v>1678</v>
      </c>
      <c r="S1623" t="str">
        <f t="shared" si="128"/>
        <v>music</v>
      </c>
      <c r="T1623" t="str">
        <f t="shared" si="129"/>
        <v>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25"/>
        <v>41990.332638888889</v>
      </c>
      <c r="K1624">
        <v>1415343874</v>
      </c>
      <c r="L1624" s="11">
        <f t="shared" si="12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27"/>
        <v>102</v>
      </c>
      <c r="R1624">
        <f>_xlfn.RANK.AVG(N1624,Table1[backers_count])</f>
        <v>1173.5</v>
      </c>
      <c r="S1624" t="str">
        <f t="shared" si="128"/>
        <v>music</v>
      </c>
      <c r="T1624" t="str">
        <f t="shared" si="129"/>
        <v>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25"/>
        <v>41513.688530092593</v>
      </c>
      <c r="K1625">
        <v>1372437089</v>
      </c>
      <c r="L1625" s="11">
        <f t="shared" si="12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27"/>
        <v>101</v>
      </c>
      <c r="R1625">
        <f>_xlfn.RANK.AVG(N1625,Table1[backers_count])</f>
        <v>2296.5</v>
      </c>
      <c r="S1625" t="str">
        <f t="shared" si="128"/>
        <v>music</v>
      </c>
      <c r="T1625" t="str">
        <f t="shared" si="129"/>
        <v>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25"/>
        <v>41283.367303240739</v>
      </c>
      <c r="K1626">
        <v>1354265335</v>
      </c>
      <c r="L1626" s="11">
        <f t="shared" si="12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27"/>
        <v>118</v>
      </c>
      <c r="R1626">
        <f>_xlfn.RANK.AVG(N1626,Table1[backers_count])</f>
        <v>2047.5</v>
      </c>
      <c r="S1626" t="str">
        <f t="shared" si="128"/>
        <v>music</v>
      </c>
      <c r="T1626" t="str">
        <f t="shared" si="129"/>
        <v>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25"/>
        <v>41163.699687500004</v>
      </c>
      <c r="K1627">
        <v>1344962853</v>
      </c>
      <c r="L1627" s="11">
        <f t="shared" si="12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27"/>
        <v>155</v>
      </c>
      <c r="R1627">
        <f>_xlfn.RANK.AVG(N1627,Table1[backers_count])</f>
        <v>777</v>
      </c>
      <c r="S1627" t="str">
        <f t="shared" si="128"/>
        <v>music</v>
      </c>
      <c r="T1627" t="str">
        <f t="shared" si="129"/>
        <v>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25"/>
        <v>41609.889664351853</v>
      </c>
      <c r="K1628">
        <v>1383337267</v>
      </c>
      <c r="L1628" s="11">
        <f t="shared" si="12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27"/>
        <v>101</v>
      </c>
      <c r="R1628">
        <f>_xlfn.RANK.AVG(N1628,Table1[backers_count])</f>
        <v>749.5</v>
      </c>
      <c r="S1628" t="str">
        <f t="shared" si="128"/>
        <v>music</v>
      </c>
      <c r="T1628" t="str">
        <f t="shared" si="129"/>
        <v>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25"/>
        <v>41239.207638888889</v>
      </c>
      <c r="K1629">
        <v>1351011489</v>
      </c>
      <c r="L1629" s="11">
        <f t="shared" si="12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27"/>
        <v>117</v>
      </c>
      <c r="R1629">
        <f>_xlfn.RANK.AVG(N1629,Table1[backers_count])</f>
        <v>1645.5</v>
      </c>
      <c r="S1629" t="str">
        <f t="shared" si="128"/>
        <v>music</v>
      </c>
      <c r="T1629" t="str">
        <f t="shared" si="129"/>
        <v>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25"/>
        <v>41807.737060185187</v>
      </c>
      <c r="K1630">
        <v>1400175682</v>
      </c>
      <c r="L1630" s="11">
        <f t="shared" si="12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27"/>
        <v>101</v>
      </c>
      <c r="R1630">
        <f>_xlfn.RANK.AVG(N1630,Table1[backers_count])</f>
        <v>914.5</v>
      </c>
      <c r="S1630" t="str">
        <f t="shared" si="128"/>
        <v>music</v>
      </c>
      <c r="T1630" t="str">
        <f t="shared" si="129"/>
        <v>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25"/>
        <v>41690.867280092592</v>
      </c>
      <c r="K1631">
        <v>1389041333</v>
      </c>
      <c r="L1631" s="11">
        <f t="shared" si="12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27"/>
        <v>104</v>
      </c>
      <c r="R1631">
        <f>_xlfn.RANK.AVG(N1631,Table1[backers_count])</f>
        <v>962</v>
      </c>
      <c r="S1631" t="str">
        <f t="shared" si="128"/>
        <v>music</v>
      </c>
      <c r="T1631" t="str">
        <f t="shared" si="129"/>
        <v>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25"/>
        <v>40970.290972222225</v>
      </c>
      <c r="K1632">
        <v>1328040375</v>
      </c>
      <c r="L1632" s="11">
        <f t="shared" si="12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27"/>
        <v>265</v>
      </c>
      <c r="R1632">
        <f>_xlfn.RANK.AVG(N1632,Table1[backers_count])</f>
        <v>649</v>
      </c>
      <c r="S1632" t="str">
        <f t="shared" si="128"/>
        <v>music</v>
      </c>
      <c r="T1632" t="str">
        <f t="shared" si="129"/>
        <v>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25"/>
        <v>41194.859502314815</v>
      </c>
      <c r="K1633">
        <v>1347482261</v>
      </c>
      <c r="L1633" s="11">
        <f t="shared" si="12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27"/>
        <v>156</v>
      </c>
      <c r="R1633">
        <f>_xlfn.RANK.AVG(N1633,Table1[backers_count])</f>
        <v>624</v>
      </c>
      <c r="S1633" t="str">
        <f t="shared" si="128"/>
        <v>music</v>
      </c>
      <c r="T1633" t="str">
        <f t="shared" si="129"/>
        <v>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25"/>
        <v>40810.340902777774</v>
      </c>
      <c r="K1634">
        <v>1311667854</v>
      </c>
      <c r="L1634" s="11">
        <f t="shared" si="12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27"/>
        <v>102</v>
      </c>
      <c r="R1634">
        <f>_xlfn.RANK.AVG(N1634,Table1[backers_count])</f>
        <v>1459</v>
      </c>
      <c r="S1634" t="str">
        <f t="shared" si="128"/>
        <v>music</v>
      </c>
      <c r="T1634" t="str">
        <f t="shared" si="129"/>
        <v>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25"/>
        <v>40924.208333333336</v>
      </c>
      <c r="K1635">
        <v>1324329156</v>
      </c>
      <c r="L1635" s="11">
        <f t="shared" si="12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27"/>
        <v>100</v>
      </c>
      <c r="R1635">
        <f>_xlfn.RANK.AVG(N1635,Table1[backers_count])</f>
        <v>1272.5</v>
      </c>
      <c r="S1635" t="str">
        <f t="shared" si="128"/>
        <v>music</v>
      </c>
      <c r="T1635" t="str">
        <f t="shared" si="129"/>
        <v>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25"/>
        <v>40696.249305555553</v>
      </c>
      <c r="K1636">
        <v>1303706001</v>
      </c>
      <c r="L1636" s="11">
        <f t="shared" si="12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27"/>
        <v>101</v>
      </c>
      <c r="R1636">
        <f>_xlfn.RANK.AVG(N1636,Table1[backers_count])</f>
        <v>1812.5</v>
      </c>
      <c r="S1636" t="str">
        <f t="shared" si="128"/>
        <v>music</v>
      </c>
      <c r="T1636" t="str">
        <f t="shared" si="129"/>
        <v>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25"/>
        <v>42562.868761574078</v>
      </c>
      <c r="K1637">
        <v>1463086261</v>
      </c>
      <c r="L1637" s="11">
        <f t="shared" si="12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27"/>
        <v>125</v>
      </c>
      <c r="R1637">
        <f>_xlfn.RANK.AVG(N1637,Table1[backers_count])</f>
        <v>1678</v>
      </c>
      <c r="S1637" t="str">
        <f t="shared" si="128"/>
        <v>music</v>
      </c>
      <c r="T1637" t="str">
        <f t="shared" si="129"/>
        <v>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25"/>
        <v>40706.166666666664</v>
      </c>
      <c r="K1638">
        <v>1304129088</v>
      </c>
      <c r="L1638" s="11">
        <f t="shared" si="12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27"/>
        <v>104</v>
      </c>
      <c r="R1638">
        <f>_xlfn.RANK.AVG(N1638,Table1[backers_count])</f>
        <v>922</v>
      </c>
      <c r="S1638" t="str">
        <f t="shared" si="128"/>
        <v>music</v>
      </c>
      <c r="T1638" t="str">
        <f t="shared" si="129"/>
        <v>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25"/>
        <v>40178.98541666667</v>
      </c>
      <c r="K1639">
        <v>1257444140</v>
      </c>
      <c r="L1639" s="11">
        <f t="shared" si="12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27"/>
        <v>104</v>
      </c>
      <c r="R1639">
        <f>_xlfn.RANK.AVG(N1639,Table1[backers_count])</f>
        <v>2419.5</v>
      </c>
      <c r="S1639" t="str">
        <f t="shared" si="128"/>
        <v>music</v>
      </c>
      <c r="T1639" t="str">
        <f t="shared" si="129"/>
        <v>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25"/>
        <v>41333.892361111109</v>
      </c>
      <c r="K1640">
        <v>1358180968</v>
      </c>
      <c r="L1640" s="11">
        <f t="shared" si="12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27"/>
        <v>105</v>
      </c>
      <c r="R1640">
        <f>_xlfn.RANK.AVG(N1640,Table1[backers_count])</f>
        <v>1970</v>
      </c>
      <c r="S1640" t="str">
        <f t="shared" si="128"/>
        <v>music</v>
      </c>
      <c r="T1640" t="str">
        <f t="shared" si="129"/>
        <v>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25"/>
        <v>40971.652372685188</v>
      </c>
      <c r="K1641">
        <v>1328197165</v>
      </c>
      <c r="L1641" s="11">
        <f t="shared" si="12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27"/>
        <v>100</v>
      </c>
      <c r="R1641">
        <f>_xlfn.RANK.AVG(N1641,Table1[backers_count])</f>
        <v>2263</v>
      </c>
      <c r="S1641" t="str">
        <f t="shared" si="128"/>
        <v>music</v>
      </c>
      <c r="T1641" t="str">
        <f t="shared" si="129"/>
        <v>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25"/>
        <v>40393.082638888889</v>
      </c>
      <c r="K1642">
        <v>1279603955</v>
      </c>
      <c r="L1642" s="11">
        <f t="shared" si="12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27"/>
        <v>170</v>
      </c>
      <c r="R1642">
        <f>_xlfn.RANK.AVG(N1642,Table1[backers_count])</f>
        <v>2338</v>
      </c>
      <c r="S1642" t="str">
        <f t="shared" si="128"/>
        <v>music</v>
      </c>
      <c r="T1642" t="str">
        <f t="shared" si="129"/>
        <v>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25"/>
        <v>41992.596574074079</v>
      </c>
      <c r="K1643">
        <v>1416406744</v>
      </c>
      <c r="L1643" s="11">
        <f t="shared" si="12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27"/>
        <v>101</v>
      </c>
      <c r="R1643">
        <f>_xlfn.RANK.AVG(N1643,Table1[backers_count])</f>
        <v>2010</v>
      </c>
      <c r="S1643" t="str">
        <f t="shared" si="128"/>
        <v>music</v>
      </c>
      <c r="T1643" t="str">
        <f t="shared" si="129"/>
        <v>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25"/>
        <v>40708.024618055555</v>
      </c>
      <c r="K1644">
        <v>1306283727</v>
      </c>
      <c r="L1644" s="11">
        <f t="shared" si="12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27"/>
        <v>100</v>
      </c>
      <c r="R1644">
        <f>_xlfn.RANK.AVG(N1644,Table1[backers_count])</f>
        <v>1928.5</v>
      </c>
      <c r="S1644" t="str">
        <f t="shared" si="128"/>
        <v>music</v>
      </c>
      <c r="T1644" t="str">
        <f t="shared" si="129"/>
        <v>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25"/>
        <v>41176.824212962965</v>
      </c>
      <c r="K1645">
        <v>1345924012</v>
      </c>
      <c r="L1645" s="11">
        <f t="shared" si="12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27"/>
        <v>125</v>
      </c>
      <c r="R1645">
        <f>_xlfn.RANK.AVG(N1645,Table1[backers_count])</f>
        <v>1678</v>
      </c>
      <c r="S1645" t="str">
        <f t="shared" si="128"/>
        <v>music</v>
      </c>
      <c r="T1645" t="str">
        <f t="shared" si="129"/>
        <v>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25"/>
        <v>41235.101388888892</v>
      </c>
      <c r="K1646">
        <v>1348363560</v>
      </c>
      <c r="L1646" s="11">
        <f t="shared" si="12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27"/>
        <v>110</v>
      </c>
      <c r="R1646">
        <f>_xlfn.RANK.AVG(N1646,Table1[backers_count])</f>
        <v>643</v>
      </c>
      <c r="S1646" t="str">
        <f t="shared" si="128"/>
        <v>music</v>
      </c>
      <c r="T1646" t="str">
        <f t="shared" si="129"/>
        <v>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25"/>
        <v>41535.617361111108</v>
      </c>
      <c r="K1647">
        <v>1378306140</v>
      </c>
      <c r="L1647" s="11">
        <f t="shared" si="12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27"/>
        <v>111</v>
      </c>
      <c r="R1647">
        <f>_xlfn.RANK.AVG(N1647,Table1[backers_count])</f>
        <v>2655</v>
      </c>
      <c r="S1647" t="str">
        <f t="shared" si="128"/>
        <v>music</v>
      </c>
      <c r="T1647" t="str">
        <f t="shared" si="129"/>
        <v>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25"/>
        <v>41865.757638888892</v>
      </c>
      <c r="K1648">
        <v>1405248503</v>
      </c>
      <c r="L1648" s="11">
        <f t="shared" si="12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27"/>
        <v>110</v>
      </c>
      <c r="R1648">
        <f>_xlfn.RANK.AVG(N1648,Table1[backers_count])</f>
        <v>953</v>
      </c>
      <c r="S1648" t="str">
        <f t="shared" si="128"/>
        <v>music</v>
      </c>
      <c r="T1648" t="str">
        <f t="shared" si="129"/>
        <v>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25"/>
        <v>41069.409456018519</v>
      </c>
      <c r="K1649">
        <v>1336643377</v>
      </c>
      <c r="L1649" s="11">
        <f t="shared" si="12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27"/>
        <v>105</v>
      </c>
      <c r="R1649">
        <f>_xlfn.RANK.AVG(N1649,Table1[backers_count])</f>
        <v>1483</v>
      </c>
      <c r="S1649" t="str">
        <f t="shared" si="128"/>
        <v>music</v>
      </c>
      <c r="T1649" t="str">
        <f t="shared" si="129"/>
        <v>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25"/>
        <v>40622.662986111114</v>
      </c>
      <c r="K1650">
        <v>1298048082</v>
      </c>
      <c r="L1650" s="11">
        <f t="shared" si="12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27"/>
        <v>125</v>
      </c>
      <c r="R1650">
        <f>_xlfn.RANK.AVG(N1650,Table1[backers_count])</f>
        <v>893.5</v>
      </c>
      <c r="S1650" t="str">
        <f t="shared" si="128"/>
        <v>music</v>
      </c>
      <c r="T1650" t="str">
        <f t="shared" si="129"/>
        <v>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25"/>
        <v>41782.684664351851</v>
      </c>
      <c r="K1651">
        <v>1396974355</v>
      </c>
      <c r="L1651" s="11">
        <f t="shared" si="12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27"/>
        <v>101</v>
      </c>
      <c r="R1651">
        <f>_xlfn.RANK.AVG(N1651,Table1[backers_count])</f>
        <v>973</v>
      </c>
      <c r="S1651" t="str">
        <f t="shared" si="128"/>
        <v>music</v>
      </c>
      <c r="T1651" t="str">
        <f t="shared" si="129"/>
        <v>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25"/>
        <v>41556.435613425929</v>
      </c>
      <c r="K1652">
        <v>1378722437</v>
      </c>
      <c r="L1652" s="11">
        <f t="shared" si="12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27"/>
        <v>142</v>
      </c>
      <c r="R1652">
        <f>_xlfn.RANK.AVG(N1652,Table1[backers_count])</f>
        <v>1812.5</v>
      </c>
      <c r="S1652" t="str">
        <f t="shared" si="128"/>
        <v>music</v>
      </c>
      <c r="T1652" t="str">
        <f t="shared" si="129"/>
        <v>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25"/>
        <v>40659.290972222225</v>
      </c>
      <c r="K1653">
        <v>1300916220</v>
      </c>
      <c r="L1653" s="11">
        <f t="shared" si="12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27"/>
        <v>101</v>
      </c>
      <c r="R1653">
        <f>_xlfn.RANK.AVG(N1653,Table1[backers_count])</f>
        <v>2222.5</v>
      </c>
      <c r="S1653" t="str">
        <f t="shared" si="128"/>
        <v>music</v>
      </c>
      <c r="T1653" t="str">
        <f t="shared" si="129"/>
        <v>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25"/>
        <v>41602.534641203703</v>
      </c>
      <c r="K1654">
        <v>1382701793</v>
      </c>
      <c r="L1654" s="11">
        <f t="shared" si="12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27"/>
        <v>101</v>
      </c>
      <c r="R1654">
        <f>_xlfn.RANK.AVG(N1654,Table1[backers_count])</f>
        <v>1115.5</v>
      </c>
      <c r="S1654" t="str">
        <f t="shared" si="128"/>
        <v>music</v>
      </c>
      <c r="T1654" t="str">
        <f t="shared" si="129"/>
        <v>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25"/>
        <v>40657.834444444445</v>
      </c>
      <c r="K1655">
        <v>1300996896</v>
      </c>
      <c r="L1655" s="11">
        <f t="shared" si="12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27"/>
        <v>174</v>
      </c>
      <c r="R1655">
        <f>_xlfn.RANK.AVG(N1655,Table1[backers_count])</f>
        <v>504.5</v>
      </c>
      <c r="S1655" t="str">
        <f t="shared" si="128"/>
        <v>music</v>
      </c>
      <c r="T1655" t="str">
        <f t="shared" si="129"/>
        <v>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25"/>
        <v>41017.890740740739</v>
      </c>
      <c r="K1656">
        <v>1332192160</v>
      </c>
      <c r="L1656" s="11">
        <f t="shared" si="12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27"/>
        <v>120</v>
      </c>
      <c r="R1656">
        <f>_xlfn.RANK.AVG(N1656,Table1[backers_count])</f>
        <v>1754</v>
      </c>
      <c r="S1656" t="str">
        <f t="shared" si="128"/>
        <v>music</v>
      </c>
      <c r="T1656" t="str">
        <f t="shared" si="129"/>
        <v>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25"/>
        <v>41004.750231481477</v>
      </c>
      <c r="K1657">
        <v>1331060420</v>
      </c>
      <c r="L1657" s="11">
        <f t="shared" si="12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27"/>
        <v>143</v>
      </c>
      <c r="R1657">
        <f>_xlfn.RANK.AVG(N1657,Table1[backers_count])</f>
        <v>1439.5</v>
      </c>
      <c r="S1657" t="str">
        <f t="shared" si="128"/>
        <v>music</v>
      </c>
      <c r="T1657" t="str">
        <f t="shared" si="129"/>
        <v>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25"/>
        <v>41256.928842592592</v>
      </c>
      <c r="K1658">
        <v>1352845052</v>
      </c>
      <c r="L1658" s="11">
        <f t="shared" si="12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27"/>
        <v>100</v>
      </c>
      <c r="R1658">
        <f>_xlfn.RANK.AVG(N1658,Table1[backers_count])</f>
        <v>1439.5</v>
      </c>
      <c r="S1658" t="str">
        <f t="shared" si="128"/>
        <v>music</v>
      </c>
      <c r="T1658" t="str">
        <f t="shared" si="129"/>
        <v>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25"/>
        <v>41053.782037037039</v>
      </c>
      <c r="K1659">
        <v>1335293168</v>
      </c>
      <c r="L1659" s="11">
        <f t="shared" si="12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27"/>
        <v>105</v>
      </c>
      <c r="R1659">
        <f>_xlfn.RANK.AVG(N1659,Table1[backers_count])</f>
        <v>380</v>
      </c>
      <c r="S1659" t="str">
        <f t="shared" si="128"/>
        <v>music</v>
      </c>
      <c r="T1659" t="str">
        <f t="shared" si="129"/>
        <v>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25"/>
        <v>41261.597222222219</v>
      </c>
      <c r="K1660">
        <v>1352524767</v>
      </c>
      <c r="L1660" s="11">
        <f t="shared" si="12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27"/>
        <v>132</v>
      </c>
      <c r="R1660">
        <f>_xlfn.RANK.AVG(N1660,Table1[backers_count])</f>
        <v>759</v>
      </c>
      <c r="S1660" t="str">
        <f t="shared" si="128"/>
        <v>music</v>
      </c>
      <c r="T1660" t="str">
        <f t="shared" si="129"/>
        <v>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25"/>
        <v>41625.5</v>
      </c>
      <c r="K1661">
        <v>1384811721</v>
      </c>
      <c r="L1661" s="11">
        <f t="shared" si="12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27"/>
        <v>113</v>
      </c>
      <c r="R1661">
        <f>_xlfn.RANK.AVG(N1661,Table1[backers_count])</f>
        <v>1505.5</v>
      </c>
      <c r="S1661" t="str">
        <f t="shared" si="128"/>
        <v>music</v>
      </c>
      <c r="T1661" t="str">
        <f t="shared" si="129"/>
        <v>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25"/>
        <v>42490.915972222225</v>
      </c>
      <c r="K1662">
        <v>1459355950</v>
      </c>
      <c r="L1662" s="11">
        <f t="shared" si="12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27"/>
        <v>1254</v>
      </c>
      <c r="R1662">
        <f>_xlfn.RANK.AVG(N1662,Table1[backers_count])</f>
        <v>1701.5</v>
      </c>
      <c r="S1662" t="str">
        <f t="shared" si="128"/>
        <v>music</v>
      </c>
      <c r="T1662" t="str">
        <f t="shared" si="129"/>
        <v>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25"/>
        <v>42386.875</v>
      </c>
      <c r="K1663">
        <v>1449359831</v>
      </c>
      <c r="L1663" s="11">
        <f t="shared" si="12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27"/>
        <v>103</v>
      </c>
      <c r="R1663">
        <f>_xlfn.RANK.AVG(N1663,Table1[backers_count])</f>
        <v>799.5</v>
      </c>
      <c r="S1663" t="str">
        <f t="shared" si="128"/>
        <v>music</v>
      </c>
      <c r="T1663" t="str">
        <f t="shared" si="129"/>
        <v>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25"/>
        <v>40908.239999999998</v>
      </c>
      <c r="K1664">
        <v>1320122736</v>
      </c>
      <c r="L1664" s="11">
        <f t="shared" si="12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27"/>
        <v>103</v>
      </c>
      <c r="R1664">
        <f>_xlfn.RANK.AVG(N1664,Table1[backers_count])</f>
        <v>1213.5</v>
      </c>
      <c r="S1664" t="str">
        <f t="shared" si="128"/>
        <v>music</v>
      </c>
      <c r="T1664" t="str">
        <f t="shared" si="129"/>
        <v>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25"/>
        <v>42036.02207175926</v>
      </c>
      <c r="K1665">
        <v>1420158707</v>
      </c>
      <c r="L1665" s="11">
        <f t="shared" si="12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27"/>
        <v>108</v>
      </c>
      <c r="R1665">
        <f>_xlfn.RANK.AVG(N1665,Table1[backers_count])</f>
        <v>1812.5</v>
      </c>
      <c r="S1665" t="str">
        <f t="shared" si="128"/>
        <v>music</v>
      </c>
      <c r="T1665" t="str">
        <f t="shared" si="129"/>
        <v>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ref="J1666:J1729" si="130">(((I1666/60)/60)/24)+DATE(1970,1,1)</f>
        <v>40984.165972222225</v>
      </c>
      <c r="K1666">
        <v>1328033818</v>
      </c>
      <c r="L1666" s="11">
        <f t="shared" ref="L1666:L1729" si="131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32">ROUND((E1666/D1666)*100,0)</f>
        <v>122</v>
      </c>
      <c r="R1666">
        <f>_xlfn.RANK.AVG(N1666,Table1[backers_count])</f>
        <v>905.5</v>
      </c>
      <c r="S1666" t="str">
        <f t="shared" ref="S1666:S1729" si="133">LEFT(P1666, SEARCH("/",P1666,1)-1)</f>
        <v>music</v>
      </c>
      <c r="T1666" t="str">
        <f t="shared" ref="T1666:T1729" si="134">RIGHT(P1666,LEN(P1666)-SEARCH("/",P1666)-1)</f>
        <v>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si="130"/>
        <v>40596.125</v>
      </c>
      <c r="K1667">
        <v>1295624113</v>
      </c>
      <c r="L1667" s="11">
        <f t="shared" si="131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32"/>
        <v>119</v>
      </c>
      <c r="R1667">
        <f>_xlfn.RANK.AVG(N1667,Table1[backers_count])</f>
        <v>873</v>
      </c>
      <c r="S1667" t="str">
        <f t="shared" si="133"/>
        <v>music</v>
      </c>
      <c r="T1667" t="str">
        <f t="shared" si="134"/>
        <v>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30"/>
        <v>41361.211493055554</v>
      </c>
      <c r="K1668">
        <v>1361858673</v>
      </c>
      <c r="L1668" s="11">
        <f t="shared" si="131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32"/>
        <v>161</v>
      </c>
      <c r="R1668">
        <f>_xlfn.RANK.AVG(N1668,Table1[backers_count])</f>
        <v>825</v>
      </c>
      <c r="S1668" t="str">
        <f t="shared" si="133"/>
        <v>music</v>
      </c>
      <c r="T1668" t="str">
        <f t="shared" si="134"/>
        <v>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30"/>
        <v>41709.290972222225</v>
      </c>
      <c r="K1669">
        <v>1392169298</v>
      </c>
      <c r="L1669" s="11">
        <f t="shared" si="131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32"/>
        <v>127</v>
      </c>
      <c r="R1669">
        <f>_xlfn.RANK.AVG(N1669,Table1[backers_count])</f>
        <v>962</v>
      </c>
      <c r="S1669" t="str">
        <f t="shared" si="133"/>
        <v>music</v>
      </c>
      <c r="T1669" t="str">
        <f t="shared" si="134"/>
        <v>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30"/>
        <v>40875.191423611112</v>
      </c>
      <c r="K1670">
        <v>1319859339</v>
      </c>
      <c r="L1670" s="11">
        <f t="shared" si="131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32"/>
        <v>103</v>
      </c>
      <c r="R1670">
        <f>_xlfn.RANK.AVG(N1670,Table1[backers_count])</f>
        <v>698.5</v>
      </c>
      <c r="S1670" t="str">
        <f t="shared" si="133"/>
        <v>music</v>
      </c>
      <c r="T1670" t="str">
        <f t="shared" si="134"/>
        <v>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30"/>
        <v>42521.885138888887</v>
      </c>
      <c r="K1671">
        <v>1459545276</v>
      </c>
      <c r="L1671" s="11">
        <f t="shared" si="131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32"/>
        <v>140</v>
      </c>
      <c r="R1671">
        <f>_xlfn.RANK.AVG(N1671,Table1[backers_count])</f>
        <v>1367.5</v>
      </c>
      <c r="S1671" t="str">
        <f t="shared" si="133"/>
        <v>music</v>
      </c>
      <c r="T1671" t="str">
        <f t="shared" si="134"/>
        <v>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30"/>
        <v>40364.166666666664</v>
      </c>
      <c r="K1672">
        <v>1273961999</v>
      </c>
      <c r="L1672" s="11">
        <f t="shared" si="131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32"/>
        <v>103</v>
      </c>
      <c r="R1672">
        <f>_xlfn.RANK.AVG(N1672,Table1[backers_count])</f>
        <v>2118</v>
      </c>
      <c r="S1672" t="str">
        <f t="shared" si="133"/>
        <v>music</v>
      </c>
      <c r="T1672" t="str">
        <f t="shared" si="134"/>
        <v>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30"/>
        <v>42583.54414351852</v>
      </c>
      <c r="K1673">
        <v>1467464614</v>
      </c>
      <c r="L1673" s="11">
        <f t="shared" si="131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32"/>
        <v>101</v>
      </c>
      <c r="R1673">
        <f>_xlfn.RANK.AVG(N1673,Table1[backers_count])</f>
        <v>1017.5</v>
      </c>
      <c r="S1673" t="str">
        <f t="shared" si="133"/>
        <v>music</v>
      </c>
      <c r="T1673" t="str">
        <f t="shared" si="134"/>
        <v>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30"/>
        <v>41064.656597222223</v>
      </c>
      <c r="K1674">
        <v>1336232730</v>
      </c>
      <c r="L1674" s="11">
        <f t="shared" si="131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32"/>
        <v>113</v>
      </c>
      <c r="R1674">
        <f>_xlfn.RANK.AVG(N1674,Table1[backers_count])</f>
        <v>1421.5</v>
      </c>
      <c r="S1674" t="str">
        <f t="shared" si="133"/>
        <v>music</v>
      </c>
      <c r="T1674" t="str">
        <f t="shared" si="134"/>
        <v>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30"/>
        <v>42069.878379629634</v>
      </c>
      <c r="K1675">
        <v>1423083892</v>
      </c>
      <c r="L1675" s="11">
        <f t="shared" si="131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32"/>
        <v>128</v>
      </c>
      <c r="R1675">
        <f>_xlfn.RANK.AVG(N1675,Table1[backers_count])</f>
        <v>1258.5</v>
      </c>
      <c r="S1675" t="str">
        <f t="shared" si="133"/>
        <v>music</v>
      </c>
      <c r="T1675" t="str">
        <f t="shared" si="134"/>
        <v>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30"/>
        <v>42600.290972222225</v>
      </c>
      <c r="K1676">
        <v>1468852306</v>
      </c>
      <c r="L1676" s="11">
        <f t="shared" si="131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32"/>
        <v>202</v>
      </c>
      <c r="R1676">
        <f>_xlfn.RANK.AVG(N1676,Table1[backers_count])</f>
        <v>719</v>
      </c>
      <c r="S1676" t="str">
        <f t="shared" si="133"/>
        <v>music</v>
      </c>
      <c r="T1676" t="str">
        <f t="shared" si="134"/>
        <v>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30"/>
        <v>40832.918749999997</v>
      </c>
      <c r="K1677">
        <v>1316194540</v>
      </c>
      <c r="L1677" s="11">
        <f t="shared" si="131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32"/>
        <v>137</v>
      </c>
      <c r="R1677">
        <f>_xlfn.RANK.AVG(N1677,Table1[backers_count])</f>
        <v>1754</v>
      </c>
      <c r="S1677" t="str">
        <f t="shared" si="133"/>
        <v>music</v>
      </c>
      <c r="T1677" t="str">
        <f t="shared" si="134"/>
        <v>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30"/>
        <v>41020.165972222225</v>
      </c>
      <c r="K1678">
        <v>1330968347</v>
      </c>
      <c r="L1678" s="11">
        <f t="shared" si="131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32"/>
        <v>115</v>
      </c>
      <c r="R1678">
        <f>_xlfn.RANK.AVG(N1678,Table1[backers_count])</f>
        <v>1555.5</v>
      </c>
      <c r="S1678" t="str">
        <f t="shared" si="133"/>
        <v>music</v>
      </c>
      <c r="T1678" t="str">
        <f t="shared" si="134"/>
        <v>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30"/>
        <v>42476.249305555553</v>
      </c>
      <c r="K1679">
        <v>1455615976</v>
      </c>
      <c r="L1679" s="11">
        <f t="shared" si="131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32"/>
        <v>112</v>
      </c>
      <c r="R1679">
        <f>_xlfn.RANK.AVG(N1679,Table1[backers_count])</f>
        <v>1555.5</v>
      </c>
      <c r="S1679" t="str">
        <f t="shared" si="133"/>
        <v>music</v>
      </c>
      <c r="T1679" t="str">
        <f t="shared" si="134"/>
        <v>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30"/>
        <v>41676.854988425926</v>
      </c>
      <c r="K1680">
        <v>1390509071</v>
      </c>
      <c r="L1680" s="11">
        <f t="shared" si="131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32"/>
        <v>118</v>
      </c>
      <c r="R1680">
        <f>_xlfn.RANK.AVG(N1680,Table1[backers_count])</f>
        <v>1421.5</v>
      </c>
      <c r="S1680" t="str">
        <f t="shared" si="133"/>
        <v>music</v>
      </c>
      <c r="T1680" t="str">
        <f t="shared" si="134"/>
        <v>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30"/>
        <v>40746.068807870368</v>
      </c>
      <c r="K1681">
        <v>1309311545</v>
      </c>
      <c r="L1681" s="11">
        <f t="shared" si="131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32"/>
        <v>175</v>
      </c>
      <c r="R1681">
        <f>_xlfn.RANK.AVG(N1681,Table1[backers_count])</f>
        <v>1310.5</v>
      </c>
      <c r="S1681" t="str">
        <f t="shared" si="133"/>
        <v>music</v>
      </c>
      <c r="T1681" t="str">
        <f t="shared" si="134"/>
        <v>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30"/>
        <v>41832.757719907408</v>
      </c>
      <c r="K1682">
        <v>1402596667</v>
      </c>
      <c r="L1682" s="11">
        <f t="shared" si="131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32"/>
        <v>118</v>
      </c>
      <c r="R1682">
        <f>_xlfn.RANK.AVG(N1682,Table1[backers_count])</f>
        <v>2047.5</v>
      </c>
      <c r="S1682" t="str">
        <f t="shared" si="133"/>
        <v>music</v>
      </c>
      <c r="T1682" t="str">
        <f t="shared" si="134"/>
        <v>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30"/>
        <v>42823.083333333328</v>
      </c>
      <c r="K1683">
        <v>1486522484</v>
      </c>
      <c r="L1683" s="11">
        <f t="shared" si="131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32"/>
        <v>101</v>
      </c>
      <c r="R1683">
        <f>_xlfn.RANK.AVG(N1683,Table1[backers_count])</f>
        <v>82</v>
      </c>
      <c r="S1683" t="str">
        <f t="shared" si="133"/>
        <v>music</v>
      </c>
      <c r="T1683" t="str">
        <f t="shared" si="134"/>
        <v>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30"/>
        <v>42839.171990740739</v>
      </c>
      <c r="K1684">
        <v>1486962460</v>
      </c>
      <c r="L1684" s="11">
        <f t="shared" si="131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32"/>
        <v>0</v>
      </c>
      <c r="R1684">
        <f>_xlfn.RANK.AVG(N1684,Table1[backers_count])</f>
        <v>3909.5</v>
      </c>
      <c r="S1684" t="str">
        <f t="shared" si="133"/>
        <v>music</v>
      </c>
      <c r="T1684" t="str">
        <f t="shared" si="134"/>
        <v>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30"/>
        <v>42832.781689814816</v>
      </c>
      <c r="K1685">
        <v>1489517138</v>
      </c>
      <c r="L1685" s="11">
        <f t="shared" si="131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32"/>
        <v>22</v>
      </c>
      <c r="R1685">
        <f>_xlfn.RANK.AVG(N1685,Table1[backers_count])</f>
        <v>2655</v>
      </c>
      <c r="S1685" t="str">
        <f t="shared" si="133"/>
        <v>music</v>
      </c>
      <c r="T1685" t="str">
        <f t="shared" si="134"/>
        <v>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30"/>
        <v>42811.773622685185</v>
      </c>
      <c r="K1686">
        <v>1487360041</v>
      </c>
      <c r="L1686" s="11">
        <f t="shared" si="131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32"/>
        <v>109</v>
      </c>
      <c r="R1686">
        <f>_xlfn.RANK.AVG(N1686,Table1[backers_count])</f>
        <v>799.5</v>
      </c>
      <c r="S1686" t="str">
        <f t="shared" si="133"/>
        <v>music</v>
      </c>
      <c r="T1686" t="str">
        <f t="shared" si="134"/>
        <v>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30"/>
        <v>42818.208599537036</v>
      </c>
      <c r="K1687">
        <v>1487743223</v>
      </c>
      <c r="L1687" s="11">
        <f t="shared" si="131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32"/>
        <v>103</v>
      </c>
      <c r="R1687">
        <f>_xlfn.RANK.AVG(N1687,Table1[backers_count])</f>
        <v>2419.5</v>
      </c>
      <c r="S1687" t="str">
        <f t="shared" si="133"/>
        <v>music</v>
      </c>
      <c r="T1687" t="str">
        <f t="shared" si="134"/>
        <v>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30"/>
        <v>42852.802303240736</v>
      </c>
      <c r="K1688">
        <v>1488140119</v>
      </c>
      <c r="L1688" s="11">
        <f t="shared" si="131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32"/>
        <v>0</v>
      </c>
      <c r="R1688">
        <f>_xlfn.RANK.AVG(N1688,Table1[backers_count])</f>
        <v>3572.5</v>
      </c>
      <c r="S1688" t="str">
        <f t="shared" si="133"/>
        <v>music</v>
      </c>
      <c r="T1688" t="str">
        <f t="shared" si="134"/>
        <v>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30"/>
        <v>42835.84375</v>
      </c>
      <c r="K1689">
        <v>1488935245</v>
      </c>
      <c r="L1689" s="11">
        <f t="shared" si="131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32"/>
        <v>31</v>
      </c>
      <c r="R1689">
        <f>_xlfn.RANK.AVG(N1689,Table1[backers_count])</f>
        <v>1614</v>
      </c>
      <c r="S1689" t="str">
        <f t="shared" si="133"/>
        <v>music</v>
      </c>
      <c r="T1689" t="str">
        <f t="shared" si="134"/>
        <v>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30"/>
        <v>42834.492986111116</v>
      </c>
      <c r="K1690">
        <v>1489150194</v>
      </c>
      <c r="L1690" s="11">
        <f t="shared" si="131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32"/>
        <v>44</v>
      </c>
      <c r="R1690">
        <f>_xlfn.RANK.AVG(N1690,Table1[backers_count])</f>
        <v>2833</v>
      </c>
      <c r="S1690" t="str">
        <f t="shared" si="133"/>
        <v>music</v>
      </c>
      <c r="T1690" t="str">
        <f t="shared" si="134"/>
        <v>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30"/>
        <v>42810.900810185187</v>
      </c>
      <c r="K1691">
        <v>1487111830</v>
      </c>
      <c r="L1691" s="11">
        <f t="shared" si="131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32"/>
        <v>100</v>
      </c>
      <c r="R1691">
        <f>_xlfn.RANK.AVG(N1691,Table1[backers_count])</f>
        <v>2470</v>
      </c>
      <c r="S1691" t="str">
        <f t="shared" si="133"/>
        <v>music</v>
      </c>
      <c r="T1691" t="str">
        <f t="shared" si="134"/>
        <v>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30"/>
        <v>42831.389374999999</v>
      </c>
      <c r="K1692">
        <v>1488882042</v>
      </c>
      <c r="L1692" s="11">
        <f t="shared" si="131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32"/>
        <v>25</v>
      </c>
      <c r="R1692">
        <f>_xlfn.RANK.AVG(N1692,Table1[backers_count])</f>
        <v>2611.5</v>
      </c>
      <c r="S1692" t="str">
        <f t="shared" si="133"/>
        <v>music</v>
      </c>
      <c r="T1692" t="str">
        <f t="shared" si="134"/>
        <v>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30"/>
        <v>42828.041666666672</v>
      </c>
      <c r="K1693">
        <v>1488387008</v>
      </c>
      <c r="L1693" s="11">
        <f t="shared" si="131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32"/>
        <v>33</v>
      </c>
      <c r="R1693">
        <f>_xlfn.RANK.AVG(N1693,Table1[backers_count])</f>
        <v>1645.5</v>
      </c>
      <c r="S1693" t="str">
        <f t="shared" si="133"/>
        <v>music</v>
      </c>
      <c r="T1693" t="str">
        <f t="shared" si="134"/>
        <v>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30"/>
        <v>42820.999305555553</v>
      </c>
      <c r="K1694">
        <v>1487734667</v>
      </c>
      <c r="L1694" s="11">
        <f t="shared" si="131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32"/>
        <v>48</v>
      </c>
      <c r="R1694">
        <f>_xlfn.RANK.AVG(N1694,Table1[backers_count])</f>
        <v>2419.5</v>
      </c>
      <c r="S1694" t="str">
        <f t="shared" si="133"/>
        <v>music</v>
      </c>
      <c r="T1694" t="str">
        <f t="shared" si="134"/>
        <v>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30"/>
        <v>42834.833333333328</v>
      </c>
      <c r="K1695">
        <v>1489097112</v>
      </c>
      <c r="L1695" s="11">
        <f t="shared" si="131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32"/>
        <v>9</v>
      </c>
      <c r="R1695">
        <f>_xlfn.RANK.AVG(N1695,Table1[backers_count])</f>
        <v>2767.5</v>
      </c>
      <c r="S1695" t="str">
        <f t="shared" si="133"/>
        <v>music</v>
      </c>
      <c r="T1695" t="str">
        <f t="shared" si="134"/>
        <v>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30"/>
        <v>42821.191666666666</v>
      </c>
      <c r="K1696">
        <v>1488038674</v>
      </c>
      <c r="L1696" s="11">
        <f t="shared" si="131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32"/>
        <v>0</v>
      </c>
      <c r="R1696">
        <f>_xlfn.RANK.AVG(N1696,Table1[backers_count])</f>
        <v>3572.5</v>
      </c>
      <c r="S1696" t="str">
        <f t="shared" si="133"/>
        <v>music</v>
      </c>
      <c r="T1696" t="str">
        <f t="shared" si="134"/>
        <v>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30"/>
        <v>42835.041666666672</v>
      </c>
      <c r="K1697">
        <v>1488847514</v>
      </c>
      <c r="L1697" s="11">
        <f t="shared" si="131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32"/>
        <v>12</v>
      </c>
      <c r="R1697">
        <f>_xlfn.RANK.AVG(N1697,Table1[backers_count])</f>
        <v>2118</v>
      </c>
      <c r="S1697" t="str">
        <f t="shared" si="133"/>
        <v>music</v>
      </c>
      <c r="T1697" t="str">
        <f t="shared" si="134"/>
        <v>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30"/>
        <v>42826.027905092589</v>
      </c>
      <c r="K1698">
        <v>1488418811</v>
      </c>
      <c r="L1698" s="11">
        <f t="shared" si="131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32"/>
        <v>0</v>
      </c>
      <c r="R1698">
        <f>_xlfn.RANK.AVG(N1698,Table1[backers_count])</f>
        <v>3909.5</v>
      </c>
      <c r="S1698" t="str">
        <f t="shared" si="133"/>
        <v>music</v>
      </c>
      <c r="T1698" t="str">
        <f t="shared" si="134"/>
        <v>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30"/>
        <v>42834.991296296299</v>
      </c>
      <c r="K1699">
        <v>1489193248</v>
      </c>
      <c r="L1699" s="11">
        <f t="shared" si="131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32"/>
        <v>20</v>
      </c>
      <c r="R1699">
        <f>_xlfn.RANK.AVG(N1699,Table1[backers_count])</f>
        <v>2149</v>
      </c>
      <c r="S1699" t="str">
        <f t="shared" si="133"/>
        <v>music</v>
      </c>
      <c r="T1699" t="str">
        <f t="shared" si="134"/>
        <v>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30"/>
        <v>42820.147916666669</v>
      </c>
      <c r="K1700">
        <v>1488430760</v>
      </c>
      <c r="L1700" s="11">
        <f t="shared" si="131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32"/>
        <v>0</v>
      </c>
      <c r="R1700">
        <f>_xlfn.RANK.AVG(N1700,Table1[backers_count])</f>
        <v>3909.5</v>
      </c>
      <c r="S1700" t="str">
        <f t="shared" si="133"/>
        <v>music</v>
      </c>
      <c r="T1700" t="str">
        <f t="shared" si="134"/>
        <v>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30"/>
        <v>42836.863946759258</v>
      </c>
      <c r="K1701">
        <v>1489351445</v>
      </c>
      <c r="L1701" s="11">
        <f t="shared" si="131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32"/>
        <v>4</v>
      </c>
      <c r="R1701">
        <f>_xlfn.RANK.AVG(N1701,Table1[backers_count])</f>
        <v>3067.5</v>
      </c>
      <c r="S1701" t="str">
        <f t="shared" si="133"/>
        <v>music</v>
      </c>
      <c r="T1701" t="str">
        <f t="shared" si="134"/>
        <v>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30"/>
        <v>42826.166666666672</v>
      </c>
      <c r="K1702">
        <v>1488418990</v>
      </c>
      <c r="L1702" s="11">
        <f t="shared" si="131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32"/>
        <v>26</v>
      </c>
      <c r="R1702">
        <f>_xlfn.RANK.AVG(N1702,Table1[backers_count])</f>
        <v>994</v>
      </c>
      <c r="S1702" t="str">
        <f t="shared" si="133"/>
        <v>music</v>
      </c>
      <c r="T1702" t="str">
        <f t="shared" si="134"/>
        <v>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30"/>
        <v>42019.664409722223</v>
      </c>
      <c r="K1703">
        <v>1418745405</v>
      </c>
      <c r="L1703" s="11">
        <f t="shared" si="131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32"/>
        <v>0</v>
      </c>
      <c r="R1703">
        <f>_xlfn.RANK.AVG(N1703,Table1[backers_count])</f>
        <v>3354.5</v>
      </c>
      <c r="S1703" t="str">
        <f t="shared" si="133"/>
        <v>music</v>
      </c>
      <c r="T1703" t="str">
        <f t="shared" si="134"/>
        <v>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30"/>
        <v>42093.828125</v>
      </c>
      <c r="K1704">
        <v>1425156750</v>
      </c>
      <c r="L1704" s="11">
        <f t="shared" si="131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32"/>
        <v>0</v>
      </c>
      <c r="R1704">
        <f>_xlfn.RANK.AVG(N1704,Table1[backers_count])</f>
        <v>3572.5</v>
      </c>
      <c r="S1704" t="str">
        <f t="shared" si="133"/>
        <v>music</v>
      </c>
      <c r="T1704" t="str">
        <f t="shared" si="134"/>
        <v>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30"/>
        <v>42247.281678240746</v>
      </c>
      <c r="K1705">
        <v>1435819537</v>
      </c>
      <c r="L1705" s="11">
        <f t="shared" si="131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32"/>
        <v>1</v>
      </c>
      <c r="R1705">
        <f>_xlfn.RANK.AVG(N1705,Table1[backers_count])</f>
        <v>3354.5</v>
      </c>
      <c r="S1705" t="str">
        <f t="shared" si="133"/>
        <v>music</v>
      </c>
      <c r="T1705" t="str">
        <f t="shared" si="134"/>
        <v>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30"/>
        <v>42051.139733796299</v>
      </c>
      <c r="K1706">
        <v>1421464873</v>
      </c>
      <c r="L1706" s="11">
        <f t="shared" si="131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32"/>
        <v>65</v>
      </c>
      <c r="R1706">
        <f>_xlfn.RANK.AVG(N1706,Table1[backers_count])</f>
        <v>2611.5</v>
      </c>
      <c r="S1706" t="str">
        <f t="shared" si="133"/>
        <v>music</v>
      </c>
      <c r="T1706" t="str">
        <f t="shared" si="134"/>
        <v>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30"/>
        <v>42256.666666666672</v>
      </c>
      <c r="K1707">
        <v>1440807846</v>
      </c>
      <c r="L1707" s="11">
        <f t="shared" si="131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32"/>
        <v>0</v>
      </c>
      <c r="R1707">
        <f>_xlfn.RANK.AVG(N1707,Table1[backers_count])</f>
        <v>3909.5</v>
      </c>
      <c r="S1707" t="str">
        <f t="shared" si="133"/>
        <v>music</v>
      </c>
      <c r="T1707" t="str">
        <f t="shared" si="134"/>
        <v>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30"/>
        <v>42239.306388888886</v>
      </c>
      <c r="K1708">
        <v>1435130472</v>
      </c>
      <c r="L1708" s="11">
        <f t="shared" si="131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32"/>
        <v>0</v>
      </c>
      <c r="R1708">
        <f>_xlfn.RANK.AVG(N1708,Table1[backers_count])</f>
        <v>3909.5</v>
      </c>
      <c r="S1708" t="str">
        <f t="shared" si="133"/>
        <v>music</v>
      </c>
      <c r="T1708" t="str">
        <f t="shared" si="134"/>
        <v>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30"/>
        <v>42457.679340277777</v>
      </c>
      <c r="K1709">
        <v>1456593495</v>
      </c>
      <c r="L1709" s="11">
        <f t="shared" si="131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32"/>
        <v>10</v>
      </c>
      <c r="R1709">
        <f>_xlfn.RANK.AVG(N1709,Table1[backers_count])</f>
        <v>2707</v>
      </c>
      <c r="S1709" t="str">
        <f t="shared" si="133"/>
        <v>music</v>
      </c>
      <c r="T1709" t="str">
        <f t="shared" si="134"/>
        <v>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30"/>
        <v>42491.866967592592</v>
      </c>
      <c r="K1710">
        <v>1458679706</v>
      </c>
      <c r="L1710" s="11">
        <f t="shared" si="131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32"/>
        <v>0</v>
      </c>
      <c r="R1710">
        <f>_xlfn.RANK.AVG(N1710,Table1[backers_count])</f>
        <v>3909.5</v>
      </c>
      <c r="S1710" t="str">
        <f t="shared" si="133"/>
        <v>music</v>
      </c>
      <c r="T1710" t="str">
        <f t="shared" si="134"/>
        <v>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30"/>
        <v>41882.818749999999</v>
      </c>
      <c r="K1711">
        <v>1405949514</v>
      </c>
      <c r="L1711" s="11">
        <f t="shared" si="131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32"/>
        <v>5</v>
      </c>
      <c r="R1711">
        <f>_xlfn.RANK.AVG(N1711,Table1[backers_count])</f>
        <v>3067.5</v>
      </c>
      <c r="S1711" t="str">
        <f t="shared" si="133"/>
        <v>music</v>
      </c>
      <c r="T1711" t="str">
        <f t="shared" si="134"/>
        <v>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30"/>
        <v>42387.541666666672</v>
      </c>
      <c r="K1712">
        <v>1449151888</v>
      </c>
      <c r="L1712" s="11">
        <f t="shared" si="131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32"/>
        <v>1</v>
      </c>
      <c r="R1712">
        <f>_xlfn.RANK.AVG(N1712,Table1[backers_count])</f>
        <v>3572.5</v>
      </c>
      <c r="S1712" t="str">
        <f t="shared" si="133"/>
        <v>music</v>
      </c>
      <c r="T1712" t="str">
        <f t="shared" si="134"/>
        <v>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30"/>
        <v>41883.646226851852</v>
      </c>
      <c r="K1713">
        <v>1406907034</v>
      </c>
      <c r="L1713" s="11">
        <f t="shared" si="131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32"/>
        <v>11</v>
      </c>
      <c r="R1713">
        <f>_xlfn.RANK.AVG(N1713,Table1[backers_count])</f>
        <v>3354.5</v>
      </c>
      <c r="S1713" t="str">
        <f t="shared" si="133"/>
        <v>music</v>
      </c>
      <c r="T1713" t="str">
        <f t="shared" si="134"/>
        <v>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30"/>
        <v>42185.913807870369</v>
      </c>
      <c r="K1714">
        <v>1430517353</v>
      </c>
      <c r="L1714" s="11">
        <f t="shared" si="131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32"/>
        <v>0</v>
      </c>
      <c r="R1714">
        <f>_xlfn.RANK.AVG(N1714,Table1[backers_count])</f>
        <v>3909.5</v>
      </c>
      <c r="S1714" t="str">
        <f t="shared" si="133"/>
        <v>music</v>
      </c>
      <c r="T1714" t="str">
        <f t="shared" si="134"/>
        <v>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30"/>
        <v>41917.801064814819</v>
      </c>
      <c r="K1715">
        <v>1409944412</v>
      </c>
      <c r="L1715" s="11">
        <f t="shared" si="131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32"/>
        <v>2</v>
      </c>
      <c r="R1715">
        <f>_xlfn.RANK.AVG(N1715,Table1[backers_count])</f>
        <v>3572.5</v>
      </c>
      <c r="S1715" t="str">
        <f t="shared" si="133"/>
        <v>music</v>
      </c>
      <c r="T1715" t="str">
        <f t="shared" si="134"/>
        <v>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30"/>
        <v>42125.918530092589</v>
      </c>
      <c r="K1716">
        <v>1427925761</v>
      </c>
      <c r="L1716" s="11">
        <f t="shared" si="131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32"/>
        <v>8</v>
      </c>
      <c r="R1716">
        <f>_xlfn.RANK.AVG(N1716,Table1[backers_count])</f>
        <v>2338</v>
      </c>
      <c r="S1716" t="str">
        <f t="shared" si="133"/>
        <v>music</v>
      </c>
      <c r="T1716" t="str">
        <f t="shared" si="134"/>
        <v>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30"/>
        <v>42094.140277777777</v>
      </c>
      <c r="K1717">
        <v>1425186785</v>
      </c>
      <c r="L1717" s="11">
        <f t="shared" si="131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32"/>
        <v>0</v>
      </c>
      <c r="R1717">
        <f>_xlfn.RANK.AVG(N1717,Table1[backers_count])</f>
        <v>3354.5</v>
      </c>
      <c r="S1717" t="str">
        <f t="shared" si="133"/>
        <v>music</v>
      </c>
      <c r="T1717" t="str">
        <f t="shared" si="134"/>
        <v>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30"/>
        <v>42713.619201388887</v>
      </c>
      <c r="K1718">
        <v>1477835499</v>
      </c>
      <c r="L1718" s="11">
        <f t="shared" si="131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32"/>
        <v>8</v>
      </c>
      <c r="R1718">
        <f>_xlfn.RANK.AVG(N1718,Table1[backers_count])</f>
        <v>3198.5</v>
      </c>
      <c r="S1718" t="str">
        <f t="shared" si="133"/>
        <v>music</v>
      </c>
      <c r="T1718" t="str">
        <f t="shared" si="134"/>
        <v>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30"/>
        <v>42481.166666666672</v>
      </c>
      <c r="K1719">
        <v>1459467238</v>
      </c>
      <c r="L1719" s="11">
        <f t="shared" si="131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32"/>
        <v>43</v>
      </c>
      <c r="R1719">
        <f>_xlfn.RANK.AVG(N1719,Table1[backers_count])</f>
        <v>1575</v>
      </c>
      <c r="S1719" t="str">
        <f t="shared" si="133"/>
        <v>music</v>
      </c>
      <c r="T1719" t="str">
        <f t="shared" si="134"/>
        <v>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30"/>
        <v>42504.207638888889</v>
      </c>
      <c r="K1720">
        <v>1459435149</v>
      </c>
      <c r="L1720" s="11">
        <f t="shared" si="131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32"/>
        <v>0</v>
      </c>
      <c r="R1720">
        <f>_xlfn.RANK.AVG(N1720,Table1[backers_count])</f>
        <v>3354.5</v>
      </c>
      <c r="S1720" t="str">
        <f t="shared" si="133"/>
        <v>music</v>
      </c>
      <c r="T1720" t="str">
        <f t="shared" si="134"/>
        <v>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30"/>
        <v>41899.534618055557</v>
      </c>
      <c r="K1721">
        <v>1408366191</v>
      </c>
      <c r="L1721" s="11">
        <f t="shared" si="131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32"/>
        <v>1</v>
      </c>
      <c r="R1721">
        <f>_xlfn.RANK.AVG(N1721,Table1[backers_count])</f>
        <v>3198.5</v>
      </c>
      <c r="S1721" t="str">
        <f t="shared" si="133"/>
        <v>music</v>
      </c>
      <c r="T1721" t="str">
        <f t="shared" si="134"/>
        <v>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30"/>
        <v>41952.824895833335</v>
      </c>
      <c r="K1722">
        <v>1412966871</v>
      </c>
      <c r="L1722" s="11">
        <f t="shared" si="131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32"/>
        <v>6</v>
      </c>
      <c r="R1722">
        <f>_xlfn.RANK.AVG(N1722,Table1[backers_count])</f>
        <v>2767.5</v>
      </c>
      <c r="S1722" t="str">
        <f t="shared" si="133"/>
        <v>music</v>
      </c>
      <c r="T1722" t="str">
        <f t="shared" si="134"/>
        <v>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30"/>
        <v>42349.461377314816</v>
      </c>
      <c r="K1723">
        <v>1447239863</v>
      </c>
      <c r="L1723" s="11">
        <f t="shared" si="131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32"/>
        <v>0</v>
      </c>
      <c r="R1723">
        <f>_xlfn.RANK.AVG(N1723,Table1[backers_count])</f>
        <v>3909.5</v>
      </c>
      <c r="S1723" t="str">
        <f t="shared" si="133"/>
        <v>music</v>
      </c>
      <c r="T1723" t="str">
        <f t="shared" si="134"/>
        <v>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30"/>
        <v>42463.006944444445</v>
      </c>
      <c r="K1724">
        <v>1456441429</v>
      </c>
      <c r="L1724" s="11">
        <f t="shared" si="131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32"/>
        <v>0</v>
      </c>
      <c r="R1724">
        <f>_xlfn.RANK.AVG(N1724,Table1[backers_count])</f>
        <v>3572.5</v>
      </c>
      <c r="S1724" t="str">
        <f t="shared" si="133"/>
        <v>music</v>
      </c>
      <c r="T1724" t="str">
        <f t="shared" si="134"/>
        <v>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30"/>
        <v>42186.25</v>
      </c>
      <c r="K1725">
        <v>1430855315</v>
      </c>
      <c r="L1725" s="11">
        <f t="shared" si="131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32"/>
        <v>7</v>
      </c>
      <c r="R1725">
        <f>_xlfn.RANK.AVG(N1725,Table1[backers_count])</f>
        <v>3198.5</v>
      </c>
      <c r="S1725" t="str">
        <f t="shared" si="133"/>
        <v>music</v>
      </c>
      <c r="T1725" t="str">
        <f t="shared" si="134"/>
        <v>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30"/>
        <v>41942.932430555556</v>
      </c>
      <c r="K1726">
        <v>1412115762</v>
      </c>
      <c r="L1726" s="11">
        <f t="shared" si="131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32"/>
        <v>1</v>
      </c>
      <c r="R1726">
        <f>_xlfn.RANK.AVG(N1726,Table1[backers_count])</f>
        <v>3067.5</v>
      </c>
      <c r="S1726" t="str">
        <f t="shared" si="133"/>
        <v>music</v>
      </c>
      <c r="T1726" t="str">
        <f t="shared" si="134"/>
        <v>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30"/>
        <v>41875.968159722222</v>
      </c>
      <c r="K1727">
        <v>1406330049</v>
      </c>
      <c r="L1727" s="11">
        <f t="shared" si="131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32"/>
        <v>10</v>
      </c>
      <c r="R1727">
        <f>_xlfn.RANK.AVG(N1727,Table1[backers_count])</f>
        <v>2707</v>
      </c>
      <c r="S1727" t="str">
        <f t="shared" si="133"/>
        <v>music</v>
      </c>
      <c r="T1727" t="str">
        <f t="shared" si="134"/>
        <v>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30"/>
        <v>41817.919722222221</v>
      </c>
      <c r="K1728">
        <v>1401401064</v>
      </c>
      <c r="L1728" s="11">
        <f t="shared" si="131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32"/>
        <v>34</v>
      </c>
      <c r="R1728">
        <f>_xlfn.RANK.AVG(N1728,Table1[backers_count])</f>
        <v>2380.5</v>
      </c>
      <c r="S1728" t="str">
        <f t="shared" si="133"/>
        <v>music</v>
      </c>
      <c r="T1728" t="str">
        <f t="shared" si="134"/>
        <v>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30"/>
        <v>42099.458333333328</v>
      </c>
      <c r="K1729">
        <v>1423520177</v>
      </c>
      <c r="L1729" s="11">
        <f t="shared" si="131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32"/>
        <v>0</v>
      </c>
      <c r="R1729">
        <f>_xlfn.RANK.AVG(N1729,Table1[backers_count])</f>
        <v>3572.5</v>
      </c>
      <c r="S1729" t="str">
        <f t="shared" si="133"/>
        <v>music</v>
      </c>
      <c r="T1729" t="str">
        <f t="shared" si="134"/>
        <v>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ref="J1730:J1793" si="135">(((I1730/60)/60)/24)+DATE(1970,1,1)</f>
        <v>42298.625856481478</v>
      </c>
      <c r="K1730">
        <v>1442847674</v>
      </c>
      <c r="L1730" s="11">
        <f t="shared" ref="L1730:L1793" si="136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37">ROUND((E1730/D1730)*100,0)</f>
        <v>68</v>
      </c>
      <c r="R1730">
        <f>_xlfn.RANK.AVG(N1730,Table1[backers_count])</f>
        <v>2833</v>
      </c>
      <c r="S1730" t="str">
        <f t="shared" ref="S1730:S1793" si="138">LEFT(P1730, SEARCH("/",P1730,1)-1)</f>
        <v>music</v>
      </c>
      <c r="T1730" t="str">
        <f t="shared" ref="T1730:T1793" si="139">RIGHT(P1730,LEN(P1730)-SEARCH("/",P1730)-1)</f>
        <v>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si="135"/>
        <v>42531.052152777775</v>
      </c>
      <c r="K1731">
        <v>1460337306</v>
      </c>
      <c r="L1731" s="11">
        <f t="shared" si="136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37"/>
        <v>0</v>
      </c>
      <c r="R1731">
        <f>_xlfn.RANK.AVG(N1731,Table1[backers_count])</f>
        <v>3909.5</v>
      </c>
      <c r="S1731" t="str">
        <f t="shared" si="138"/>
        <v>music</v>
      </c>
      <c r="T1731" t="str">
        <f t="shared" si="139"/>
        <v>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35"/>
        <v>42302.087766203709</v>
      </c>
      <c r="K1732">
        <v>1443146783</v>
      </c>
      <c r="L1732" s="11">
        <f t="shared" si="136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37"/>
        <v>0</v>
      </c>
      <c r="R1732">
        <f>_xlfn.RANK.AVG(N1732,Table1[backers_count])</f>
        <v>3909.5</v>
      </c>
      <c r="S1732" t="str">
        <f t="shared" si="138"/>
        <v>music</v>
      </c>
      <c r="T1732" t="str">
        <f t="shared" si="139"/>
        <v>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35"/>
        <v>42166.625</v>
      </c>
      <c r="K1733">
        <v>1432849552</v>
      </c>
      <c r="L1733" s="11">
        <f t="shared" si="136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37"/>
        <v>0</v>
      </c>
      <c r="R1733">
        <f>_xlfn.RANK.AVG(N1733,Table1[backers_count])</f>
        <v>3909.5</v>
      </c>
      <c r="S1733" t="str">
        <f t="shared" si="138"/>
        <v>music</v>
      </c>
      <c r="T1733" t="str">
        <f t="shared" si="139"/>
        <v>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35"/>
        <v>42385.208333333328</v>
      </c>
      <c r="K1734">
        <v>1447777481</v>
      </c>
      <c r="L1734" s="11">
        <f t="shared" si="136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37"/>
        <v>0</v>
      </c>
      <c r="R1734">
        <f>_xlfn.RANK.AVG(N1734,Table1[backers_count])</f>
        <v>3909.5</v>
      </c>
      <c r="S1734" t="str">
        <f t="shared" si="138"/>
        <v>music</v>
      </c>
      <c r="T1734" t="str">
        <f t="shared" si="139"/>
        <v>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35"/>
        <v>42626.895833333328</v>
      </c>
      <c r="K1735">
        <v>1472746374</v>
      </c>
      <c r="L1735" s="11">
        <f t="shared" si="136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37"/>
        <v>0</v>
      </c>
      <c r="R1735">
        <f>_xlfn.RANK.AVG(N1735,Table1[backers_count])</f>
        <v>3909.5</v>
      </c>
      <c r="S1735" t="str">
        <f t="shared" si="138"/>
        <v>music</v>
      </c>
      <c r="T1735" t="str">
        <f t="shared" si="139"/>
        <v>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35"/>
        <v>42132.036527777775</v>
      </c>
      <c r="K1736">
        <v>1428454356</v>
      </c>
      <c r="L1736" s="11">
        <f t="shared" si="136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37"/>
        <v>0</v>
      </c>
      <c r="R1736">
        <f>_xlfn.RANK.AVG(N1736,Table1[backers_count])</f>
        <v>3572.5</v>
      </c>
      <c r="S1736" t="str">
        <f t="shared" si="138"/>
        <v>music</v>
      </c>
      <c r="T1736" t="str">
        <f t="shared" si="139"/>
        <v>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35"/>
        <v>42589.814178240747</v>
      </c>
      <c r="K1737">
        <v>1468006345</v>
      </c>
      <c r="L1737" s="11">
        <f t="shared" si="136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37"/>
        <v>11</v>
      </c>
      <c r="R1737">
        <f>_xlfn.RANK.AVG(N1737,Table1[backers_count])</f>
        <v>3354.5</v>
      </c>
      <c r="S1737" t="str">
        <f t="shared" si="138"/>
        <v>music</v>
      </c>
      <c r="T1737" t="str">
        <f t="shared" si="139"/>
        <v>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35"/>
        <v>42316.90315972222</v>
      </c>
      <c r="K1738">
        <v>1444423233</v>
      </c>
      <c r="L1738" s="11">
        <f t="shared" si="136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37"/>
        <v>1</v>
      </c>
      <c r="R1738">
        <f>_xlfn.RANK.AVG(N1738,Table1[backers_count])</f>
        <v>3572.5</v>
      </c>
      <c r="S1738" t="str">
        <f t="shared" si="138"/>
        <v>music</v>
      </c>
      <c r="T1738" t="str">
        <f t="shared" si="139"/>
        <v>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35"/>
        <v>42205.948981481488</v>
      </c>
      <c r="K1739">
        <v>1434840392</v>
      </c>
      <c r="L1739" s="11">
        <f t="shared" si="136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37"/>
        <v>21</v>
      </c>
      <c r="R1739">
        <f>_xlfn.RANK.AVG(N1739,Table1[backers_count])</f>
        <v>2419.5</v>
      </c>
      <c r="S1739" t="str">
        <f t="shared" si="138"/>
        <v>music</v>
      </c>
      <c r="T1739" t="str">
        <f t="shared" si="139"/>
        <v>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35"/>
        <v>41914.874328703707</v>
      </c>
      <c r="K1740">
        <v>1409691542</v>
      </c>
      <c r="L1740" s="11">
        <f t="shared" si="136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37"/>
        <v>0</v>
      </c>
      <c r="R1740">
        <f>_xlfn.RANK.AVG(N1740,Table1[backers_count])</f>
        <v>3572.5</v>
      </c>
      <c r="S1740" t="str">
        <f t="shared" si="138"/>
        <v>music</v>
      </c>
      <c r="T1740" t="str">
        <f t="shared" si="139"/>
        <v>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35"/>
        <v>42494.832546296297</v>
      </c>
      <c r="K1741">
        <v>1457297932</v>
      </c>
      <c r="L1741" s="11">
        <f t="shared" si="136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37"/>
        <v>0</v>
      </c>
      <c r="R1741">
        <f>_xlfn.RANK.AVG(N1741,Table1[backers_count])</f>
        <v>3572.5</v>
      </c>
      <c r="S1741" t="str">
        <f t="shared" si="138"/>
        <v>music</v>
      </c>
      <c r="T1741" t="str">
        <f t="shared" si="139"/>
        <v>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35"/>
        <v>42201.817384259266</v>
      </c>
      <c r="K1742">
        <v>1434483422</v>
      </c>
      <c r="L1742" s="11">
        <f t="shared" si="136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37"/>
        <v>0</v>
      </c>
      <c r="R1742">
        <f>_xlfn.RANK.AVG(N1742,Table1[backers_count])</f>
        <v>3909.5</v>
      </c>
      <c r="S1742" t="str">
        <f t="shared" si="138"/>
        <v>music</v>
      </c>
      <c r="T1742" t="str">
        <f t="shared" si="139"/>
        <v>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35"/>
        <v>42165.628136574072</v>
      </c>
      <c r="K1743">
        <v>1430060671</v>
      </c>
      <c r="L1743" s="11">
        <f t="shared" si="136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37"/>
        <v>111</v>
      </c>
      <c r="R1743">
        <f>_xlfn.RANK.AVG(N1743,Table1[backers_count])</f>
        <v>1367.5</v>
      </c>
      <c r="S1743" t="str">
        <f t="shared" si="138"/>
        <v>photography</v>
      </c>
      <c r="T1743" t="str">
        <f t="shared" si="139"/>
        <v>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35"/>
        <v>42742.875</v>
      </c>
      <c r="K1744">
        <v>1481058170</v>
      </c>
      <c r="L1744" s="11">
        <f t="shared" si="136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37"/>
        <v>109</v>
      </c>
      <c r="R1744">
        <f>_xlfn.RANK.AVG(N1744,Table1[backers_count])</f>
        <v>1754</v>
      </c>
      <c r="S1744" t="str">
        <f t="shared" si="138"/>
        <v>photography</v>
      </c>
      <c r="T1744" t="str">
        <f t="shared" si="139"/>
        <v>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35"/>
        <v>42609.165972222225</v>
      </c>
      <c r="K1745">
        <v>1470348775</v>
      </c>
      <c r="L1745" s="11">
        <f t="shared" si="136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37"/>
        <v>100</v>
      </c>
      <c r="R1745">
        <f>_xlfn.RANK.AVG(N1745,Table1[backers_count])</f>
        <v>1153</v>
      </c>
      <c r="S1745" t="str">
        <f t="shared" si="138"/>
        <v>photography</v>
      </c>
      <c r="T1745" t="str">
        <f t="shared" si="139"/>
        <v>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35"/>
        <v>42071.563391203701</v>
      </c>
      <c r="K1746">
        <v>1421937077</v>
      </c>
      <c r="L1746" s="11">
        <f t="shared" si="136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37"/>
        <v>118</v>
      </c>
      <c r="R1746">
        <f>_xlfn.RANK.AVG(N1746,Table1[backers_count])</f>
        <v>1115.5</v>
      </c>
      <c r="S1746" t="str">
        <f t="shared" si="138"/>
        <v>photography</v>
      </c>
      <c r="T1746" t="str">
        <f t="shared" si="139"/>
        <v>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35"/>
        <v>42726.083333333328</v>
      </c>
      <c r="K1747">
        <v>1479276838</v>
      </c>
      <c r="L1747" s="11">
        <f t="shared" si="136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37"/>
        <v>114</v>
      </c>
      <c r="R1747">
        <f>_xlfn.RANK.AVG(N1747,Table1[backers_count])</f>
        <v>905.5</v>
      </c>
      <c r="S1747" t="str">
        <f t="shared" si="138"/>
        <v>photography</v>
      </c>
      <c r="T1747" t="str">
        <f t="shared" si="139"/>
        <v>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35"/>
        <v>42698.083333333328</v>
      </c>
      <c r="K1748">
        <v>1477368867</v>
      </c>
      <c r="L1748" s="11">
        <f t="shared" si="136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37"/>
        <v>148</v>
      </c>
      <c r="R1748">
        <f>_xlfn.RANK.AVG(N1748,Table1[backers_count])</f>
        <v>759</v>
      </c>
      <c r="S1748" t="str">
        <f t="shared" si="138"/>
        <v>photography</v>
      </c>
      <c r="T1748" t="str">
        <f t="shared" si="139"/>
        <v>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35"/>
        <v>42321.625</v>
      </c>
      <c r="K1749">
        <v>1444904830</v>
      </c>
      <c r="L1749" s="11">
        <f t="shared" si="136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37"/>
        <v>105</v>
      </c>
      <c r="R1749">
        <f>_xlfn.RANK.AVG(N1749,Table1[backers_count])</f>
        <v>532</v>
      </c>
      <c r="S1749" t="str">
        <f t="shared" si="138"/>
        <v>photography</v>
      </c>
      <c r="T1749" t="str">
        <f t="shared" si="139"/>
        <v>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35"/>
        <v>42249.950729166667</v>
      </c>
      <c r="K1750">
        <v>1438642143</v>
      </c>
      <c r="L1750" s="11">
        <f t="shared" si="136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37"/>
        <v>130</v>
      </c>
      <c r="R1750">
        <f>_xlfn.RANK.AVG(N1750,Table1[backers_count])</f>
        <v>468</v>
      </c>
      <c r="S1750" t="str">
        <f t="shared" si="138"/>
        <v>photography</v>
      </c>
      <c r="T1750" t="str">
        <f t="shared" si="139"/>
        <v>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35"/>
        <v>42795.791666666672</v>
      </c>
      <c r="K1751">
        <v>1485213921</v>
      </c>
      <c r="L1751" s="11">
        <f t="shared" si="136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37"/>
        <v>123</v>
      </c>
      <c r="R1751">
        <f>_xlfn.RANK.AVG(N1751,Table1[backers_count])</f>
        <v>630.5</v>
      </c>
      <c r="S1751" t="str">
        <f t="shared" si="138"/>
        <v>photography</v>
      </c>
      <c r="T1751" t="str">
        <f t="shared" si="139"/>
        <v>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35"/>
        <v>42479.836851851855</v>
      </c>
      <c r="K1752">
        <v>1458936304</v>
      </c>
      <c r="L1752" s="11">
        <f t="shared" si="136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37"/>
        <v>202</v>
      </c>
      <c r="R1752">
        <f>_xlfn.RANK.AVG(N1752,Table1[backers_count])</f>
        <v>652.5</v>
      </c>
      <c r="S1752" t="str">
        <f t="shared" si="138"/>
        <v>photography</v>
      </c>
      <c r="T1752" t="str">
        <f t="shared" si="139"/>
        <v>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35"/>
        <v>42082.739849537036</v>
      </c>
      <c r="K1753">
        <v>1424198723</v>
      </c>
      <c r="L1753" s="11">
        <f t="shared" si="136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37"/>
        <v>103</v>
      </c>
      <c r="R1753">
        <f>_xlfn.RANK.AVG(N1753,Table1[backers_count])</f>
        <v>1230</v>
      </c>
      <c r="S1753" t="str">
        <f t="shared" si="138"/>
        <v>photography</v>
      </c>
      <c r="T1753" t="str">
        <f t="shared" si="139"/>
        <v>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35"/>
        <v>42657.253263888888</v>
      </c>
      <c r="K1754">
        <v>1473833082</v>
      </c>
      <c r="L1754" s="11">
        <f t="shared" si="136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37"/>
        <v>260</v>
      </c>
      <c r="R1754">
        <f>_xlfn.RANK.AVG(N1754,Table1[backers_count])</f>
        <v>893.5</v>
      </c>
      <c r="S1754" t="str">
        <f t="shared" si="138"/>
        <v>photography</v>
      </c>
      <c r="T1754" t="str">
        <f t="shared" si="139"/>
        <v>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35"/>
        <v>42450.707962962959</v>
      </c>
      <c r="K1755">
        <v>1455991168</v>
      </c>
      <c r="L1755" s="11">
        <f t="shared" si="136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37"/>
        <v>108</v>
      </c>
      <c r="R1755">
        <f>_xlfn.RANK.AVG(N1755,Table1[backers_count])</f>
        <v>1724.5</v>
      </c>
      <c r="S1755" t="str">
        <f t="shared" si="138"/>
        <v>photography</v>
      </c>
      <c r="T1755" t="str">
        <f t="shared" si="139"/>
        <v>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35"/>
        <v>42097.835104166668</v>
      </c>
      <c r="K1756">
        <v>1425502953</v>
      </c>
      <c r="L1756" s="11">
        <f t="shared" si="136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37"/>
        <v>111</v>
      </c>
      <c r="R1756">
        <f>_xlfn.RANK.AVG(N1756,Table1[backers_count])</f>
        <v>893.5</v>
      </c>
      <c r="S1756" t="str">
        <f t="shared" si="138"/>
        <v>photography</v>
      </c>
      <c r="T1756" t="str">
        <f t="shared" si="139"/>
        <v>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35"/>
        <v>42282.788900462961</v>
      </c>
      <c r="K1757">
        <v>1441479361</v>
      </c>
      <c r="L1757" s="11">
        <f t="shared" si="136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37"/>
        <v>120</v>
      </c>
      <c r="R1757">
        <f>_xlfn.RANK.AVG(N1757,Table1[backers_count])</f>
        <v>3067.5</v>
      </c>
      <c r="S1757" t="str">
        <f t="shared" si="138"/>
        <v>photography</v>
      </c>
      <c r="T1757" t="str">
        <f t="shared" si="139"/>
        <v>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35"/>
        <v>42611.167465277773</v>
      </c>
      <c r="K1758">
        <v>1468987269</v>
      </c>
      <c r="L1758" s="11">
        <f t="shared" si="136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37"/>
        <v>103</v>
      </c>
      <c r="R1758">
        <f>_xlfn.RANK.AVG(N1758,Table1[backers_count])</f>
        <v>677</v>
      </c>
      <c r="S1758" t="str">
        <f t="shared" si="138"/>
        <v>photography</v>
      </c>
      <c r="T1758" t="str">
        <f t="shared" si="139"/>
        <v>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35"/>
        <v>42763.811805555553</v>
      </c>
      <c r="K1759">
        <v>1483041083</v>
      </c>
      <c r="L1759" s="11">
        <f t="shared" si="136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37"/>
        <v>116</v>
      </c>
      <c r="R1759">
        <f>_xlfn.RANK.AVG(N1759,Table1[backers_count])</f>
        <v>2470</v>
      </c>
      <c r="S1759" t="str">
        <f t="shared" si="138"/>
        <v>photography</v>
      </c>
      <c r="T1759" t="str">
        <f t="shared" si="139"/>
        <v>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35"/>
        <v>42565.955925925926</v>
      </c>
      <c r="K1760">
        <v>1463352992</v>
      </c>
      <c r="L1760" s="11">
        <f t="shared" si="136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37"/>
        <v>115</v>
      </c>
      <c r="R1760">
        <f>_xlfn.RANK.AVG(N1760,Table1[backers_count])</f>
        <v>1970</v>
      </c>
      <c r="S1760" t="str">
        <f t="shared" si="138"/>
        <v>photography</v>
      </c>
      <c r="T1760" t="str">
        <f t="shared" si="139"/>
        <v>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35"/>
        <v>42088.787372685183</v>
      </c>
      <c r="K1761">
        <v>1425585229</v>
      </c>
      <c r="L1761" s="11">
        <f t="shared" si="136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37"/>
        <v>107</v>
      </c>
      <c r="R1761">
        <f>_xlfn.RANK.AVG(N1761,Table1[backers_count])</f>
        <v>1421.5</v>
      </c>
      <c r="S1761" t="str">
        <f t="shared" si="138"/>
        <v>photography</v>
      </c>
      <c r="T1761" t="str">
        <f t="shared" si="139"/>
        <v>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35"/>
        <v>42425.67260416667</v>
      </c>
      <c r="K1762">
        <v>1454688513</v>
      </c>
      <c r="L1762" s="11">
        <f t="shared" si="136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37"/>
        <v>165</v>
      </c>
      <c r="R1762">
        <f>_xlfn.RANK.AVG(N1762,Table1[backers_count])</f>
        <v>794</v>
      </c>
      <c r="S1762" t="str">
        <f t="shared" si="138"/>
        <v>photography</v>
      </c>
      <c r="T1762" t="str">
        <f t="shared" si="139"/>
        <v>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35"/>
        <v>42259.567824074074</v>
      </c>
      <c r="K1763">
        <v>1437745060</v>
      </c>
      <c r="L1763" s="11">
        <f t="shared" si="136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37"/>
        <v>155</v>
      </c>
      <c r="R1763">
        <f>_xlfn.RANK.AVG(N1763,Table1[backers_count])</f>
        <v>3198.5</v>
      </c>
      <c r="S1763" t="str">
        <f t="shared" si="138"/>
        <v>photography</v>
      </c>
      <c r="T1763" t="str">
        <f t="shared" si="139"/>
        <v>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35"/>
        <v>42440.982002314813</v>
      </c>
      <c r="K1764">
        <v>1455147245</v>
      </c>
      <c r="L1764" s="11">
        <f t="shared" si="136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37"/>
        <v>885</v>
      </c>
      <c r="R1764">
        <f>_xlfn.RANK.AVG(N1764,Table1[backers_count])</f>
        <v>2047.5</v>
      </c>
      <c r="S1764" t="str">
        <f t="shared" si="138"/>
        <v>photography</v>
      </c>
      <c r="T1764" t="str">
        <f t="shared" si="139"/>
        <v>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35"/>
        <v>42666.868518518517</v>
      </c>
      <c r="K1765">
        <v>1474663840</v>
      </c>
      <c r="L1765" s="11">
        <f t="shared" si="136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37"/>
        <v>102</v>
      </c>
      <c r="R1765">
        <f>_xlfn.RANK.AVG(N1765,Table1[backers_count])</f>
        <v>689.5</v>
      </c>
      <c r="S1765" t="str">
        <f t="shared" si="138"/>
        <v>photography</v>
      </c>
      <c r="T1765" t="str">
        <f t="shared" si="139"/>
        <v>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35"/>
        <v>41854.485868055555</v>
      </c>
      <c r="K1766">
        <v>1404560379</v>
      </c>
      <c r="L1766" s="11">
        <f t="shared" si="136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37"/>
        <v>20</v>
      </c>
      <c r="R1766">
        <f>_xlfn.RANK.AVG(N1766,Table1[backers_count])</f>
        <v>1614</v>
      </c>
      <c r="S1766" t="str">
        <f t="shared" si="138"/>
        <v>photography</v>
      </c>
      <c r="T1766" t="str">
        <f t="shared" si="139"/>
        <v>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35"/>
        <v>41864.980462962965</v>
      </c>
      <c r="K1767">
        <v>1405380712</v>
      </c>
      <c r="L1767" s="11">
        <f t="shared" si="136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37"/>
        <v>59</v>
      </c>
      <c r="R1767">
        <f>_xlfn.RANK.AVG(N1767,Table1[backers_count])</f>
        <v>788</v>
      </c>
      <c r="S1767" t="str">
        <f t="shared" si="138"/>
        <v>photography</v>
      </c>
      <c r="T1767" t="str">
        <f t="shared" si="139"/>
        <v>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35"/>
        <v>41876.859814814816</v>
      </c>
      <c r="K1768">
        <v>1407184688</v>
      </c>
      <c r="L1768" s="11">
        <f t="shared" si="136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37"/>
        <v>0</v>
      </c>
      <c r="R1768">
        <f>_xlfn.RANK.AVG(N1768,Table1[backers_count])</f>
        <v>3909.5</v>
      </c>
      <c r="S1768" t="str">
        <f t="shared" si="138"/>
        <v>photography</v>
      </c>
      <c r="T1768" t="str">
        <f t="shared" si="139"/>
        <v>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35"/>
        <v>41854.658379629633</v>
      </c>
      <c r="K1769">
        <v>1404488884</v>
      </c>
      <c r="L1769" s="11">
        <f t="shared" si="136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37"/>
        <v>46</v>
      </c>
      <c r="R1769">
        <f>_xlfn.RANK.AVG(N1769,Table1[backers_count])</f>
        <v>1614</v>
      </c>
      <c r="S1769" t="str">
        <f t="shared" si="138"/>
        <v>photography</v>
      </c>
      <c r="T1769" t="str">
        <f t="shared" si="139"/>
        <v>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35"/>
        <v>41909.560694444444</v>
      </c>
      <c r="K1770">
        <v>1406640444</v>
      </c>
      <c r="L1770" s="11">
        <f t="shared" si="136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37"/>
        <v>4</v>
      </c>
      <c r="R1770">
        <f>_xlfn.RANK.AVG(N1770,Table1[backers_count])</f>
        <v>2419.5</v>
      </c>
      <c r="S1770" t="str">
        <f t="shared" si="138"/>
        <v>photography</v>
      </c>
      <c r="T1770" t="str">
        <f t="shared" si="139"/>
        <v>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35"/>
        <v>42017.818969907406</v>
      </c>
      <c r="K1771">
        <v>1418585959</v>
      </c>
      <c r="L1771" s="11">
        <f t="shared" si="136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37"/>
        <v>3</v>
      </c>
      <c r="R1771">
        <f>_xlfn.RANK.AVG(N1771,Table1[backers_count])</f>
        <v>2149</v>
      </c>
      <c r="S1771" t="str">
        <f t="shared" si="138"/>
        <v>photography</v>
      </c>
      <c r="T1771" t="str">
        <f t="shared" si="139"/>
        <v>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35"/>
        <v>41926.780023148152</v>
      </c>
      <c r="K1772">
        <v>1410288194</v>
      </c>
      <c r="L1772" s="11">
        <f t="shared" si="136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37"/>
        <v>57</v>
      </c>
      <c r="R1772">
        <f>_xlfn.RANK.AVG(N1772,Table1[backers_count])</f>
        <v>879</v>
      </c>
      <c r="S1772" t="str">
        <f t="shared" si="138"/>
        <v>photography</v>
      </c>
      <c r="T1772" t="str">
        <f t="shared" si="139"/>
        <v>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35"/>
        <v>41935.979629629634</v>
      </c>
      <c r="K1773">
        <v>1411515040</v>
      </c>
      <c r="L1773" s="11">
        <f t="shared" si="136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37"/>
        <v>21</v>
      </c>
      <c r="R1773">
        <f>_xlfn.RANK.AVG(N1773,Table1[backers_count])</f>
        <v>2047.5</v>
      </c>
      <c r="S1773" t="str">
        <f t="shared" si="138"/>
        <v>photography</v>
      </c>
      <c r="T1773" t="str">
        <f t="shared" si="139"/>
        <v>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35"/>
        <v>41826.718009259261</v>
      </c>
      <c r="K1774">
        <v>1399482836</v>
      </c>
      <c r="L1774" s="11">
        <f t="shared" si="136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37"/>
        <v>16</v>
      </c>
      <c r="R1774">
        <f>_xlfn.RANK.AVG(N1774,Table1[backers_count])</f>
        <v>2263</v>
      </c>
      <c r="S1774" t="str">
        <f t="shared" si="138"/>
        <v>photography</v>
      </c>
      <c r="T1774" t="str">
        <f t="shared" si="139"/>
        <v>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35"/>
        <v>42023.760393518518</v>
      </c>
      <c r="K1775">
        <v>1417803298</v>
      </c>
      <c r="L1775" s="11">
        <f t="shared" si="136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37"/>
        <v>6</v>
      </c>
      <c r="R1775">
        <f>_xlfn.RANK.AVG(N1775,Table1[backers_count])</f>
        <v>2263</v>
      </c>
      <c r="S1775" t="str">
        <f t="shared" si="138"/>
        <v>photography</v>
      </c>
      <c r="T1775" t="str">
        <f t="shared" si="139"/>
        <v>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35"/>
        <v>41972.624305555553</v>
      </c>
      <c r="K1776">
        <v>1413609292</v>
      </c>
      <c r="L1776" s="11">
        <f t="shared" si="136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37"/>
        <v>46</v>
      </c>
      <c r="R1776">
        <f>_xlfn.RANK.AVG(N1776,Table1[backers_count])</f>
        <v>2521.5</v>
      </c>
      <c r="S1776" t="str">
        <f t="shared" si="138"/>
        <v>photography</v>
      </c>
      <c r="T1776" t="str">
        <f t="shared" si="139"/>
        <v>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35"/>
        <v>41936.976388888892</v>
      </c>
      <c r="K1777">
        <v>1410305160</v>
      </c>
      <c r="L1777" s="11">
        <f t="shared" si="136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37"/>
        <v>65</v>
      </c>
      <c r="R1777">
        <f>_xlfn.RANK.AVG(N1777,Table1[backers_count])</f>
        <v>656</v>
      </c>
      <c r="S1777" t="str">
        <f t="shared" si="138"/>
        <v>photography</v>
      </c>
      <c r="T1777" t="str">
        <f t="shared" si="139"/>
        <v>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35"/>
        <v>41941.95684027778</v>
      </c>
      <c r="K1778">
        <v>1411513071</v>
      </c>
      <c r="L1778" s="11">
        <f t="shared" si="136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37"/>
        <v>7</v>
      </c>
      <c r="R1778">
        <f>_xlfn.RANK.AVG(N1778,Table1[backers_count])</f>
        <v>3067.5</v>
      </c>
      <c r="S1778" t="str">
        <f t="shared" si="138"/>
        <v>photography</v>
      </c>
      <c r="T1778" t="str">
        <f t="shared" si="139"/>
        <v>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35"/>
        <v>42055.357094907406</v>
      </c>
      <c r="K1779">
        <v>1421829253</v>
      </c>
      <c r="L1779" s="11">
        <f t="shared" si="136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37"/>
        <v>14</v>
      </c>
      <c r="R1779">
        <f>_xlfn.RANK.AVG(N1779,Table1[backers_count])</f>
        <v>2655</v>
      </c>
      <c r="S1779" t="str">
        <f t="shared" si="138"/>
        <v>photography</v>
      </c>
      <c r="T1779" t="str">
        <f t="shared" si="139"/>
        <v>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35"/>
        <v>42090.821701388893</v>
      </c>
      <c r="K1780">
        <v>1423600995</v>
      </c>
      <c r="L1780" s="11">
        <f t="shared" si="136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37"/>
        <v>2</v>
      </c>
      <c r="R1780">
        <f>_xlfn.RANK.AVG(N1780,Table1[backers_count])</f>
        <v>2419.5</v>
      </c>
      <c r="S1780" t="str">
        <f t="shared" si="138"/>
        <v>photography</v>
      </c>
      <c r="T1780" t="str">
        <f t="shared" si="139"/>
        <v>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35"/>
        <v>42615.691898148143</v>
      </c>
      <c r="K1781">
        <v>1470242180</v>
      </c>
      <c r="L1781" s="11">
        <f t="shared" si="136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37"/>
        <v>36</v>
      </c>
      <c r="R1781">
        <f>_xlfn.RANK.AVG(N1781,Table1[backers_count])</f>
        <v>1645.5</v>
      </c>
      <c r="S1781" t="str">
        <f t="shared" si="138"/>
        <v>photography</v>
      </c>
      <c r="T1781" t="str">
        <f t="shared" si="139"/>
        <v>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35"/>
        <v>42553.600810185191</v>
      </c>
      <c r="K1782">
        <v>1462285510</v>
      </c>
      <c r="L1782" s="11">
        <f t="shared" si="136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37"/>
        <v>40</v>
      </c>
      <c r="R1782">
        <f>_xlfn.RANK.AVG(N1782,Table1[backers_count])</f>
        <v>549</v>
      </c>
      <c r="S1782" t="str">
        <f t="shared" si="138"/>
        <v>photography</v>
      </c>
      <c r="T1782" t="str">
        <f t="shared" si="139"/>
        <v>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35"/>
        <v>42628.617418981477</v>
      </c>
      <c r="K1783">
        <v>1471272545</v>
      </c>
      <c r="L1783" s="11">
        <f t="shared" si="136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37"/>
        <v>26</v>
      </c>
      <c r="R1783">
        <f>_xlfn.RANK.AVG(N1783,Table1[backers_count])</f>
        <v>2084.5</v>
      </c>
      <c r="S1783" t="str">
        <f t="shared" si="138"/>
        <v>photography</v>
      </c>
      <c r="T1783" t="str">
        <f t="shared" si="139"/>
        <v>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35"/>
        <v>42421.575104166666</v>
      </c>
      <c r="K1784">
        <v>1453211289</v>
      </c>
      <c r="L1784" s="11">
        <f t="shared" si="136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37"/>
        <v>15</v>
      </c>
      <c r="R1784">
        <f>_xlfn.RANK.AVG(N1784,Table1[backers_count])</f>
        <v>1028.5</v>
      </c>
      <c r="S1784" t="str">
        <f t="shared" si="138"/>
        <v>photography</v>
      </c>
      <c r="T1784" t="str">
        <f t="shared" si="139"/>
        <v>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35"/>
        <v>42145.949976851851</v>
      </c>
      <c r="K1785">
        <v>1429656478</v>
      </c>
      <c r="L1785" s="11">
        <f t="shared" si="136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37"/>
        <v>24</v>
      </c>
      <c r="R1785">
        <f>_xlfn.RANK.AVG(N1785,Table1[backers_count])</f>
        <v>454</v>
      </c>
      <c r="S1785" t="str">
        <f t="shared" si="138"/>
        <v>photography</v>
      </c>
      <c r="T1785" t="str">
        <f t="shared" si="139"/>
        <v>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35"/>
        <v>42035.142361111109</v>
      </c>
      <c r="K1786">
        <v>1419954240</v>
      </c>
      <c r="L1786" s="11">
        <f t="shared" si="136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37"/>
        <v>40</v>
      </c>
      <c r="R1786">
        <f>_xlfn.RANK.AVG(N1786,Table1[backers_count])</f>
        <v>1786</v>
      </c>
      <c r="S1786" t="str">
        <f t="shared" si="138"/>
        <v>photography</v>
      </c>
      <c r="T1786" t="str">
        <f t="shared" si="139"/>
        <v>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35"/>
        <v>41928</v>
      </c>
      <c r="K1787">
        <v>1410750855</v>
      </c>
      <c r="L1787" s="11">
        <f t="shared" si="136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37"/>
        <v>20</v>
      </c>
      <c r="R1787">
        <f>_xlfn.RANK.AVG(N1787,Table1[backers_count])</f>
        <v>749.5</v>
      </c>
      <c r="S1787" t="str">
        <f t="shared" si="138"/>
        <v>photography</v>
      </c>
      <c r="T1787" t="str">
        <f t="shared" si="139"/>
        <v>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35"/>
        <v>41988.550659722227</v>
      </c>
      <c r="K1788">
        <v>1416057177</v>
      </c>
      <c r="L1788" s="11">
        <f t="shared" si="136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37"/>
        <v>48</v>
      </c>
      <c r="R1788">
        <f>_xlfn.RANK.AVG(N1788,Table1[backers_count])</f>
        <v>1896</v>
      </c>
      <c r="S1788" t="str">
        <f t="shared" si="138"/>
        <v>photography</v>
      </c>
      <c r="T1788" t="str">
        <f t="shared" si="139"/>
        <v>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35"/>
        <v>42098.613854166666</v>
      </c>
      <c r="K1789">
        <v>1425570237</v>
      </c>
      <c r="L1789" s="11">
        <f t="shared" si="136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37"/>
        <v>15</v>
      </c>
      <c r="R1789">
        <f>_xlfn.RANK.AVG(N1789,Table1[backers_count])</f>
        <v>2084.5</v>
      </c>
      <c r="S1789" t="str">
        <f t="shared" si="138"/>
        <v>photography</v>
      </c>
      <c r="T1789" t="str">
        <f t="shared" si="139"/>
        <v>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35"/>
        <v>41943.94840277778</v>
      </c>
      <c r="K1790">
        <v>1412203542</v>
      </c>
      <c r="L1790" s="11">
        <f t="shared" si="136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37"/>
        <v>1</v>
      </c>
      <c r="R1790">
        <f>_xlfn.RANK.AVG(N1790,Table1[backers_count])</f>
        <v>3067.5</v>
      </c>
      <c r="S1790" t="str">
        <f t="shared" si="138"/>
        <v>photography</v>
      </c>
      <c r="T1790" t="str">
        <f t="shared" si="139"/>
        <v>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35"/>
        <v>42016.250034722223</v>
      </c>
      <c r="K1791">
        <v>1415858403</v>
      </c>
      <c r="L1791" s="11">
        <f t="shared" si="136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37"/>
        <v>1</v>
      </c>
      <c r="R1791">
        <f>_xlfn.RANK.AVG(N1791,Table1[backers_count])</f>
        <v>3067.5</v>
      </c>
      <c r="S1791" t="str">
        <f t="shared" si="138"/>
        <v>photography</v>
      </c>
      <c r="T1791" t="str">
        <f t="shared" si="139"/>
        <v>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35"/>
        <v>42040.674513888895</v>
      </c>
      <c r="K1792">
        <v>1420560678</v>
      </c>
      <c r="L1792" s="11">
        <f t="shared" si="136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37"/>
        <v>5</v>
      </c>
      <c r="R1792">
        <f>_xlfn.RANK.AVG(N1792,Table1[backers_count])</f>
        <v>2419.5</v>
      </c>
      <c r="S1792" t="str">
        <f t="shared" si="138"/>
        <v>photography</v>
      </c>
      <c r="T1792" t="str">
        <f t="shared" si="139"/>
        <v>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35"/>
        <v>42033.740335648152</v>
      </c>
      <c r="K1793">
        <v>1417369565</v>
      </c>
      <c r="L1793" s="11">
        <f t="shared" si="136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37"/>
        <v>4</v>
      </c>
      <c r="R1793">
        <f>_xlfn.RANK.AVG(N1793,Table1[backers_count])</f>
        <v>3067.5</v>
      </c>
      <c r="S1793" t="str">
        <f t="shared" si="138"/>
        <v>photography</v>
      </c>
      <c r="T1793" t="str">
        <f t="shared" si="139"/>
        <v>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ref="J1794:J1857" si="140">(((I1794/60)/60)/24)+DATE(1970,1,1)</f>
        <v>42226.290972222225</v>
      </c>
      <c r="K1794">
        <v>1435970682</v>
      </c>
      <c r="L1794" s="11">
        <f t="shared" ref="L1794:L1857" si="141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42">ROUND((E1794/D1794)*100,0)</f>
        <v>61</v>
      </c>
      <c r="R1794">
        <f>_xlfn.RANK.AVG(N1794,Table1[backers_count])</f>
        <v>604.5</v>
      </c>
      <c r="S1794" t="str">
        <f t="shared" ref="S1794:S1857" si="143">LEFT(P1794, SEARCH("/",P1794,1)-1)</f>
        <v>photography</v>
      </c>
      <c r="T1794" t="str">
        <f t="shared" ref="T1794:T1857" si="144">RIGHT(P1794,LEN(P1794)-SEARCH("/",P1794)-1)</f>
        <v>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si="140"/>
        <v>41970.933333333334</v>
      </c>
      <c r="K1795">
        <v>1414531440</v>
      </c>
      <c r="L1795" s="11">
        <f t="shared" si="141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42"/>
        <v>1</v>
      </c>
      <c r="R1795">
        <f>_xlfn.RANK.AVG(N1795,Table1[backers_count])</f>
        <v>3354.5</v>
      </c>
      <c r="S1795" t="str">
        <f t="shared" si="143"/>
        <v>photography</v>
      </c>
      <c r="T1795" t="str">
        <f t="shared" si="144"/>
        <v>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40"/>
        <v>42046.551180555558</v>
      </c>
      <c r="K1796">
        <v>1420636422</v>
      </c>
      <c r="L1796" s="11">
        <f t="shared" si="14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42"/>
        <v>11</v>
      </c>
      <c r="R1796">
        <f>_xlfn.RANK.AVG(N1796,Table1[backers_count])</f>
        <v>2296.5</v>
      </c>
      <c r="S1796" t="str">
        <f t="shared" si="143"/>
        <v>photography</v>
      </c>
      <c r="T1796" t="str">
        <f t="shared" si="144"/>
        <v>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40"/>
        <v>42657.666666666672</v>
      </c>
      <c r="K1797">
        <v>1473922541</v>
      </c>
      <c r="L1797" s="11">
        <f t="shared" si="14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42"/>
        <v>39</v>
      </c>
      <c r="R1797">
        <f>_xlfn.RANK.AVG(N1797,Table1[backers_count])</f>
        <v>973</v>
      </c>
      <c r="S1797" t="str">
        <f t="shared" si="143"/>
        <v>photography</v>
      </c>
      <c r="T1797" t="str">
        <f t="shared" si="144"/>
        <v>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40"/>
        <v>42575.439421296294</v>
      </c>
      <c r="K1798">
        <v>1464172366</v>
      </c>
      <c r="L1798" s="11">
        <f t="shared" si="14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42"/>
        <v>22</v>
      </c>
      <c r="R1798">
        <f>_xlfn.RANK.AVG(N1798,Table1[backers_count])</f>
        <v>930.5</v>
      </c>
      <c r="S1798" t="str">
        <f t="shared" si="143"/>
        <v>photography</v>
      </c>
      <c r="T1798" t="str">
        <f t="shared" si="144"/>
        <v>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40"/>
        <v>42719.56931712963</v>
      </c>
      <c r="K1799">
        <v>1479217189</v>
      </c>
      <c r="L1799" s="11">
        <f t="shared" si="14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42"/>
        <v>68</v>
      </c>
      <c r="R1799">
        <f>_xlfn.RANK.AVG(N1799,Table1[backers_count])</f>
        <v>598.5</v>
      </c>
      <c r="S1799" t="str">
        <f t="shared" si="143"/>
        <v>photography</v>
      </c>
      <c r="T1799" t="str">
        <f t="shared" si="144"/>
        <v>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40"/>
        <v>42404.32677083333</v>
      </c>
      <c r="K1800">
        <v>1449388233</v>
      </c>
      <c r="L1800" s="11">
        <f t="shared" si="14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42"/>
        <v>14</v>
      </c>
      <c r="R1800">
        <f>_xlfn.RANK.AVG(N1800,Table1[backers_count])</f>
        <v>1678</v>
      </c>
      <c r="S1800" t="str">
        <f t="shared" si="143"/>
        <v>photography</v>
      </c>
      <c r="T1800" t="str">
        <f t="shared" si="144"/>
        <v>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40"/>
        <v>41954.884351851855</v>
      </c>
      <c r="K1801">
        <v>1414008808</v>
      </c>
      <c r="L1801" s="11">
        <f t="shared" si="14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42"/>
        <v>2</v>
      </c>
      <c r="R1801">
        <f>_xlfn.RANK.AVG(N1801,Table1[backers_count])</f>
        <v>2901.5</v>
      </c>
      <c r="S1801" t="str">
        <f t="shared" si="143"/>
        <v>photography</v>
      </c>
      <c r="T1801" t="str">
        <f t="shared" si="144"/>
        <v>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40"/>
        <v>42653.606134259258</v>
      </c>
      <c r="K1802">
        <v>1473517970</v>
      </c>
      <c r="L1802" s="11">
        <f t="shared" si="14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42"/>
        <v>20</v>
      </c>
      <c r="R1802">
        <f>_xlfn.RANK.AVG(N1802,Table1[backers_count])</f>
        <v>719</v>
      </c>
      <c r="S1802" t="str">
        <f t="shared" si="143"/>
        <v>photography</v>
      </c>
      <c r="T1802" t="str">
        <f t="shared" si="144"/>
        <v>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40"/>
        <v>42353.506944444445</v>
      </c>
      <c r="K1803">
        <v>1447429868</v>
      </c>
      <c r="L1803" s="11">
        <f t="shared" si="14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42"/>
        <v>14</v>
      </c>
      <c r="R1803">
        <f>_xlfn.RANK.AVG(N1803,Table1[backers_count])</f>
        <v>1678</v>
      </c>
      <c r="S1803" t="str">
        <f t="shared" si="143"/>
        <v>photography</v>
      </c>
      <c r="T1803" t="str">
        <f t="shared" si="144"/>
        <v>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40"/>
        <v>42182.915972222225</v>
      </c>
      <c r="K1804">
        <v>1433416830</v>
      </c>
      <c r="L1804" s="11">
        <f t="shared" si="14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42"/>
        <v>48</v>
      </c>
      <c r="R1804">
        <f>_xlfn.RANK.AVG(N1804,Table1[backers_count])</f>
        <v>2296.5</v>
      </c>
      <c r="S1804" t="str">
        <f t="shared" si="143"/>
        <v>photography</v>
      </c>
      <c r="T1804" t="str">
        <f t="shared" si="144"/>
        <v>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40"/>
        <v>42049.071550925932</v>
      </c>
      <c r="K1805">
        <v>1421199782</v>
      </c>
      <c r="L1805" s="11">
        <f t="shared" si="14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42"/>
        <v>31</v>
      </c>
      <c r="R1805">
        <f>_xlfn.RANK.AVG(N1805,Table1[backers_count])</f>
        <v>1042</v>
      </c>
      <c r="S1805" t="str">
        <f t="shared" si="143"/>
        <v>photography</v>
      </c>
      <c r="T1805" t="str">
        <f t="shared" si="144"/>
        <v>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40"/>
        <v>42322.719953703709</v>
      </c>
      <c r="K1806">
        <v>1444061804</v>
      </c>
      <c r="L1806" s="11">
        <f t="shared" si="14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42"/>
        <v>35</v>
      </c>
      <c r="R1806">
        <f>_xlfn.RANK.AVG(N1806,Table1[backers_count])</f>
        <v>1367.5</v>
      </c>
      <c r="S1806" t="str">
        <f t="shared" si="143"/>
        <v>photography</v>
      </c>
      <c r="T1806" t="str">
        <f t="shared" si="144"/>
        <v>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40"/>
        <v>42279.75</v>
      </c>
      <c r="K1807">
        <v>1441048658</v>
      </c>
      <c r="L1807" s="11">
        <f t="shared" si="14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42"/>
        <v>36</v>
      </c>
      <c r="R1807">
        <f>_xlfn.RANK.AVG(N1807,Table1[backers_count])</f>
        <v>666</v>
      </c>
      <c r="S1807" t="str">
        <f t="shared" si="143"/>
        <v>photography</v>
      </c>
      <c r="T1807" t="str">
        <f t="shared" si="144"/>
        <v>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40"/>
        <v>41912.638298611113</v>
      </c>
      <c r="K1808">
        <v>1409066349</v>
      </c>
      <c r="L1808" s="11">
        <f t="shared" si="14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42"/>
        <v>3</v>
      </c>
      <c r="R1808">
        <f>_xlfn.RANK.AVG(N1808,Table1[backers_count])</f>
        <v>2767.5</v>
      </c>
      <c r="S1808" t="str">
        <f t="shared" si="143"/>
        <v>photography</v>
      </c>
      <c r="T1808" t="str">
        <f t="shared" si="144"/>
        <v>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40"/>
        <v>41910.068437499998</v>
      </c>
      <c r="K1809">
        <v>1409276313</v>
      </c>
      <c r="L1809" s="11">
        <f t="shared" si="14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42"/>
        <v>11</v>
      </c>
      <c r="R1809">
        <f>_xlfn.RANK.AVG(N1809,Table1[backers_count])</f>
        <v>2767.5</v>
      </c>
      <c r="S1809" t="str">
        <f t="shared" si="143"/>
        <v>photography</v>
      </c>
      <c r="T1809" t="str">
        <f t="shared" si="144"/>
        <v>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40"/>
        <v>42777.680902777778</v>
      </c>
      <c r="K1810">
        <v>1483806030</v>
      </c>
      <c r="L1810" s="11">
        <f t="shared" si="14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42"/>
        <v>41</v>
      </c>
      <c r="R1810">
        <f>_xlfn.RANK.AVG(N1810,Table1[backers_count])</f>
        <v>842.5</v>
      </c>
      <c r="S1810" t="str">
        <f t="shared" si="143"/>
        <v>photography</v>
      </c>
      <c r="T1810" t="str">
        <f t="shared" si="144"/>
        <v>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40"/>
        <v>42064.907858796301</v>
      </c>
      <c r="K1811">
        <v>1422222439</v>
      </c>
      <c r="L1811" s="11">
        <f t="shared" si="14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42"/>
        <v>11</v>
      </c>
      <c r="R1811">
        <f>_xlfn.RANK.AVG(N1811,Table1[backers_count])</f>
        <v>2707</v>
      </c>
      <c r="S1811" t="str">
        <f t="shared" si="143"/>
        <v>photography</v>
      </c>
      <c r="T1811" t="str">
        <f t="shared" si="144"/>
        <v>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40"/>
        <v>41872.91002314815</v>
      </c>
      <c r="K1812">
        <v>1407621026</v>
      </c>
      <c r="L1812" s="11">
        <f t="shared" si="14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42"/>
        <v>3</v>
      </c>
      <c r="R1812">
        <f>_xlfn.RANK.AVG(N1812,Table1[backers_count])</f>
        <v>3354.5</v>
      </c>
      <c r="S1812" t="str">
        <f t="shared" si="143"/>
        <v>photography</v>
      </c>
      <c r="T1812" t="str">
        <f t="shared" si="144"/>
        <v>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40"/>
        <v>41936.166666666664</v>
      </c>
      <c r="K1813">
        <v>1408962270</v>
      </c>
      <c r="L1813" s="11">
        <f t="shared" si="14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42"/>
        <v>0</v>
      </c>
      <c r="R1813">
        <f>_xlfn.RANK.AVG(N1813,Table1[backers_count])</f>
        <v>2010</v>
      </c>
      <c r="S1813" t="str">
        <f t="shared" si="143"/>
        <v>photography</v>
      </c>
      <c r="T1813" t="str">
        <f t="shared" si="144"/>
        <v>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40"/>
        <v>42554.318703703699</v>
      </c>
      <c r="K1814">
        <v>1464939536</v>
      </c>
      <c r="L1814" s="11">
        <f t="shared" si="14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42"/>
        <v>13</v>
      </c>
      <c r="R1814">
        <f>_xlfn.RANK.AVG(N1814,Table1[backers_count])</f>
        <v>2118</v>
      </c>
      <c r="S1814" t="str">
        <f t="shared" si="143"/>
        <v>photography</v>
      </c>
      <c r="T1814" t="str">
        <f t="shared" si="144"/>
        <v>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40"/>
        <v>41859.889027777775</v>
      </c>
      <c r="K1815">
        <v>1404940812</v>
      </c>
      <c r="L1815" s="11">
        <f t="shared" si="14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42"/>
        <v>0</v>
      </c>
      <c r="R1815">
        <f>_xlfn.RANK.AVG(N1815,Table1[backers_count])</f>
        <v>3909.5</v>
      </c>
      <c r="S1815" t="str">
        <f t="shared" si="143"/>
        <v>photography</v>
      </c>
      <c r="T1815" t="str">
        <f t="shared" si="144"/>
        <v>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40"/>
        <v>42063.314074074078</v>
      </c>
      <c r="K1816">
        <v>1422516736</v>
      </c>
      <c r="L1816" s="11">
        <f t="shared" si="14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42"/>
        <v>49</v>
      </c>
      <c r="R1816">
        <f>_xlfn.RANK.AVG(N1816,Table1[backers_count])</f>
        <v>598.5</v>
      </c>
      <c r="S1816" t="str">
        <f t="shared" si="143"/>
        <v>photography</v>
      </c>
      <c r="T1816" t="str">
        <f t="shared" si="144"/>
        <v>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40"/>
        <v>42186.906678240746</v>
      </c>
      <c r="K1817">
        <v>1434577537</v>
      </c>
      <c r="L1817" s="11">
        <f t="shared" si="14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42"/>
        <v>0</v>
      </c>
      <c r="R1817">
        <f>_xlfn.RANK.AVG(N1817,Table1[backers_count])</f>
        <v>3909.5</v>
      </c>
      <c r="S1817" t="str">
        <f t="shared" si="143"/>
        <v>photography</v>
      </c>
      <c r="T1817" t="str">
        <f t="shared" si="144"/>
        <v>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40"/>
        <v>42576.791666666672</v>
      </c>
      <c r="K1818">
        <v>1467061303</v>
      </c>
      <c r="L1818" s="11">
        <f t="shared" si="14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42"/>
        <v>2</v>
      </c>
      <c r="R1818">
        <f>_xlfn.RANK.AVG(N1818,Table1[backers_count])</f>
        <v>2901.5</v>
      </c>
      <c r="S1818" t="str">
        <f t="shared" si="143"/>
        <v>photography</v>
      </c>
      <c r="T1818" t="str">
        <f t="shared" si="144"/>
        <v>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40"/>
        <v>42765.290972222225</v>
      </c>
      <c r="K1819">
        <v>1480607607</v>
      </c>
      <c r="L1819" s="11">
        <f t="shared" si="14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42"/>
        <v>52</v>
      </c>
      <c r="R1819">
        <f>_xlfn.RANK.AVG(N1819,Table1[backers_count])</f>
        <v>807.5</v>
      </c>
      <c r="S1819" t="str">
        <f t="shared" si="143"/>
        <v>photography</v>
      </c>
      <c r="T1819" t="str">
        <f t="shared" si="144"/>
        <v>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40"/>
        <v>42097.192708333328</v>
      </c>
      <c r="K1820">
        <v>1425447450</v>
      </c>
      <c r="L1820" s="11">
        <f t="shared" si="14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42"/>
        <v>0</v>
      </c>
      <c r="R1820">
        <f>_xlfn.RANK.AVG(N1820,Table1[backers_count])</f>
        <v>3909.5</v>
      </c>
      <c r="S1820" t="str">
        <f t="shared" si="143"/>
        <v>photography</v>
      </c>
      <c r="T1820" t="str">
        <f t="shared" si="144"/>
        <v>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40"/>
        <v>41850.752268518518</v>
      </c>
      <c r="K1821">
        <v>1404151396</v>
      </c>
      <c r="L1821" s="11">
        <f t="shared" si="14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42"/>
        <v>2</v>
      </c>
      <c r="R1821">
        <f>_xlfn.RANK.AVG(N1821,Table1[backers_count])</f>
        <v>3067.5</v>
      </c>
      <c r="S1821" t="str">
        <f t="shared" si="143"/>
        <v>photography</v>
      </c>
      <c r="T1821" t="str">
        <f t="shared" si="144"/>
        <v>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40"/>
        <v>42095.042708333334</v>
      </c>
      <c r="K1822">
        <v>1425261690</v>
      </c>
      <c r="L1822" s="11">
        <f t="shared" si="14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42"/>
        <v>7</v>
      </c>
      <c r="R1822">
        <f>_xlfn.RANK.AVG(N1822,Table1[backers_count])</f>
        <v>2767.5</v>
      </c>
      <c r="S1822" t="str">
        <f t="shared" si="143"/>
        <v>photography</v>
      </c>
      <c r="T1822" t="str">
        <f t="shared" si="144"/>
        <v>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40"/>
        <v>40971.319062499999</v>
      </c>
      <c r="K1823">
        <v>1326872367</v>
      </c>
      <c r="L1823" s="11">
        <f t="shared" si="14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42"/>
        <v>135</v>
      </c>
      <c r="R1823">
        <f>_xlfn.RANK.AVG(N1823,Table1[backers_count])</f>
        <v>1291</v>
      </c>
      <c r="S1823" t="str">
        <f t="shared" si="143"/>
        <v>music</v>
      </c>
      <c r="T1823" t="str">
        <f t="shared" si="144"/>
        <v>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40"/>
        <v>41670.792361111111</v>
      </c>
      <c r="K1824">
        <v>1388084862</v>
      </c>
      <c r="L1824" s="11">
        <f t="shared" si="14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42"/>
        <v>100</v>
      </c>
      <c r="R1824">
        <f>_xlfn.RANK.AVG(N1824,Table1[backers_count])</f>
        <v>2611.5</v>
      </c>
      <c r="S1824" t="str">
        <f t="shared" si="143"/>
        <v>music</v>
      </c>
      <c r="T1824" t="str">
        <f t="shared" si="144"/>
        <v>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40"/>
        <v>41206.684907407405</v>
      </c>
      <c r="K1825">
        <v>1348503976</v>
      </c>
      <c r="L1825" s="11">
        <f t="shared" si="14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42"/>
        <v>116</v>
      </c>
      <c r="R1825">
        <f>_xlfn.RANK.AVG(N1825,Table1[backers_count])</f>
        <v>1786</v>
      </c>
      <c r="S1825" t="str">
        <f t="shared" si="143"/>
        <v>music</v>
      </c>
      <c r="T1825" t="str">
        <f t="shared" si="144"/>
        <v>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40"/>
        <v>41647.088888888888</v>
      </c>
      <c r="K1826">
        <v>1387403967</v>
      </c>
      <c r="L1826" s="11">
        <f t="shared" si="14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42"/>
        <v>100</v>
      </c>
      <c r="R1826">
        <f>_xlfn.RANK.AVG(N1826,Table1[backers_count])</f>
        <v>1594</v>
      </c>
      <c r="S1826" t="str">
        <f t="shared" si="143"/>
        <v>music</v>
      </c>
      <c r="T1826" t="str">
        <f t="shared" si="144"/>
        <v>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40"/>
        <v>41466.83452546296</v>
      </c>
      <c r="K1827">
        <v>1371585703</v>
      </c>
      <c r="L1827" s="11">
        <f t="shared" si="14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42"/>
        <v>105</v>
      </c>
      <c r="R1827">
        <f>_xlfn.RANK.AVG(N1827,Table1[backers_count])</f>
        <v>1400.5</v>
      </c>
      <c r="S1827" t="str">
        <f t="shared" si="143"/>
        <v>music</v>
      </c>
      <c r="T1827" t="str">
        <f t="shared" si="144"/>
        <v>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40"/>
        <v>41687.923807870371</v>
      </c>
      <c r="K1828">
        <v>1390083017</v>
      </c>
      <c r="L1828" s="11">
        <f t="shared" si="14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42"/>
        <v>101</v>
      </c>
      <c r="R1828">
        <f>_xlfn.RANK.AVG(N1828,Table1[backers_count])</f>
        <v>1645.5</v>
      </c>
      <c r="S1828" t="str">
        <f t="shared" si="143"/>
        <v>music</v>
      </c>
      <c r="T1828" t="str">
        <f t="shared" si="144"/>
        <v>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40"/>
        <v>40605.325937499998</v>
      </c>
      <c r="K1829">
        <v>1294818561</v>
      </c>
      <c r="L1829" s="11">
        <f t="shared" si="14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42"/>
        <v>101</v>
      </c>
      <c r="R1829">
        <f>_xlfn.RANK.AVG(N1829,Table1[backers_count])</f>
        <v>842.5</v>
      </c>
      <c r="S1829" t="str">
        <f t="shared" si="143"/>
        <v>music</v>
      </c>
      <c r="T1829" t="str">
        <f t="shared" si="144"/>
        <v>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40"/>
        <v>41768.916666666664</v>
      </c>
      <c r="K1830">
        <v>1396906530</v>
      </c>
      <c r="L1830" s="11">
        <f t="shared" si="14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42"/>
        <v>100</v>
      </c>
      <c r="R1830">
        <f>_xlfn.RANK.AVG(N1830,Table1[backers_count])</f>
        <v>1439.5</v>
      </c>
      <c r="S1830" t="str">
        <f t="shared" si="143"/>
        <v>music</v>
      </c>
      <c r="T1830" t="str">
        <f t="shared" si="144"/>
        <v>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40"/>
        <v>40564.916666666664</v>
      </c>
      <c r="K1831">
        <v>1291428371</v>
      </c>
      <c r="L1831" s="11">
        <f t="shared" si="14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42"/>
        <v>167</v>
      </c>
      <c r="R1831">
        <f>_xlfn.RANK.AVG(N1831,Table1[backers_count])</f>
        <v>1786</v>
      </c>
      <c r="S1831" t="str">
        <f t="shared" si="143"/>
        <v>music</v>
      </c>
      <c r="T1831" t="str">
        <f t="shared" si="144"/>
        <v>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40"/>
        <v>41694.684108796297</v>
      </c>
      <c r="K1832">
        <v>1390667107</v>
      </c>
      <c r="L1832" s="11">
        <f t="shared" si="14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42"/>
        <v>102</v>
      </c>
      <c r="R1832">
        <f>_xlfn.RANK.AVG(N1832,Table1[backers_count])</f>
        <v>372</v>
      </c>
      <c r="S1832" t="str">
        <f t="shared" si="143"/>
        <v>music</v>
      </c>
      <c r="T1832" t="str">
        <f t="shared" si="144"/>
        <v>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40"/>
        <v>41041.996099537035</v>
      </c>
      <c r="K1833">
        <v>1335570863</v>
      </c>
      <c r="L1833" s="11">
        <f t="shared" si="14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42"/>
        <v>103</v>
      </c>
      <c r="R1833">
        <f>_xlfn.RANK.AVG(N1833,Table1[backers_count])</f>
        <v>2470</v>
      </c>
      <c r="S1833" t="str">
        <f t="shared" si="143"/>
        <v>music</v>
      </c>
      <c r="T1833" t="str">
        <f t="shared" si="144"/>
        <v>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40"/>
        <v>40606.539664351854</v>
      </c>
      <c r="K1834">
        <v>1296651427</v>
      </c>
      <c r="L1834" s="11">
        <f t="shared" si="14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42"/>
        <v>143</v>
      </c>
      <c r="R1834">
        <f>_xlfn.RANK.AVG(N1834,Table1[backers_count])</f>
        <v>2222.5</v>
      </c>
      <c r="S1834" t="str">
        <f t="shared" si="143"/>
        <v>music</v>
      </c>
      <c r="T1834" t="str">
        <f t="shared" si="144"/>
        <v>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40"/>
        <v>41335.332638888889</v>
      </c>
      <c r="K1835">
        <v>1359421403</v>
      </c>
      <c r="L1835" s="11">
        <f t="shared" si="14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42"/>
        <v>263</v>
      </c>
      <c r="R1835">
        <f>_xlfn.RANK.AVG(N1835,Table1[backers_count])</f>
        <v>2047.5</v>
      </c>
      <c r="S1835" t="str">
        <f t="shared" si="143"/>
        <v>music</v>
      </c>
      <c r="T1835" t="str">
        <f t="shared" si="144"/>
        <v>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40"/>
        <v>42028.964062500003</v>
      </c>
      <c r="K1836">
        <v>1418684895</v>
      </c>
      <c r="L1836" s="11">
        <f t="shared" si="14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42"/>
        <v>118</v>
      </c>
      <c r="R1836">
        <f>_xlfn.RANK.AVG(N1836,Table1[backers_count])</f>
        <v>893.5</v>
      </c>
      <c r="S1836" t="str">
        <f t="shared" si="143"/>
        <v>music</v>
      </c>
      <c r="T1836" t="str">
        <f t="shared" si="144"/>
        <v>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40"/>
        <v>42460.660543981481</v>
      </c>
      <c r="K1837">
        <v>1456851071</v>
      </c>
      <c r="L1837" s="11">
        <f t="shared" si="14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42"/>
        <v>104</v>
      </c>
      <c r="R1837">
        <f>_xlfn.RANK.AVG(N1837,Table1[backers_count])</f>
        <v>2611.5</v>
      </c>
      <c r="S1837" t="str">
        <f t="shared" si="143"/>
        <v>music</v>
      </c>
      <c r="T1837" t="str">
        <f t="shared" si="144"/>
        <v>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40"/>
        <v>41322.809363425928</v>
      </c>
      <c r="K1838">
        <v>1359660329</v>
      </c>
      <c r="L1838" s="11">
        <f t="shared" si="14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42"/>
        <v>200</v>
      </c>
      <c r="R1838">
        <f>_xlfn.RANK.AVG(N1838,Table1[backers_count])</f>
        <v>1326.5</v>
      </c>
      <c r="S1838" t="str">
        <f t="shared" si="143"/>
        <v>music</v>
      </c>
      <c r="T1838" t="str">
        <f t="shared" si="144"/>
        <v>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40"/>
        <v>40986.006192129629</v>
      </c>
      <c r="K1839">
        <v>1326848935</v>
      </c>
      <c r="L1839" s="11">
        <f t="shared" si="14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42"/>
        <v>307</v>
      </c>
      <c r="R1839">
        <f>_xlfn.RANK.AVG(N1839,Table1[backers_count])</f>
        <v>1866.5</v>
      </c>
      <c r="S1839" t="str">
        <f t="shared" si="143"/>
        <v>music</v>
      </c>
      <c r="T1839" t="str">
        <f t="shared" si="144"/>
        <v>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40"/>
        <v>40817.125</v>
      </c>
      <c r="K1840">
        <v>1314989557</v>
      </c>
      <c r="L1840" s="11">
        <f t="shared" si="14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42"/>
        <v>100</v>
      </c>
      <c r="R1840">
        <f>_xlfn.RANK.AVG(N1840,Table1[backers_count])</f>
        <v>1928.5</v>
      </c>
      <c r="S1840" t="str">
        <f t="shared" si="143"/>
        <v>music</v>
      </c>
      <c r="T1840" t="str">
        <f t="shared" si="144"/>
        <v>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40"/>
        <v>42644.722013888888</v>
      </c>
      <c r="K1841">
        <v>1472750382</v>
      </c>
      <c r="L1841" s="11">
        <f t="shared" si="14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42"/>
        <v>205</v>
      </c>
      <c r="R1841">
        <f>_xlfn.RANK.AVG(N1841,Table1[backers_count])</f>
        <v>1505.5</v>
      </c>
      <c r="S1841" t="str">
        <f t="shared" si="143"/>
        <v>music</v>
      </c>
      <c r="T1841" t="str">
        <f t="shared" si="144"/>
        <v>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40"/>
        <v>41401.207638888889</v>
      </c>
      <c r="K1842">
        <v>1366251510</v>
      </c>
      <c r="L1842" s="11">
        <f t="shared" si="14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42"/>
        <v>109</v>
      </c>
      <c r="R1842">
        <f>_xlfn.RANK.AVG(N1842,Table1[backers_count])</f>
        <v>2521.5</v>
      </c>
      <c r="S1842" t="str">
        <f t="shared" si="143"/>
        <v>music</v>
      </c>
      <c r="T1842" t="str">
        <f t="shared" si="144"/>
        <v>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40"/>
        <v>41779.207638888889</v>
      </c>
      <c r="K1843">
        <v>1397679445</v>
      </c>
      <c r="L1843" s="11">
        <f t="shared" si="14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42"/>
        <v>102</v>
      </c>
      <c r="R1843">
        <f>_xlfn.RANK.AVG(N1843,Table1[backers_count])</f>
        <v>1594</v>
      </c>
      <c r="S1843" t="str">
        <f t="shared" si="143"/>
        <v>music</v>
      </c>
      <c r="T1843" t="str">
        <f t="shared" si="144"/>
        <v>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40"/>
        <v>42065.249305555553</v>
      </c>
      <c r="K1844">
        <v>1422371381</v>
      </c>
      <c r="L1844" s="11">
        <f t="shared" si="14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42"/>
        <v>125</v>
      </c>
      <c r="R1844">
        <f>_xlfn.RANK.AVG(N1844,Table1[backers_count])</f>
        <v>2182</v>
      </c>
      <c r="S1844" t="str">
        <f t="shared" si="143"/>
        <v>music</v>
      </c>
      <c r="T1844" t="str">
        <f t="shared" si="144"/>
        <v>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40"/>
        <v>40594.994837962964</v>
      </c>
      <c r="K1845">
        <v>1295653954</v>
      </c>
      <c r="L1845" s="11">
        <f t="shared" si="14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42"/>
        <v>124</v>
      </c>
      <c r="R1845">
        <f>_xlfn.RANK.AVG(N1845,Table1[backers_count])</f>
        <v>618.5</v>
      </c>
      <c r="S1845" t="str">
        <f t="shared" si="143"/>
        <v>music</v>
      </c>
      <c r="T1845" t="str">
        <f t="shared" si="144"/>
        <v>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40"/>
        <v>40705.125</v>
      </c>
      <c r="K1846">
        <v>1304464914</v>
      </c>
      <c r="L1846" s="11">
        <f t="shared" si="14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42"/>
        <v>101</v>
      </c>
      <c r="R1846">
        <f>_xlfn.RANK.AVG(N1846,Table1[backers_count])</f>
        <v>2222.5</v>
      </c>
      <c r="S1846" t="str">
        <f t="shared" si="143"/>
        <v>music</v>
      </c>
      <c r="T1846" t="str">
        <f t="shared" si="144"/>
        <v>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40"/>
        <v>42538.204861111109</v>
      </c>
      <c r="K1847">
        <v>1464854398</v>
      </c>
      <c r="L1847" s="11">
        <f t="shared" si="14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42"/>
        <v>100</v>
      </c>
      <c r="R1847">
        <f>_xlfn.RANK.AVG(N1847,Table1[backers_count])</f>
        <v>2263</v>
      </c>
      <c r="S1847" t="str">
        <f t="shared" si="143"/>
        <v>music</v>
      </c>
      <c r="T1847" t="str">
        <f t="shared" si="144"/>
        <v>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40"/>
        <v>41258.650196759263</v>
      </c>
      <c r="K1848">
        <v>1352993777</v>
      </c>
      <c r="L1848" s="11">
        <f t="shared" si="14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42"/>
        <v>138</v>
      </c>
      <c r="R1848">
        <f>_xlfn.RANK.AVG(N1848,Table1[backers_count])</f>
        <v>396</v>
      </c>
      <c r="S1848" t="str">
        <f t="shared" si="143"/>
        <v>music</v>
      </c>
      <c r="T1848" t="str">
        <f t="shared" si="144"/>
        <v>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40"/>
        <v>42115.236481481479</v>
      </c>
      <c r="K1849">
        <v>1427780432</v>
      </c>
      <c r="L1849" s="11">
        <f t="shared" si="14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42"/>
        <v>121</v>
      </c>
      <c r="R1849">
        <f>_xlfn.RANK.AVG(N1849,Table1[backers_count])</f>
        <v>1645.5</v>
      </c>
      <c r="S1849" t="str">
        <f t="shared" si="143"/>
        <v>music</v>
      </c>
      <c r="T1849" t="str">
        <f t="shared" si="144"/>
        <v>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40"/>
        <v>40755.290972222225</v>
      </c>
      <c r="K1850">
        <v>1306608888</v>
      </c>
      <c r="L1850" s="11">
        <f t="shared" si="14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42"/>
        <v>107</v>
      </c>
      <c r="R1850">
        <f>_xlfn.RANK.AVG(N1850,Table1[backers_count])</f>
        <v>2084.5</v>
      </c>
      <c r="S1850" t="str">
        <f t="shared" si="143"/>
        <v>music</v>
      </c>
      <c r="T1850" t="str">
        <f t="shared" si="144"/>
        <v>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40"/>
        <v>41199.845590277779</v>
      </c>
      <c r="K1851">
        <v>1347913059</v>
      </c>
      <c r="L1851" s="11">
        <f t="shared" si="14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42"/>
        <v>100</v>
      </c>
      <c r="R1851">
        <f>_xlfn.RANK.AVG(N1851,Table1[backers_count])</f>
        <v>2767.5</v>
      </c>
      <c r="S1851" t="str">
        <f t="shared" si="143"/>
        <v>music</v>
      </c>
      <c r="T1851" t="str">
        <f t="shared" si="144"/>
        <v>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40"/>
        <v>41830.959490740745</v>
      </c>
      <c r="K1852">
        <v>1402441300</v>
      </c>
      <c r="L1852" s="11">
        <f t="shared" si="14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42"/>
        <v>102</v>
      </c>
      <c r="R1852">
        <f>_xlfn.RANK.AVG(N1852,Table1[backers_count])</f>
        <v>474</v>
      </c>
      <c r="S1852" t="str">
        <f t="shared" si="143"/>
        <v>music</v>
      </c>
      <c r="T1852" t="str">
        <f t="shared" si="144"/>
        <v>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40"/>
        <v>41848.041666666664</v>
      </c>
      <c r="K1853">
        <v>1404769538</v>
      </c>
      <c r="L1853" s="11">
        <f t="shared" si="14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42"/>
        <v>100</v>
      </c>
      <c r="R1853">
        <f>_xlfn.RANK.AVG(N1853,Table1[backers_count])</f>
        <v>2010</v>
      </c>
      <c r="S1853" t="str">
        <f t="shared" si="143"/>
        <v>music</v>
      </c>
      <c r="T1853" t="str">
        <f t="shared" si="144"/>
        <v>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40"/>
        <v>42119</v>
      </c>
      <c r="K1854">
        <v>1426703452</v>
      </c>
      <c r="L1854" s="11">
        <f t="shared" si="14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42"/>
        <v>117</v>
      </c>
      <c r="R1854">
        <f>_xlfn.RANK.AVG(N1854,Table1[backers_count])</f>
        <v>630.5</v>
      </c>
      <c r="S1854" t="str">
        <f t="shared" si="143"/>
        <v>music</v>
      </c>
      <c r="T1854" t="str">
        <f t="shared" si="144"/>
        <v>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40"/>
        <v>41227.102048611108</v>
      </c>
      <c r="K1855">
        <v>1348536417</v>
      </c>
      <c r="L1855" s="11">
        <f t="shared" si="14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42"/>
        <v>102</v>
      </c>
      <c r="R1855">
        <f>_xlfn.RANK.AVG(N1855,Table1[backers_count])</f>
        <v>2470</v>
      </c>
      <c r="S1855" t="str">
        <f t="shared" si="143"/>
        <v>music</v>
      </c>
      <c r="T1855" t="str">
        <f t="shared" si="144"/>
        <v>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40"/>
        <v>41418.021261574075</v>
      </c>
      <c r="K1856">
        <v>1366763437</v>
      </c>
      <c r="L1856" s="11">
        <f t="shared" si="14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42"/>
        <v>102</v>
      </c>
      <c r="R1856">
        <f>_xlfn.RANK.AVG(N1856,Table1[backers_count])</f>
        <v>486</v>
      </c>
      <c r="S1856" t="str">
        <f t="shared" si="143"/>
        <v>music</v>
      </c>
      <c r="T1856" t="str">
        <f t="shared" si="144"/>
        <v>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40"/>
        <v>41645.538657407407</v>
      </c>
      <c r="K1857">
        <v>1385124940</v>
      </c>
      <c r="L1857" s="11">
        <f t="shared" si="14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42"/>
        <v>154</v>
      </c>
      <c r="R1857">
        <f>_xlfn.RANK.AVG(N1857,Table1[backers_count])</f>
        <v>438</v>
      </c>
      <c r="S1857" t="str">
        <f t="shared" si="143"/>
        <v>music</v>
      </c>
      <c r="T1857" t="str">
        <f t="shared" si="144"/>
        <v>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ref="J1858:J1921" si="145">(((I1858/60)/60)/24)+DATE(1970,1,1)</f>
        <v>41838.854999999996</v>
      </c>
      <c r="K1858">
        <v>1403901072</v>
      </c>
      <c r="L1858" s="11">
        <f t="shared" ref="L1858:L1921" si="146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47">ROUND((E1858/D1858)*100,0)</f>
        <v>101</v>
      </c>
      <c r="R1858">
        <f>_xlfn.RANK.AVG(N1858,Table1[backers_count])</f>
        <v>1645.5</v>
      </c>
      <c r="S1858" t="str">
        <f t="shared" ref="S1858:S1921" si="148">LEFT(P1858, SEARCH("/",P1858,1)-1)</f>
        <v>music</v>
      </c>
      <c r="T1858" t="str">
        <f t="shared" ref="T1858:T1921" si="149">RIGHT(P1858,LEN(P1858)-SEARCH("/",P1858)-1)</f>
        <v>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si="145"/>
        <v>41894.76866898148</v>
      </c>
      <c r="K1859">
        <v>1407954413</v>
      </c>
      <c r="L1859" s="11">
        <f t="shared" si="146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47"/>
        <v>100</v>
      </c>
      <c r="R1859">
        <f>_xlfn.RANK.AVG(N1859,Table1[backers_count])</f>
        <v>2149</v>
      </c>
      <c r="S1859" t="str">
        <f t="shared" si="148"/>
        <v>music</v>
      </c>
      <c r="T1859" t="str">
        <f t="shared" si="149"/>
        <v>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45"/>
        <v>40893.242141203707</v>
      </c>
      <c r="K1860">
        <v>1318826921</v>
      </c>
      <c r="L1860" s="11">
        <f t="shared" si="14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47"/>
        <v>109</v>
      </c>
      <c r="R1860">
        <f>_xlfn.RANK.AVG(N1860,Table1[backers_count])</f>
        <v>560.5</v>
      </c>
      <c r="S1860" t="str">
        <f t="shared" si="148"/>
        <v>music</v>
      </c>
      <c r="T1860" t="str">
        <f t="shared" si="149"/>
        <v>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45"/>
        <v>40808.770011574074</v>
      </c>
      <c r="K1861">
        <v>1314124129</v>
      </c>
      <c r="L1861" s="11">
        <f t="shared" si="14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47"/>
        <v>132</v>
      </c>
      <c r="R1861">
        <f>_xlfn.RANK.AVG(N1861,Table1[backers_count])</f>
        <v>1310.5</v>
      </c>
      <c r="S1861" t="str">
        <f t="shared" si="148"/>
        <v>music</v>
      </c>
      <c r="T1861" t="str">
        <f t="shared" si="149"/>
        <v>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45"/>
        <v>41676.709305555552</v>
      </c>
      <c r="K1862">
        <v>1389891684</v>
      </c>
      <c r="L1862" s="11">
        <f t="shared" si="14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47"/>
        <v>133</v>
      </c>
      <c r="R1862">
        <f>_xlfn.RANK.AVG(N1862,Table1[backers_count])</f>
        <v>2263</v>
      </c>
      <c r="S1862" t="str">
        <f t="shared" si="148"/>
        <v>music</v>
      </c>
      <c r="T1862" t="str">
        <f t="shared" si="149"/>
        <v>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45"/>
        <v>42030.300243055557</v>
      </c>
      <c r="K1863">
        <v>1419664341</v>
      </c>
      <c r="L1863" s="11">
        <f t="shared" si="14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47"/>
        <v>0</v>
      </c>
      <c r="R1863">
        <f>_xlfn.RANK.AVG(N1863,Table1[backers_count])</f>
        <v>3909.5</v>
      </c>
      <c r="S1863" t="str">
        <f t="shared" si="148"/>
        <v>games</v>
      </c>
      <c r="T1863" t="str">
        <f t="shared" si="149"/>
        <v>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45"/>
        <v>42802.3125</v>
      </c>
      <c r="K1864">
        <v>1484912974</v>
      </c>
      <c r="L1864" s="11">
        <f t="shared" si="14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47"/>
        <v>8</v>
      </c>
      <c r="R1864">
        <f>_xlfn.RANK.AVG(N1864,Table1[backers_count])</f>
        <v>2380.5</v>
      </c>
      <c r="S1864" t="str">
        <f t="shared" si="148"/>
        <v>games</v>
      </c>
      <c r="T1864" t="str">
        <f t="shared" si="149"/>
        <v>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45"/>
        <v>41802.797280092593</v>
      </c>
      <c r="K1865">
        <v>1400008085</v>
      </c>
      <c r="L1865" s="11">
        <f t="shared" si="14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47"/>
        <v>0</v>
      </c>
      <c r="R1865">
        <f>_xlfn.RANK.AVG(N1865,Table1[backers_count])</f>
        <v>3354.5</v>
      </c>
      <c r="S1865" t="str">
        <f t="shared" si="148"/>
        <v>games</v>
      </c>
      <c r="T1865" t="str">
        <f t="shared" si="149"/>
        <v>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45"/>
        <v>41763.716435185182</v>
      </c>
      <c r="K1866">
        <v>1396631500</v>
      </c>
      <c r="L1866" s="11">
        <f t="shared" si="14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47"/>
        <v>43</v>
      </c>
      <c r="R1866">
        <f>_xlfn.RANK.AVG(N1866,Table1[backers_count])</f>
        <v>1439.5</v>
      </c>
      <c r="S1866" t="str">
        <f t="shared" si="148"/>
        <v>games</v>
      </c>
      <c r="T1866" t="str">
        <f t="shared" si="149"/>
        <v>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45"/>
        <v>42680.409108796302</v>
      </c>
      <c r="K1867">
        <v>1475398147</v>
      </c>
      <c r="L1867" s="11">
        <f t="shared" si="14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47"/>
        <v>0</v>
      </c>
      <c r="R1867">
        <f>_xlfn.RANK.AVG(N1867,Table1[backers_count])</f>
        <v>3354.5</v>
      </c>
      <c r="S1867" t="str">
        <f t="shared" si="148"/>
        <v>games</v>
      </c>
      <c r="T1867" t="str">
        <f t="shared" si="149"/>
        <v>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45"/>
        <v>42795.166666666672</v>
      </c>
      <c r="K1868">
        <v>1483768497</v>
      </c>
      <c r="L1868" s="11">
        <f t="shared" si="14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47"/>
        <v>1</v>
      </c>
      <c r="R1868">
        <f>_xlfn.RANK.AVG(N1868,Table1[backers_count])</f>
        <v>3354.5</v>
      </c>
      <c r="S1868" t="str">
        <f t="shared" si="148"/>
        <v>games</v>
      </c>
      <c r="T1868" t="str">
        <f t="shared" si="149"/>
        <v>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45"/>
        <v>42679.924907407403</v>
      </c>
      <c r="K1869">
        <v>1475791912</v>
      </c>
      <c r="L1869" s="11">
        <f t="shared" si="14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47"/>
        <v>0</v>
      </c>
      <c r="R1869">
        <f>_xlfn.RANK.AVG(N1869,Table1[backers_count])</f>
        <v>3572.5</v>
      </c>
      <c r="S1869" t="str">
        <f t="shared" si="148"/>
        <v>games</v>
      </c>
      <c r="T1869" t="str">
        <f t="shared" si="149"/>
        <v>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45"/>
        <v>42353.332638888889</v>
      </c>
      <c r="K1870">
        <v>1448044925</v>
      </c>
      <c r="L1870" s="11">
        <f t="shared" si="14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47"/>
        <v>5</v>
      </c>
      <c r="R1870">
        <f>_xlfn.RANK.AVG(N1870,Table1[backers_count])</f>
        <v>2338</v>
      </c>
      <c r="S1870" t="str">
        <f t="shared" si="148"/>
        <v>games</v>
      </c>
      <c r="T1870" t="str">
        <f t="shared" si="149"/>
        <v>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45"/>
        <v>42739.002881944441</v>
      </c>
      <c r="K1871">
        <v>1480896249</v>
      </c>
      <c r="L1871" s="11">
        <f t="shared" si="14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47"/>
        <v>0</v>
      </c>
      <c r="R1871">
        <f>_xlfn.RANK.AVG(N1871,Table1[backers_count])</f>
        <v>3909.5</v>
      </c>
      <c r="S1871" t="str">
        <f t="shared" si="148"/>
        <v>games</v>
      </c>
      <c r="T1871" t="str">
        <f t="shared" si="149"/>
        <v>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45"/>
        <v>42400.178472222222</v>
      </c>
      <c r="K1872">
        <v>1451723535</v>
      </c>
      <c r="L1872" s="11">
        <f t="shared" si="14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47"/>
        <v>10</v>
      </c>
      <c r="R1872">
        <f>_xlfn.RANK.AVG(N1872,Table1[backers_count])</f>
        <v>2611.5</v>
      </c>
      <c r="S1872" t="str">
        <f t="shared" si="148"/>
        <v>games</v>
      </c>
      <c r="T1872" t="str">
        <f t="shared" si="149"/>
        <v>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45"/>
        <v>41963.825243055559</v>
      </c>
      <c r="K1873">
        <v>1413053301</v>
      </c>
      <c r="L1873" s="11">
        <f t="shared" si="14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47"/>
        <v>72</v>
      </c>
      <c r="R1873">
        <f>_xlfn.RANK.AVG(N1873,Table1[backers_count])</f>
        <v>854</v>
      </c>
      <c r="S1873" t="str">
        <f t="shared" si="148"/>
        <v>games</v>
      </c>
      <c r="T1873" t="str">
        <f t="shared" si="149"/>
        <v>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45"/>
        <v>42185.129652777774</v>
      </c>
      <c r="K1874">
        <v>1433041602</v>
      </c>
      <c r="L1874" s="11">
        <f t="shared" si="14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47"/>
        <v>1</v>
      </c>
      <c r="R1874">
        <f>_xlfn.RANK.AVG(N1874,Table1[backers_count])</f>
        <v>2521.5</v>
      </c>
      <c r="S1874" t="str">
        <f t="shared" si="148"/>
        <v>games</v>
      </c>
      <c r="T1874" t="str">
        <f t="shared" si="149"/>
        <v>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45"/>
        <v>42193.697916666672</v>
      </c>
      <c r="K1875">
        <v>1433861210</v>
      </c>
      <c r="L1875" s="11">
        <f t="shared" si="14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47"/>
        <v>0</v>
      </c>
      <c r="R1875">
        <f>_xlfn.RANK.AVG(N1875,Table1[backers_count])</f>
        <v>3354.5</v>
      </c>
      <c r="S1875" t="str">
        <f t="shared" si="148"/>
        <v>games</v>
      </c>
      <c r="T1875" t="str">
        <f t="shared" si="149"/>
        <v>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45"/>
        <v>42549.969131944439</v>
      </c>
      <c r="K1876">
        <v>1465427733</v>
      </c>
      <c r="L1876" s="11">
        <f t="shared" si="14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47"/>
        <v>0</v>
      </c>
      <c r="R1876">
        <f>_xlfn.RANK.AVG(N1876,Table1[backers_count])</f>
        <v>3354.5</v>
      </c>
      <c r="S1876" t="str">
        <f t="shared" si="148"/>
        <v>games</v>
      </c>
      <c r="T1876" t="str">
        <f t="shared" si="149"/>
        <v>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45"/>
        <v>42588.899398148147</v>
      </c>
      <c r="K1877">
        <v>1465335308</v>
      </c>
      <c r="L1877" s="11">
        <f t="shared" si="14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47"/>
        <v>1</v>
      </c>
      <c r="R1877">
        <f>_xlfn.RANK.AVG(N1877,Table1[backers_count])</f>
        <v>3198.5</v>
      </c>
      <c r="S1877" t="str">
        <f t="shared" si="148"/>
        <v>games</v>
      </c>
      <c r="T1877" t="str">
        <f t="shared" si="149"/>
        <v>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45"/>
        <v>41806.284780092588</v>
      </c>
      <c r="K1878">
        <v>1400309405</v>
      </c>
      <c r="L1878" s="11">
        <f t="shared" si="14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47"/>
        <v>0</v>
      </c>
      <c r="R1878">
        <f>_xlfn.RANK.AVG(N1878,Table1[backers_count])</f>
        <v>3909.5</v>
      </c>
      <c r="S1878" t="str">
        <f t="shared" si="148"/>
        <v>games</v>
      </c>
      <c r="T1878" t="str">
        <f t="shared" si="149"/>
        <v>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45"/>
        <v>42064.029224537036</v>
      </c>
      <c r="K1879">
        <v>1422664925</v>
      </c>
      <c r="L1879" s="11">
        <f t="shared" si="14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47"/>
        <v>0</v>
      </c>
      <c r="R1879">
        <f>_xlfn.RANK.AVG(N1879,Table1[backers_count])</f>
        <v>3909.5</v>
      </c>
      <c r="S1879" t="str">
        <f t="shared" si="148"/>
        <v>games</v>
      </c>
      <c r="T1879" t="str">
        <f t="shared" si="149"/>
        <v>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45"/>
        <v>41803.008738425924</v>
      </c>
      <c r="K1880">
        <v>1400026355</v>
      </c>
      <c r="L1880" s="11">
        <f t="shared" si="14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47"/>
        <v>0</v>
      </c>
      <c r="R1880">
        <f>_xlfn.RANK.AVG(N1880,Table1[backers_count])</f>
        <v>3909.5</v>
      </c>
      <c r="S1880" t="str">
        <f t="shared" si="148"/>
        <v>games</v>
      </c>
      <c r="T1880" t="str">
        <f t="shared" si="149"/>
        <v>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45"/>
        <v>42443.607974537037</v>
      </c>
      <c r="K1881">
        <v>1455377729</v>
      </c>
      <c r="L1881" s="11">
        <f t="shared" si="14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47"/>
        <v>0</v>
      </c>
      <c r="R1881">
        <f>_xlfn.RANK.AVG(N1881,Table1[backers_count])</f>
        <v>3354.5</v>
      </c>
      <c r="S1881" t="str">
        <f t="shared" si="148"/>
        <v>games</v>
      </c>
      <c r="T1881" t="str">
        <f t="shared" si="149"/>
        <v>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45"/>
        <v>42459.525231481486</v>
      </c>
      <c r="K1882">
        <v>1456839380</v>
      </c>
      <c r="L1882" s="11">
        <f t="shared" si="14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47"/>
        <v>20</v>
      </c>
      <c r="R1882">
        <f>_xlfn.RANK.AVG(N1882,Table1[backers_count])</f>
        <v>2084.5</v>
      </c>
      <c r="S1882" t="str">
        <f t="shared" si="148"/>
        <v>games</v>
      </c>
      <c r="T1882" t="str">
        <f t="shared" si="149"/>
        <v>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45"/>
        <v>42073.110983796301</v>
      </c>
      <c r="K1883">
        <v>1423366789</v>
      </c>
      <c r="L1883" s="11">
        <f t="shared" si="14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47"/>
        <v>173</v>
      </c>
      <c r="R1883">
        <f>_xlfn.RANK.AVG(N1883,Table1[backers_count])</f>
        <v>1115.5</v>
      </c>
      <c r="S1883" t="str">
        <f t="shared" si="148"/>
        <v>music</v>
      </c>
      <c r="T1883" t="str">
        <f t="shared" si="149"/>
        <v>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45"/>
        <v>41100.991666666669</v>
      </c>
      <c r="K1884">
        <v>1339109212</v>
      </c>
      <c r="L1884" s="11">
        <f t="shared" si="14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47"/>
        <v>101</v>
      </c>
      <c r="R1884">
        <f>_xlfn.RANK.AVG(N1884,Table1[backers_count])</f>
        <v>973</v>
      </c>
      <c r="S1884" t="str">
        <f t="shared" si="148"/>
        <v>music</v>
      </c>
      <c r="T1884" t="str">
        <f t="shared" si="149"/>
        <v>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45"/>
        <v>41007.906342592592</v>
      </c>
      <c r="K1885">
        <v>1331333108</v>
      </c>
      <c r="L1885" s="11">
        <f t="shared" si="14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47"/>
        <v>105</v>
      </c>
      <c r="R1885">
        <f>_xlfn.RANK.AVG(N1885,Table1[backers_count])</f>
        <v>1812.5</v>
      </c>
      <c r="S1885" t="str">
        <f t="shared" si="148"/>
        <v>music</v>
      </c>
      <c r="T1885" t="str">
        <f t="shared" si="149"/>
        <v>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45"/>
        <v>41240.5</v>
      </c>
      <c r="K1886">
        <v>1350967535</v>
      </c>
      <c r="L1886" s="11">
        <f t="shared" si="14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47"/>
        <v>135</v>
      </c>
      <c r="R1886">
        <f>_xlfn.RANK.AVG(N1886,Table1[backers_count])</f>
        <v>2010</v>
      </c>
      <c r="S1886" t="str">
        <f t="shared" si="148"/>
        <v>music</v>
      </c>
      <c r="T1886" t="str">
        <f t="shared" si="149"/>
        <v>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45"/>
        <v>41131.916666666664</v>
      </c>
      <c r="K1887">
        <v>1341800110</v>
      </c>
      <c r="L1887" s="11">
        <f t="shared" si="14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47"/>
        <v>116</v>
      </c>
      <c r="R1887">
        <f>_xlfn.RANK.AVG(N1887,Table1[backers_count])</f>
        <v>766.5</v>
      </c>
      <c r="S1887" t="str">
        <f t="shared" si="148"/>
        <v>music</v>
      </c>
      <c r="T1887" t="str">
        <f t="shared" si="149"/>
        <v>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45"/>
        <v>41955.94835648148</v>
      </c>
      <c r="K1888">
        <v>1413236738</v>
      </c>
      <c r="L1888" s="11">
        <f t="shared" si="14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47"/>
        <v>102</v>
      </c>
      <c r="R1888">
        <f>_xlfn.RANK.AVG(N1888,Table1[backers_count])</f>
        <v>1896</v>
      </c>
      <c r="S1888" t="str">
        <f t="shared" si="148"/>
        <v>music</v>
      </c>
      <c r="T1888" t="str">
        <f t="shared" si="149"/>
        <v>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45"/>
        <v>42341.895833333328</v>
      </c>
      <c r="K1889">
        <v>1447614732</v>
      </c>
      <c r="L1889" s="11">
        <f t="shared" si="14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47"/>
        <v>111</v>
      </c>
      <c r="R1889">
        <f>_xlfn.RANK.AVG(N1889,Table1[backers_count])</f>
        <v>2767.5</v>
      </c>
      <c r="S1889" t="str">
        <f t="shared" si="148"/>
        <v>music</v>
      </c>
      <c r="T1889" t="str">
        <f t="shared" si="149"/>
        <v>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45"/>
        <v>40330.207638888889</v>
      </c>
      <c r="K1890">
        <v>1272692732</v>
      </c>
      <c r="L1890" s="11">
        <f t="shared" si="14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47"/>
        <v>166</v>
      </c>
      <c r="R1890">
        <f>_xlfn.RANK.AVG(N1890,Table1[backers_count])</f>
        <v>905.5</v>
      </c>
      <c r="S1890" t="str">
        <f t="shared" si="148"/>
        <v>music</v>
      </c>
      <c r="T1890" t="str">
        <f t="shared" si="149"/>
        <v>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45"/>
        <v>41344.751689814817</v>
      </c>
      <c r="K1891">
        <v>1359140546</v>
      </c>
      <c r="L1891" s="11">
        <f t="shared" si="14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47"/>
        <v>107</v>
      </c>
      <c r="R1891">
        <f>_xlfn.RANK.AVG(N1891,Table1[backers_count])</f>
        <v>1524</v>
      </c>
      <c r="S1891" t="str">
        <f t="shared" si="148"/>
        <v>music</v>
      </c>
      <c r="T1891" t="str">
        <f t="shared" si="149"/>
        <v>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45"/>
        <v>41258.786203703705</v>
      </c>
      <c r="K1892">
        <v>1353005528</v>
      </c>
      <c r="L1892" s="11">
        <f t="shared" si="14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47"/>
        <v>145</v>
      </c>
      <c r="R1892">
        <f>_xlfn.RANK.AVG(N1892,Table1[backers_count])</f>
        <v>342.5</v>
      </c>
      <c r="S1892" t="str">
        <f t="shared" si="148"/>
        <v>music</v>
      </c>
      <c r="T1892" t="str">
        <f t="shared" si="149"/>
        <v>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45"/>
        <v>40381.25</v>
      </c>
      <c r="K1893">
        <v>1275851354</v>
      </c>
      <c r="L1893" s="11">
        <f t="shared" si="14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47"/>
        <v>106</v>
      </c>
      <c r="R1893">
        <f>_xlfn.RANK.AVG(N1893,Table1[backers_count])</f>
        <v>677</v>
      </c>
      <c r="S1893" t="str">
        <f t="shared" si="148"/>
        <v>music</v>
      </c>
      <c r="T1893" t="str">
        <f t="shared" si="149"/>
        <v>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45"/>
        <v>40701.637511574074</v>
      </c>
      <c r="K1894">
        <v>1304867881</v>
      </c>
      <c r="L1894" s="11">
        <f t="shared" si="14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47"/>
        <v>137</v>
      </c>
      <c r="R1894">
        <f>_xlfn.RANK.AVG(N1894,Table1[backers_count])</f>
        <v>2010</v>
      </c>
      <c r="S1894" t="str">
        <f t="shared" si="148"/>
        <v>music</v>
      </c>
      <c r="T1894" t="str">
        <f t="shared" si="149"/>
        <v>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45"/>
        <v>40649.165972222225</v>
      </c>
      <c r="K1895">
        <v>1301524585</v>
      </c>
      <c r="L1895" s="11">
        <f t="shared" si="14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47"/>
        <v>104</v>
      </c>
      <c r="R1895">
        <f>_xlfn.RANK.AVG(N1895,Table1[backers_count])</f>
        <v>1505.5</v>
      </c>
      <c r="S1895" t="str">
        <f t="shared" si="148"/>
        <v>music</v>
      </c>
      <c r="T1895" t="str">
        <f t="shared" si="149"/>
        <v>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45"/>
        <v>40951.904895833337</v>
      </c>
      <c r="K1896">
        <v>1326404583</v>
      </c>
      <c r="L1896" s="11">
        <f t="shared" si="14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47"/>
        <v>115</v>
      </c>
      <c r="R1896">
        <f>_xlfn.RANK.AVG(N1896,Table1[backers_count])</f>
        <v>2222.5</v>
      </c>
      <c r="S1896" t="str">
        <f t="shared" si="148"/>
        <v>music</v>
      </c>
      <c r="T1896" t="str">
        <f t="shared" si="149"/>
        <v>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45"/>
        <v>42297.746782407412</v>
      </c>
      <c r="K1897">
        <v>1442771722</v>
      </c>
      <c r="L1897" s="11">
        <f t="shared" si="14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47"/>
        <v>102</v>
      </c>
      <c r="R1897">
        <f>_xlfn.RANK.AVG(N1897,Table1[backers_count])</f>
        <v>1459</v>
      </c>
      <c r="S1897" t="str">
        <f t="shared" si="148"/>
        <v>music</v>
      </c>
      <c r="T1897" t="str">
        <f t="shared" si="149"/>
        <v>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45"/>
        <v>41011.710243055553</v>
      </c>
      <c r="K1898">
        <v>1331658165</v>
      </c>
      <c r="L1898" s="11">
        <f t="shared" si="14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47"/>
        <v>124</v>
      </c>
      <c r="R1898">
        <f>_xlfn.RANK.AVG(N1898,Table1[backers_count])</f>
        <v>2521.5</v>
      </c>
      <c r="S1898" t="str">
        <f t="shared" si="148"/>
        <v>music</v>
      </c>
      <c r="T1898" t="str">
        <f t="shared" si="149"/>
        <v>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45"/>
        <v>41702.875</v>
      </c>
      <c r="K1899">
        <v>1392040806</v>
      </c>
      <c r="L1899" s="11">
        <f t="shared" si="14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47"/>
        <v>102</v>
      </c>
      <c r="R1899">
        <f>_xlfn.RANK.AVG(N1899,Table1[backers_count])</f>
        <v>461.5</v>
      </c>
      <c r="S1899" t="str">
        <f t="shared" si="148"/>
        <v>music</v>
      </c>
      <c r="T1899" t="str">
        <f t="shared" si="149"/>
        <v>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45"/>
        <v>42401.75</v>
      </c>
      <c r="K1900">
        <v>1451277473</v>
      </c>
      <c r="L1900" s="11">
        <f t="shared" si="14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47"/>
        <v>145</v>
      </c>
      <c r="R1900">
        <f>_xlfn.RANK.AVG(N1900,Table1[backers_count])</f>
        <v>2182</v>
      </c>
      <c r="S1900" t="str">
        <f t="shared" si="148"/>
        <v>music</v>
      </c>
      <c r="T1900" t="str">
        <f t="shared" si="149"/>
        <v>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45"/>
        <v>42088.90006944444</v>
      </c>
      <c r="K1901">
        <v>1424730966</v>
      </c>
      <c r="L1901" s="11">
        <f t="shared" si="14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47"/>
        <v>133</v>
      </c>
      <c r="R1901">
        <f>_xlfn.RANK.AVG(N1901,Table1[backers_count])</f>
        <v>1555.5</v>
      </c>
      <c r="S1901" t="str">
        <f t="shared" si="148"/>
        <v>music</v>
      </c>
      <c r="T1901" t="str">
        <f t="shared" si="149"/>
        <v>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45"/>
        <v>41188.415972222225</v>
      </c>
      <c r="K1902">
        <v>1347137731</v>
      </c>
      <c r="L1902" s="11">
        <f t="shared" si="14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47"/>
        <v>109</v>
      </c>
      <c r="R1902">
        <f>_xlfn.RANK.AVG(N1902,Table1[backers_count])</f>
        <v>1340.5</v>
      </c>
      <c r="S1902" t="str">
        <f t="shared" si="148"/>
        <v>music</v>
      </c>
      <c r="T1902" t="str">
        <f t="shared" si="149"/>
        <v>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45"/>
        <v>42146.541666666672</v>
      </c>
      <c r="K1903">
        <v>1429707729</v>
      </c>
      <c r="L1903" s="11">
        <f t="shared" si="14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47"/>
        <v>3</v>
      </c>
      <c r="R1903">
        <f>_xlfn.RANK.AVG(N1903,Table1[backers_count])</f>
        <v>2047.5</v>
      </c>
      <c r="S1903" t="str">
        <f t="shared" si="148"/>
        <v>technology</v>
      </c>
      <c r="T1903" t="str">
        <f t="shared" si="149"/>
        <v>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45"/>
        <v>42067.789895833332</v>
      </c>
      <c r="K1904">
        <v>1422903447</v>
      </c>
      <c r="L1904" s="11">
        <f t="shared" si="14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47"/>
        <v>1</v>
      </c>
      <c r="R1904">
        <f>_xlfn.RANK.AVG(N1904,Table1[backers_count])</f>
        <v>3198.5</v>
      </c>
      <c r="S1904" t="str">
        <f t="shared" si="148"/>
        <v>technology</v>
      </c>
      <c r="T1904" t="str">
        <f t="shared" si="149"/>
        <v>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45"/>
        <v>42762.770729166667</v>
      </c>
      <c r="K1905">
        <v>1480357791</v>
      </c>
      <c r="L1905" s="11">
        <f t="shared" si="14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47"/>
        <v>47</v>
      </c>
      <c r="R1905">
        <f>_xlfn.RANK.AVG(N1905,Table1[backers_count])</f>
        <v>1575</v>
      </c>
      <c r="S1905" t="str">
        <f t="shared" si="148"/>
        <v>technology</v>
      </c>
      <c r="T1905" t="str">
        <f t="shared" si="149"/>
        <v>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45"/>
        <v>42371.685428240744</v>
      </c>
      <c r="K1906">
        <v>1447864021</v>
      </c>
      <c r="L1906" s="11">
        <f t="shared" si="14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47"/>
        <v>0</v>
      </c>
      <c r="R1906">
        <f>_xlfn.RANK.AVG(N1906,Table1[backers_count])</f>
        <v>3354.5</v>
      </c>
      <c r="S1906" t="str">
        <f t="shared" si="148"/>
        <v>technology</v>
      </c>
      <c r="T1906" t="str">
        <f t="shared" si="149"/>
        <v>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45"/>
        <v>41889.925856481481</v>
      </c>
      <c r="K1907">
        <v>1407535994</v>
      </c>
      <c r="L1907" s="11">
        <f t="shared" si="14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47"/>
        <v>0</v>
      </c>
      <c r="R1907">
        <f>_xlfn.RANK.AVG(N1907,Table1[backers_count])</f>
        <v>3067.5</v>
      </c>
      <c r="S1907" t="str">
        <f t="shared" si="148"/>
        <v>technology</v>
      </c>
      <c r="T1907" t="str">
        <f t="shared" si="149"/>
        <v>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45"/>
        <v>42544.671099537038</v>
      </c>
      <c r="K1908">
        <v>1464105983</v>
      </c>
      <c r="L1908" s="11">
        <f t="shared" si="14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47"/>
        <v>43</v>
      </c>
      <c r="R1908">
        <f>_xlfn.RANK.AVG(N1908,Table1[backers_count])</f>
        <v>817</v>
      </c>
      <c r="S1908" t="str">
        <f t="shared" si="148"/>
        <v>technology</v>
      </c>
      <c r="T1908" t="str">
        <f t="shared" si="149"/>
        <v>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45"/>
        <v>41782.587094907409</v>
      </c>
      <c r="K1909">
        <v>1399557925</v>
      </c>
      <c r="L1909" s="11">
        <f t="shared" si="14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47"/>
        <v>0</v>
      </c>
      <c r="R1909">
        <f>_xlfn.RANK.AVG(N1909,Table1[backers_count])</f>
        <v>3067.5</v>
      </c>
      <c r="S1909" t="str">
        <f t="shared" si="148"/>
        <v>technology</v>
      </c>
      <c r="T1909" t="str">
        <f t="shared" si="149"/>
        <v>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45"/>
        <v>42733.917824074073</v>
      </c>
      <c r="K1910">
        <v>1480456900</v>
      </c>
      <c r="L1910" s="11">
        <f t="shared" si="14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47"/>
        <v>2</v>
      </c>
      <c r="R1910">
        <f>_xlfn.RANK.AVG(N1910,Table1[backers_count])</f>
        <v>3067.5</v>
      </c>
      <c r="S1910" t="str">
        <f t="shared" si="148"/>
        <v>technology</v>
      </c>
      <c r="T1910" t="str">
        <f t="shared" si="149"/>
        <v>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45"/>
        <v>41935.429155092592</v>
      </c>
      <c r="K1911">
        <v>1411467479</v>
      </c>
      <c r="L1911" s="11">
        <f t="shared" si="14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47"/>
        <v>14</v>
      </c>
      <c r="R1911">
        <f>_xlfn.RANK.AVG(N1911,Table1[backers_count])</f>
        <v>1645.5</v>
      </c>
      <c r="S1911" t="str">
        <f t="shared" si="148"/>
        <v>technology</v>
      </c>
      <c r="T1911" t="str">
        <f t="shared" si="149"/>
        <v>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45"/>
        <v>42308.947916666672</v>
      </c>
      <c r="K1912">
        <v>1442531217</v>
      </c>
      <c r="L1912" s="11">
        <f t="shared" si="14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47"/>
        <v>39</v>
      </c>
      <c r="R1912">
        <f>_xlfn.RANK.AVG(N1912,Table1[backers_count])</f>
        <v>293.5</v>
      </c>
      <c r="S1912" t="str">
        <f t="shared" si="148"/>
        <v>technology</v>
      </c>
      <c r="T1912" t="str">
        <f t="shared" si="149"/>
        <v>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45"/>
        <v>41860.033958333333</v>
      </c>
      <c r="K1913">
        <v>1404953334</v>
      </c>
      <c r="L1913" s="11">
        <f t="shared" si="14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47"/>
        <v>0</v>
      </c>
      <c r="R1913">
        <f>_xlfn.RANK.AVG(N1913,Table1[backers_count])</f>
        <v>3572.5</v>
      </c>
      <c r="S1913" t="str">
        <f t="shared" si="148"/>
        <v>technology</v>
      </c>
      <c r="T1913" t="str">
        <f t="shared" si="149"/>
        <v>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45"/>
        <v>42159.226388888885</v>
      </c>
      <c r="K1914">
        <v>1430803560</v>
      </c>
      <c r="L1914" s="11">
        <f t="shared" si="14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47"/>
        <v>59</v>
      </c>
      <c r="R1914">
        <f>_xlfn.RANK.AVG(N1914,Table1[backers_count])</f>
        <v>1555.5</v>
      </c>
      <c r="S1914" t="str">
        <f t="shared" si="148"/>
        <v>technology</v>
      </c>
      <c r="T1914" t="str">
        <f t="shared" si="149"/>
        <v>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45"/>
        <v>41920.511319444442</v>
      </c>
      <c r="K1915">
        <v>1410178578</v>
      </c>
      <c r="L1915" s="11">
        <f t="shared" si="14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47"/>
        <v>1</v>
      </c>
      <c r="R1915">
        <f>_xlfn.RANK.AVG(N1915,Table1[backers_count])</f>
        <v>2010</v>
      </c>
      <c r="S1915" t="str">
        <f t="shared" si="148"/>
        <v>technology</v>
      </c>
      <c r="T1915" t="str">
        <f t="shared" si="149"/>
        <v>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45"/>
        <v>41944.165972222225</v>
      </c>
      <c r="K1916">
        <v>1413519073</v>
      </c>
      <c r="L1916" s="11">
        <f t="shared" si="14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47"/>
        <v>9</v>
      </c>
      <c r="R1916">
        <f>_xlfn.RANK.AVG(N1916,Table1[backers_count])</f>
        <v>3354.5</v>
      </c>
      <c r="S1916" t="str">
        <f t="shared" si="148"/>
        <v>technology</v>
      </c>
      <c r="T1916" t="str">
        <f t="shared" si="149"/>
        <v>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45"/>
        <v>41884.04886574074</v>
      </c>
      <c r="K1917">
        <v>1407892222</v>
      </c>
      <c r="L1917" s="11">
        <f t="shared" si="14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47"/>
        <v>2</v>
      </c>
      <c r="R1917">
        <f>_xlfn.RANK.AVG(N1917,Table1[backers_count])</f>
        <v>3067.5</v>
      </c>
      <c r="S1917" t="str">
        <f t="shared" si="148"/>
        <v>technology</v>
      </c>
      <c r="T1917" t="str">
        <f t="shared" si="149"/>
        <v>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45"/>
        <v>42681.758969907409</v>
      </c>
      <c r="K1918">
        <v>1476378775</v>
      </c>
      <c r="L1918" s="11">
        <f t="shared" si="14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47"/>
        <v>1</v>
      </c>
      <c r="R1918">
        <f>_xlfn.RANK.AVG(N1918,Table1[backers_count])</f>
        <v>2901.5</v>
      </c>
      <c r="S1918" t="str">
        <f t="shared" si="148"/>
        <v>technology</v>
      </c>
      <c r="T1918" t="str">
        <f t="shared" si="149"/>
        <v>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45"/>
        <v>42776.270057870366</v>
      </c>
      <c r="K1919">
        <v>1484116133</v>
      </c>
      <c r="L1919" s="11">
        <f t="shared" si="14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47"/>
        <v>53</v>
      </c>
      <c r="R1919">
        <f>_xlfn.RANK.AVG(N1919,Table1[backers_count])</f>
        <v>1115.5</v>
      </c>
      <c r="S1919" t="str">
        <f t="shared" si="148"/>
        <v>technology</v>
      </c>
      <c r="T1919" t="str">
        <f t="shared" si="149"/>
        <v>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45"/>
        <v>41863.789942129632</v>
      </c>
      <c r="K1920">
        <v>1404845851</v>
      </c>
      <c r="L1920" s="11">
        <f t="shared" si="14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47"/>
        <v>1</v>
      </c>
      <c r="R1920">
        <f>_xlfn.RANK.AVG(N1920,Table1[backers_count])</f>
        <v>2707</v>
      </c>
      <c r="S1920" t="str">
        <f t="shared" si="148"/>
        <v>technology</v>
      </c>
      <c r="T1920" t="str">
        <f t="shared" si="149"/>
        <v>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45"/>
        <v>42143.875567129624</v>
      </c>
      <c r="K1921">
        <v>1429477249</v>
      </c>
      <c r="L1921" s="11">
        <f t="shared" si="14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47"/>
        <v>47</v>
      </c>
      <c r="R1921">
        <f>_xlfn.RANK.AVG(N1921,Table1[backers_count])</f>
        <v>2767.5</v>
      </c>
      <c r="S1921" t="str">
        <f t="shared" si="148"/>
        <v>technology</v>
      </c>
      <c r="T1921" t="str">
        <f t="shared" si="149"/>
        <v>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ref="J1922:J1985" si="150">(((I1922/60)/60)/24)+DATE(1970,1,1)</f>
        <v>42298.958333333328</v>
      </c>
      <c r="K1922">
        <v>1443042061</v>
      </c>
      <c r="L1922" s="11">
        <f t="shared" ref="L1922:L1985" si="15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52">ROUND((E1922/D1922)*100,0)</f>
        <v>43</v>
      </c>
      <c r="R1922">
        <f>_xlfn.RANK.AVG(N1922,Table1[backers_count])</f>
        <v>766.5</v>
      </c>
      <c r="S1922" t="str">
        <f t="shared" ref="S1922:S1985" si="153">LEFT(P1922, SEARCH("/",P1922,1)-1)</f>
        <v>technology</v>
      </c>
      <c r="T1922" t="str">
        <f t="shared" ref="T1922:T1985" si="154">RIGHT(P1922,LEN(P1922)-SEARCH("/",P1922)-1)</f>
        <v>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si="150"/>
        <v>41104.221562500003</v>
      </c>
      <c r="K1923">
        <v>1339651143</v>
      </c>
      <c r="L1923" s="11">
        <f t="shared" si="15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52"/>
        <v>137</v>
      </c>
      <c r="R1923">
        <f>_xlfn.RANK.AVG(N1923,Table1[backers_count])</f>
        <v>1645.5</v>
      </c>
      <c r="S1923" t="str">
        <f t="shared" si="153"/>
        <v>music</v>
      </c>
      <c r="T1923" t="str">
        <f t="shared" si="154"/>
        <v>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50"/>
        <v>41620.255868055552</v>
      </c>
      <c r="K1924">
        <v>1384236507</v>
      </c>
      <c r="L1924" s="11">
        <f t="shared" si="15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52"/>
        <v>116</v>
      </c>
      <c r="R1924">
        <f>_xlfn.RANK.AVG(N1924,Table1[backers_count])</f>
        <v>1186</v>
      </c>
      <c r="S1924" t="str">
        <f t="shared" si="153"/>
        <v>music</v>
      </c>
      <c r="T1924" t="str">
        <f t="shared" si="154"/>
        <v>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50"/>
        <v>40813.207638888889</v>
      </c>
      <c r="K1925">
        <v>1313612532</v>
      </c>
      <c r="L1925" s="11">
        <f t="shared" si="15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52"/>
        <v>241</v>
      </c>
      <c r="R1925">
        <f>_xlfn.RANK.AVG(N1925,Table1[backers_count])</f>
        <v>2521.5</v>
      </c>
      <c r="S1925" t="str">
        <f t="shared" si="153"/>
        <v>music</v>
      </c>
      <c r="T1925" t="str">
        <f t="shared" si="154"/>
        <v>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50"/>
        <v>41654.814583333333</v>
      </c>
      <c r="K1926">
        <v>1387390555</v>
      </c>
      <c r="L1926" s="11">
        <f t="shared" si="15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52"/>
        <v>114</v>
      </c>
      <c r="R1926">
        <f>_xlfn.RANK.AVG(N1926,Table1[backers_count])</f>
        <v>1786</v>
      </c>
      <c r="S1926" t="str">
        <f t="shared" si="153"/>
        <v>music</v>
      </c>
      <c r="T1926" t="str">
        <f t="shared" si="154"/>
        <v>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50"/>
        <v>41558</v>
      </c>
      <c r="K1927">
        <v>1379540288</v>
      </c>
      <c r="L1927" s="11">
        <f t="shared" si="15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52"/>
        <v>110</v>
      </c>
      <c r="R1927">
        <f>_xlfn.RANK.AVG(N1927,Table1[backers_count])</f>
        <v>1367.5</v>
      </c>
      <c r="S1927" t="str">
        <f t="shared" si="153"/>
        <v>music</v>
      </c>
      <c r="T1927" t="str">
        <f t="shared" si="154"/>
        <v>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50"/>
        <v>40484.018055555556</v>
      </c>
      <c r="K1928">
        <v>1286319256</v>
      </c>
      <c r="L1928" s="11">
        <f t="shared" si="15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52"/>
        <v>195</v>
      </c>
      <c r="R1928">
        <f>_xlfn.RANK.AVG(N1928,Table1[backers_count])</f>
        <v>759</v>
      </c>
      <c r="S1928" t="str">
        <f t="shared" si="153"/>
        <v>music</v>
      </c>
      <c r="T1928" t="str">
        <f t="shared" si="154"/>
        <v>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50"/>
        <v>40976.207638888889</v>
      </c>
      <c r="K1929">
        <v>1329856839</v>
      </c>
      <c r="L1929" s="11">
        <f t="shared" si="15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52"/>
        <v>103</v>
      </c>
      <c r="R1929">
        <f>_xlfn.RANK.AVG(N1929,Table1[backers_count])</f>
        <v>2611.5</v>
      </c>
      <c r="S1929" t="str">
        <f t="shared" si="153"/>
        <v>music</v>
      </c>
      <c r="T1929" t="str">
        <f t="shared" si="154"/>
        <v>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50"/>
        <v>41401.648078703707</v>
      </c>
      <c r="K1930">
        <v>1365348794</v>
      </c>
      <c r="L1930" s="11">
        <f t="shared" si="15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52"/>
        <v>103</v>
      </c>
      <c r="R1930">
        <f>_xlfn.RANK.AVG(N1930,Table1[backers_count])</f>
        <v>1754</v>
      </c>
      <c r="S1930" t="str">
        <f t="shared" si="153"/>
        <v>music</v>
      </c>
      <c r="T1930" t="str">
        <f t="shared" si="154"/>
        <v>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50"/>
        <v>40729.021597222221</v>
      </c>
      <c r="K1931">
        <v>1306197066</v>
      </c>
      <c r="L1931" s="11">
        <f t="shared" si="15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52"/>
        <v>100</v>
      </c>
      <c r="R1931">
        <f>_xlfn.RANK.AVG(N1931,Table1[backers_count])</f>
        <v>1042</v>
      </c>
      <c r="S1931" t="str">
        <f t="shared" si="153"/>
        <v>music</v>
      </c>
      <c r="T1931" t="str">
        <f t="shared" si="154"/>
        <v>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50"/>
        <v>41462.558819444443</v>
      </c>
      <c r="K1932">
        <v>1368019482</v>
      </c>
      <c r="L1932" s="11">
        <f t="shared" si="15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52"/>
        <v>127</v>
      </c>
      <c r="R1932">
        <f>_xlfn.RANK.AVG(N1932,Table1[backers_count])</f>
        <v>2010</v>
      </c>
      <c r="S1932" t="str">
        <f t="shared" si="153"/>
        <v>music</v>
      </c>
      <c r="T1932" t="str">
        <f t="shared" si="154"/>
        <v>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50"/>
        <v>41051.145833333336</v>
      </c>
      <c r="K1933">
        <v>1336512309</v>
      </c>
      <c r="L1933" s="11">
        <f t="shared" si="15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52"/>
        <v>121</v>
      </c>
      <c r="R1933">
        <f>_xlfn.RANK.AVG(N1933,Table1[backers_count])</f>
        <v>1400.5</v>
      </c>
      <c r="S1933" t="str">
        <f t="shared" si="153"/>
        <v>music</v>
      </c>
      <c r="T1933" t="str">
        <f t="shared" si="154"/>
        <v>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50"/>
        <v>40932.809872685182</v>
      </c>
      <c r="K1934">
        <v>1325618773</v>
      </c>
      <c r="L1934" s="11">
        <f t="shared" si="15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52"/>
        <v>107</v>
      </c>
      <c r="R1934">
        <f>_xlfn.RANK.AVG(N1934,Table1[backers_count])</f>
        <v>983.5</v>
      </c>
      <c r="S1934" t="str">
        <f t="shared" si="153"/>
        <v>music</v>
      </c>
      <c r="T1934" t="str">
        <f t="shared" si="154"/>
        <v>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50"/>
        <v>41909.130868055552</v>
      </c>
      <c r="K1935">
        <v>1409195307</v>
      </c>
      <c r="L1935" s="11">
        <f t="shared" si="15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52"/>
        <v>172</v>
      </c>
      <c r="R1935">
        <f>_xlfn.RANK.AVG(N1935,Table1[backers_count])</f>
        <v>738</v>
      </c>
      <c r="S1935" t="str">
        <f t="shared" si="153"/>
        <v>music</v>
      </c>
      <c r="T1935" t="str">
        <f t="shared" si="154"/>
        <v>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50"/>
        <v>40902.208333333336</v>
      </c>
      <c r="K1936">
        <v>1321649321</v>
      </c>
      <c r="L1936" s="11">
        <f t="shared" si="15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52"/>
        <v>124</v>
      </c>
      <c r="R1936">
        <f>_xlfn.RANK.AVG(N1936,Table1[backers_count])</f>
        <v>1017.5</v>
      </c>
      <c r="S1936" t="str">
        <f t="shared" si="153"/>
        <v>music</v>
      </c>
      <c r="T1936" t="str">
        <f t="shared" si="154"/>
        <v>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50"/>
        <v>41811.207638888889</v>
      </c>
      <c r="K1937">
        <v>1400106171</v>
      </c>
      <c r="L1937" s="11">
        <f t="shared" si="15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52"/>
        <v>108</v>
      </c>
      <c r="R1937">
        <f>_xlfn.RANK.AVG(N1937,Table1[backers_count])</f>
        <v>1400.5</v>
      </c>
      <c r="S1937" t="str">
        <f t="shared" si="153"/>
        <v>music</v>
      </c>
      <c r="T1937" t="str">
        <f t="shared" si="154"/>
        <v>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50"/>
        <v>40883.249305555553</v>
      </c>
      <c r="K1938">
        <v>1320528070</v>
      </c>
      <c r="L1938" s="11">
        <f t="shared" si="15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52"/>
        <v>117</v>
      </c>
      <c r="R1938">
        <f>_xlfn.RANK.AVG(N1938,Table1[backers_count])</f>
        <v>579.5</v>
      </c>
      <c r="S1938" t="str">
        <f t="shared" si="153"/>
        <v>music</v>
      </c>
      <c r="T1938" t="str">
        <f t="shared" si="154"/>
        <v>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50"/>
        <v>41075.165972222225</v>
      </c>
      <c r="K1939">
        <v>1338346281</v>
      </c>
      <c r="L1939" s="11">
        <f t="shared" si="15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52"/>
        <v>187</v>
      </c>
      <c r="R1939">
        <f>_xlfn.RANK.AVG(N1939,Table1[backers_count])</f>
        <v>1896</v>
      </c>
      <c r="S1939" t="str">
        <f t="shared" si="153"/>
        <v>music</v>
      </c>
      <c r="T1939" t="str">
        <f t="shared" si="154"/>
        <v>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50"/>
        <v>41457.208333333336</v>
      </c>
      <c r="K1940">
        <v>1370067231</v>
      </c>
      <c r="L1940" s="11">
        <f t="shared" si="15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52"/>
        <v>116</v>
      </c>
      <c r="R1940">
        <f>_xlfn.RANK.AVG(N1940,Table1[backers_count])</f>
        <v>712</v>
      </c>
      <c r="S1940" t="str">
        <f t="shared" si="153"/>
        <v>music</v>
      </c>
      <c r="T1940" t="str">
        <f t="shared" si="154"/>
        <v>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50"/>
        <v>41343.943379629629</v>
      </c>
      <c r="K1941">
        <v>1360366708</v>
      </c>
      <c r="L1941" s="11">
        <f t="shared" si="15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52"/>
        <v>111</v>
      </c>
      <c r="R1941">
        <f>_xlfn.RANK.AVG(N1941,Table1[backers_count])</f>
        <v>842.5</v>
      </c>
      <c r="S1941" t="str">
        <f t="shared" si="153"/>
        <v>music</v>
      </c>
      <c r="T1941" t="str">
        <f t="shared" si="154"/>
        <v>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50"/>
        <v>40709.165972222225</v>
      </c>
      <c r="K1942">
        <v>1304770233</v>
      </c>
      <c r="L1942" s="11">
        <f t="shared" si="15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52"/>
        <v>171</v>
      </c>
      <c r="R1942">
        <f>_xlfn.RANK.AVG(N1942,Table1[backers_count])</f>
        <v>1837</v>
      </c>
      <c r="S1942" t="str">
        <f t="shared" si="153"/>
        <v>music</v>
      </c>
      <c r="T1942" t="str">
        <f t="shared" si="154"/>
        <v>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50"/>
        <v>41774.290868055556</v>
      </c>
      <c r="K1943">
        <v>1397545131</v>
      </c>
      <c r="L1943" s="11">
        <f t="shared" si="15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52"/>
        <v>126</v>
      </c>
      <c r="R1943">
        <f>_xlfn.RANK.AVG(N1943,Table1[backers_count])</f>
        <v>6</v>
      </c>
      <c r="S1943" t="str">
        <f t="shared" si="153"/>
        <v>technology</v>
      </c>
      <c r="T1943" t="str">
        <f t="shared" si="154"/>
        <v>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50"/>
        <v>40728.828009259261</v>
      </c>
      <c r="K1944">
        <v>1302033140</v>
      </c>
      <c r="L1944" s="11">
        <f t="shared" si="15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52"/>
        <v>138</v>
      </c>
      <c r="R1944">
        <f>_xlfn.RANK.AVG(N1944,Table1[backers_count])</f>
        <v>854</v>
      </c>
      <c r="S1944" t="str">
        <f t="shared" si="153"/>
        <v>technology</v>
      </c>
      <c r="T1944" t="str">
        <f t="shared" si="154"/>
        <v>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50"/>
        <v>42593.269861111112</v>
      </c>
      <c r="K1945">
        <v>1467008916</v>
      </c>
      <c r="L1945" s="11">
        <f t="shared" si="15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52"/>
        <v>1705</v>
      </c>
      <c r="R1945">
        <f>_xlfn.RANK.AVG(N1945,Table1[backers_count])</f>
        <v>18</v>
      </c>
      <c r="S1945" t="str">
        <f t="shared" si="153"/>
        <v>technology</v>
      </c>
      <c r="T1945" t="str">
        <f t="shared" si="154"/>
        <v>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50"/>
        <v>41760.584374999999</v>
      </c>
      <c r="K1946">
        <v>1396360890</v>
      </c>
      <c r="L1946" s="11">
        <f t="shared" si="15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52"/>
        <v>788</v>
      </c>
      <c r="R1946">
        <f>_xlfn.RANK.AVG(N1946,Table1[backers_count])</f>
        <v>29</v>
      </c>
      <c r="S1946" t="str">
        <f t="shared" si="153"/>
        <v>technology</v>
      </c>
      <c r="T1946" t="str">
        <f t="shared" si="154"/>
        <v>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50"/>
        <v>42197.251828703709</v>
      </c>
      <c r="K1947">
        <v>1433224958</v>
      </c>
      <c r="L1947" s="11">
        <f t="shared" si="15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52"/>
        <v>348</v>
      </c>
      <c r="R1947">
        <f>_xlfn.RANK.AVG(N1947,Table1[backers_count])</f>
        <v>105.5</v>
      </c>
      <c r="S1947" t="str">
        <f t="shared" si="153"/>
        <v>technology</v>
      </c>
      <c r="T1947" t="str">
        <f t="shared" si="154"/>
        <v>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50"/>
        <v>41749.108344907407</v>
      </c>
      <c r="K1948">
        <v>1392780961</v>
      </c>
      <c r="L1948" s="11">
        <f t="shared" si="15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52"/>
        <v>150</v>
      </c>
      <c r="R1948">
        <f>_xlfn.RANK.AVG(N1948,Table1[backers_count])</f>
        <v>1115.5</v>
      </c>
      <c r="S1948" t="str">
        <f t="shared" si="153"/>
        <v>technology</v>
      </c>
      <c r="T1948" t="str">
        <f t="shared" si="154"/>
        <v>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50"/>
        <v>40140.249305555553</v>
      </c>
      <c r="K1949">
        <v>1255730520</v>
      </c>
      <c r="L1949" s="11">
        <f t="shared" si="15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52"/>
        <v>101</v>
      </c>
      <c r="R1949">
        <f>_xlfn.RANK.AVG(N1949,Table1[backers_count])</f>
        <v>2118</v>
      </c>
      <c r="S1949" t="str">
        <f t="shared" si="153"/>
        <v>technology</v>
      </c>
      <c r="T1949" t="str">
        <f t="shared" si="154"/>
        <v>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50"/>
        <v>42527.709722222222</v>
      </c>
      <c r="K1950">
        <v>1460557809</v>
      </c>
      <c r="L1950" s="11">
        <f t="shared" si="15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52"/>
        <v>800</v>
      </c>
      <c r="R1950">
        <f>_xlfn.RANK.AVG(N1950,Table1[backers_count])</f>
        <v>9</v>
      </c>
      <c r="S1950" t="str">
        <f t="shared" si="153"/>
        <v>technology</v>
      </c>
      <c r="T1950" t="str">
        <f t="shared" si="154"/>
        <v>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50"/>
        <v>41830.423043981478</v>
      </c>
      <c r="K1951">
        <v>1402394951</v>
      </c>
      <c r="L1951" s="11">
        <f t="shared" si="15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52"/>
        <v>106</v>
      </c>
      <c r="R1951">
        <f>_xlfn.RANK.AVG(N1951,Table1[backers_count])</f>
        <v>74</v>
      </c>
      <c r="S1951" t="str">
        <f t="shared" si="153"/>
        <v>technology</v>
      </c>
      <c r="T1951" t="str">
        <f t="shared" si="154"/>
        <v>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50"/>
        <v>40655.181400462963</v>
      </c>
      <c r="K1952">
        <v>1300767673</v>
      </c>
      <c r="L1952" s="11">
        <f t="shared" si="15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52"/>
        <v>201</v>
      </c>
      <c r="R1952">
        <f>_xlfn.RANK.AVG(N1952,Table1[backers_count])</f>
        <v>28</v>
      </c>
      <c r="S1952" t="str">
        <f t="shared" si="153"/>
        <v>technology</v>
      </c>
      <c r="T1952" t="str">
        <f t="shared" si="154"/>
        <v>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50"/>
        <v>42681.462233796294</v>
      </c>
      <c r="K1953">
        <v>1475921137</v>
      </c>
      <c r="L1953" s="11">
        <f t="shared" si="15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52"/>
        <v>212</v>
      </c>
      <c r="R1953">
        <f>_xlfn.RANK.AVG(N1953,Table1[backers_count])</f>
        <v>87</v>
      </c>
      <c r="S1953" t="str">
        <f t="shared" si="153"/>
        <v>technology</v>
      </c>
      <c r="T1953" t="str">
        <f t="shared" si="154"/>
        <v>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50"/>
        <v>41563.60665509259</v>
      </c>
      <c r="K1954">
        <v>1378737215</v>
      </c>
      <c r="L1954" s="11">
        <f t="shared" si="15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52"/>
        <v>198</v>
      </c>
      <c r="R1954">
        <f>_xlfn.RANK.AVG(N1954,Table1[backers_count])</f>
        <v>103.5</v>
      </c>
      <c r="S1954" t="str">
        <f t="shared" si="153"/>
        <v>technology</v>
      </c>
      <c r="T1954" t="str">
        <f t="shared" si="154"/>
        <v>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50"/>
        <v>40970.125</v>
      </c>
      <c r="K1955">
        <v>1328158065</v>
      </c>
      <c r="L1955" s="11">
        <f t="shared" si="15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52"/>
        <v>226</v>
      </c>
      <c r="R1955">
        <f>_xlfn.RANK.AVG(N1955,Table1[backers_count])</f>
        <v>569.5</v>
      </c>
      <c r="S1955" t="str">
        <f t="shared" si="153"/>
        <v>technology</v>
      </c>
      <c r="T1955" t="str">
        <f t="shared" si="154"/>
        <v>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50"/>
        <v>42441.208333333328</v>
      </c>
      <c r="K1956">
        <v>1453730176</v>
      </c>
      <c r="L1956" s="11">
        <f t="shared" si="15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52"/>
        <v>699</v>
      </c>
      <c r="R1956">
        <f>_xlfn.RANK.AVG(N1956,Table1[backers_count])</f>
        <v>183.5</v>
      </c>
      <c r="S1956" t="str">
        <f t="shared" si="153"/>
        <v>technology</v>
      </c>
      <c r="T1956" t="str">
        <f t="shared" si="154"/>
        <v>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50"/>
        <v>41052.791666666664</v>
      </c>
      <c r="K1957">
        <v>1334989881</v>
      </c>
      <c r="L1957" s="11">
        <f t="shared" si="15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52"/>
        <v>399</v>
      </c>
      <c r="R1957">
        <f>_xlfn.RANK.AVG(N1957,Table1[backers_count])</f>
        <v>285</v>
      </c>
      <c r="S1957" t="str">
        <f t="shared" si="153"/>
        <v>technology</v>
      </c>
      <c r="T1957" t="str">
        <f t="shared" si="154"/>
        <v>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50"/>
        <v>42112.882002314815</v>
      </c>
      <c r="K1958">
        <v>1425507005</v>
      </c>
      <c r="L1958" s="11">
        <f t="shared" si="15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52"/>
        <v>294</v>
      </c>
      <c r="R1958">
        <f>_xlfn.RANK.AVG(N1958,Table1[backers_count])</f>
        <v>216</v>
      </c>
      <c r="S1958" t="str">
        <f t="shared" si="153"/>
        <v>technology</v>
      </c>
      <c r="T1958" t="str">
        <f t="shared" si="154"/>
        <v>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50"/>
        <v>41209.098530092589</v>
      </c>
      <c r="K1959">
        <v>1348712513</v>
      </c>
      <c r="L1959" s="11">
        <f t="shared" si="15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52"/>
        <v>168</v>
      </c>
      <c r="R1959">
        <f>_xlfn.RANK.AVG(N1959,Table1[backers_count])</f>
        <v>111</v>
      </c>
      <c r="S1959" t="str">
        <f t="shared" si="153"/>
        <v>technology</v>
      </c>
      <c r="T1959" t="str">
        <f t="shared" si="154"/>
        <v>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50"/>
        <v>41356.94630787037</v>
      </c>
      <c r="K1960">
        <v>1361490161</v>
      </c>
      <c r="L1960" s="11">
        <f t="shared" si="15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52"/>
        <v>1436</v>
      </c>
      <c r="R1960">
        <f>_xlfn.RANK.AVG(N1960,Table1[backers_count])</f>
        <v>46</v>
      </c>
      <c r="S1960" t="str">
        <f t="shared" si="153"/>
        <v>technology</v>
      </c>
      <c r="T1960" t="str">
        <f t="shared" si="154"/>
        <v>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50"/>
        <v>41913</v>
      </c>
      <c r="K1961">
        <v>1408565860</v>
      </c>
      <c r="L1961" s="11">
        <f t="shared" si="15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52"/>
        <v>157</v>
      </c>
      <c r="R1961">
        <f>_xlfn.RANK.AVG(N1961,Table1[backers_count])</f>
        <v>182</v>
      </c>
      <c r="S1961" t="str">
        <f t="shared" si="153"/>
        <v>technology</v>
      </c>
      <c r="T1961" t="str">
        <f t="shared" si="154"/>
        <v>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50"/>
        <v>41994.362743055557</v>
      </c>
      <c r="K1962">
        <v>1416559341</v>
      </c>
      <c r="L1962" s="11">
        <f t="shared" si="15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52"/>
        <v>118</v>
      </c>
      <c r="R1962">
        <f>_xlfn.RANK.AVG(N1962,Table1[backers_count])</f>
        <v>1786</v>
      </c>
      <c r="S1962" t="str">
        <f t="shared" si="153"/>
        <v>technology</v>
      </c>
      <c r="T1962" t="str">
        <f t="shared" si="154"/>
        <v>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50"/>
        <v>41188.165972222225</v>
      </c>
      <c r="K1963">
        <v>1346042417</v>
      </c>
      <c r="L1963" s="11">
        <f t="shared" si="15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52"/>
        <v>1105</v>
      </c>
      <c r="R1963">
        <f>_xlfn.RANK.AVG(N1963,Table1[backers_count])</f>
        <v>35</v>
      </c>
      <c r="S1963" t="str">
        <f t="shared" si="153"/>
        <v>technology</v>
      </c>
      <c r="T1963" t="str">
        <f t="shared" si="154"/>
        <v>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50"/>
        <v>41772.780509259261</v>
      </c>
      <c r="K1964">
        <v>1397414636</v>
      </c>
      <c r="L1964" s="11">
        <f t="shared" si="15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52"/>
        <v>193</v>
      </c>
      <c r="R1964">
        <f>_xlfn.RANK.AVG(N1964,Table1[backers_count])</f>
        <v>267</v>
      </c>
      <c r="S1964" t="str">
        <f t="shared" si="153"/>
        <v>technology</v>
      </c>
      <c r="T1964" t="str">
        <f t="shared" si="154"/>
        <v>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50"/>
        <v>41898.429791666669</v>
      </c>
      <c r="K1965">
        <v>1407838734</v>
      </c>
      <c r="L1965" s="11">
        <f t="shared" si="15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52"/>
        <v>127</v>
      </c>
      <c r="R1965">
        <f>_xlfn.RANK.AVG(N1965,Table1[backers_count])</f>
        <v>406.5</v>
      </c>
      <c r="S1965" t="str">
        <f t="shared" si="153"/>
        <v>technology</v>
      </c>
      <c r="T1965" t="str">
        <f t="shared" si="154"/>
        <v>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50"/>
        <v>42482.272824074069</v>
      </c>
      <c r="K1966">
        <v>1458714772</v>
      </c>
      <c r="L1966" s="11">
        <f t="shared" si="15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52"/>
        <v>260</v>
      </c>
      <c r="R1966">
        <f>_xlfn.RANK.AVG(N1966,Table1[backers_count])</f>
        <v>49</v>
      </c>
      <c r="S1966" t="str">
        <f t="shared" si="153"/>
        <v>technology</v>
      </c>
      <c r="T1966" t="str">
        <f t="shared" si="154"/>
        <v>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50"/>
        <v>40920.041666666664</v>
      </c>
      <c r="K1967">
        <v>1324433310</v>
      </c>
      <c r="L1967" s="11">
        <f t="shared" si="15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52"/>
        <v>262</v>
      </c>
      <c r="R1967">
        <f>_xlfn.RANK.AVG(N1967,Table1[backers_count])</f>
        <v>788</v>
      </c>
      <c r="S1967" t="str">
        <f t="shared" si="153"/>
        <v>technology</v>
      </c>
      <c r="T1967" t="str">
        <f t="shared" si="154"/>
        <v>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50"/>
        <v>41865.540486111109</v>
      </c>
      <c r="K1968">
        <v>1405429098</v>
      </c>
      <c r="L1968" s="11">
        <f t="shared" si="15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52"/>
        <v>207</v>
      </c>
      <c r="R1968">
        <f>_xlfn.RANK.AVG(N1968,Table1[backers_count])</f>
        <v>39</v>
      </c>
      <c r="S1968" t="str">
        <f t="shared" si="153"/>
        <v>technology</v>
      </c>
      <c r="T1968" t="str">
        <f t="shared" si="154"/>
        <v>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50"/>
        <v>41760.663530092592</v>
      </c>
      <c r="K1969">
        <v>1396367729</v>
      </c>
      <c r="L1969" s="11">
        <f t="shared" si="15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52"/>
        <v>370</v>
      </c>
      <c r="R1969">
        <f>_xlfn.RANK.AVG(N1969,Table1[backers_count])</f>
        <v>188.5</v>
      </c>
      <c r="S1969" t="str">
        <f t="shared" si="153"/>
        <v>technology</v>
      </c>
      <c r="T1969" t="str">
        <f t="shared" si="154"/>
        <v>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50"/>
        <v>42707.628645833334</v>
      </c>
      <c r="K1970">
        <v>1478095515</v>
      </c>
      <c r="L1970" s="11">
        <f t="shared" si="15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52"/>
        <v>285</v>
      </c>
      <c r="R1970">
        <f>_xlfn.RANK.AVG(N1970,Table1[backers_count])</f>
        <v>148</v>
      </c>
      <c r="S1970" t="str">
        <f t="shared" si="153"/>
        <v>technology</v>
      </c>
      <c r="T1970" t="str">
        <f t="shared" si="154"/>
        <v>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50"/>
        <v>42587.792453703703</v>
      </c>
      <c r="K1971">
        <v>1467831668</v>
      </c>
      <c r="L1971" s="11">
        <f t="shared" si="15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52"/>
        <v>579</v>
      </c>
      <c r="R1971">
        <f>_xlfn.RANK.AVG(N1971,Table1[backers_count])</f>
        <v>27</v>
      </c>
      <c r="S1971" t="str">
        <f t="shared" si="153"/>
        <v>technology</v>
      </c>
      <c r="T1971" t="str">
        <f t="shared" si="154"/>
        <v>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50"/>
        <v>41384.151631944449</v>
      </c>
      <c r="K1972">
        <v>1361248701</v>
      </c>
      <c r="L1972" s="11">
        <f t="shared" si="15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52"/>
        <v>1132</v>
      </c>
      <c r="R1972">
        <f>_xlfn.RANK.AVG(N1972,Table1[backers_count])</f>
        <v>101</v>
      </c>
      <c r="S1972" t="str">
        <f t="shared" si="153"/>
        <v>technology</v>
      </c>
      <c r="T1972" t="str">
        <f t="shared" si="154"/>
        <v>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50"/>
        <v>41593.166666666664</v>
      </c>
      <c r="K1973">
        <v>1381752061</v>
      </c>
      <c r="L1973" s="11">
        <f t="shared" si="15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52"/>
        <v>263</v>
      </c>
      <c r="R1973">
        <f>_xlfn.RANK.AVG(N1973,Table1[backers_count])</f>
        <v>10</v>
      </c>
      <c r="S1973" t="str">
        <f t="shared" si="153"/>
        <v>technology</v>
      </c>
      <c r="T1973" t="str">
        <f t="shared" si="154"/>
        <v>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50"/>
        <v>41231.053749999999</v>
      </c>
      <c r="K1974">
        <v>1350605844</v>
      </c>
      <c r="L1974" s="11">
        <f t="shared" si="15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52"/>
        <v>674</v>
      </c>
      <c r="R1974">
        <f>_xlfn.RANK.AVG(N1974,Table1[backers_count])</f>
        <v>352.5</v>
      </c>
      <c r="S1974" t="str">
        <f t="shared" si="153"/>
        <v>technology</v>
      </c>
      <c r="T1974" t="str">
        <f t="shared" si="154"/>
        <v>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50"/>
        <v>42588.291666666672</v>
      </c>
      <c r="K1975">
        <v>1467134464</v>
      </c>
      <c r="L1975" s="11">
        <f t="shared" si="15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52"/>
        <v>257</v>
      </c>
      <c r="R1975">
        <f>_xlfn.RANK.AVG(N1975,Table1[backers_count])</f>
        <v>23</v>
      </c>
      <c r="S1975" t="str">
        <f t="shared" si="153"/>
        <v>technology</v>
      </c>
      <c r="T1975" t="str">
        <f t="shared" si="154"/>
        <v>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50"/>
        <v>41505.334131944444</v>
      </c>
      <c r="K1976">
        <v>1371715269</v>
      </c>
      <c r="L1976" s="11">
        <f t="shared" si="15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52"/>
        <v>375</v>
      </c>
      <c r="R1976">
        <f>_xlfn.RANK.AVG(N1976,Table1[backers_count])</f>
        <v>193</v>
      </c>
      <c r="S1976" t="str">
        <f t="shared" si="153"/>
        <v>technology</v>
      </c>
      <c r="T1976" t="str">
        <f t="shared" si="154"/>
        <v>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50"/>
        <v>41343.755219907405</v>
      </c>
      <c r="K1977">
        <v>1360346851</v>
      </c>
      <c r="L1977" s="11">
        <f t="shared" si="15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52"/>
        <v>209</v>
      </c>
      <c r="R1977">
        <f>_xlfn.RANK.AVG(N1977,Table1[backers_count])</f>
        <v>333</v>
      </c>
      <c r="S1977" t="str">
        <f t="shared" si="153"/>
        <v>technology</v>
      </c>
      <c r="T1977" t="str">
        <f t="shared" si="154"/>
        <v>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50"/>
        <v>41468.899594907409</v>
      </c>
      <c r="K1978">
        <v>1371159325</v>
      </c>
      <c r="L1978" s="11">
        <f t="shared" si="15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52"/>
        <v>347</v>
      </c>
      <c r="R1978">
        <f>_xlfn.RANK.AVG(N1978,Table1[backers_count])</f>
        <v>162</v>
      </c>
      <c r="S1978" t="str">
        <f t="shared" si="153"/>
        <v>technology</v>
      </c>
      <c r="T1978" t="str">
        <f t="shared" si="154"/>
        <v>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50"/>
        <v>42357.332638888889</v>
      </c>
      <c r="K1979">
        <v>1446527540</v>
      </c>
      <c r="L1979" s="11">
        <f t="shared" si="15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52"/>
        <v>402</v>
      </c>
      <c r="R1979">
        <f>_xlfn.RANK.AVG(N1979,Table1[backers_count])</f>
        <v>89</v>
      </c>
      <c r="S1979" t="str">
        <f t="shared" si="153"/>
        <v>technology</v>
      </c>
      <c r="T1979" t="str">
        <f t="shared" si="154"/>
        <v>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50"/>
        <v>41072.291666666664</v>
      </c>
      <c r="K1980">
        <v>1336627492</v>
      </c>
      <c r="L1980" s="11">
        <f t="shared" si="15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52"/>
        <v>1027</v>
      </c>
      <c r="R1980">
        <f>_xlfn.RANK.AVG(N1980,Table1[backers_count])</f>
        <v>203</v>
      </c>
      <c r="S1980" t="str">
        <f t="shared" si="153"/>
        <v>technology</v>
      </c>
      <c r="T1980" t="str">
        <f t="shared" si="154"/>
        <v>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50"/>
        <v>42327.207638888889</v>
      </c>
      <c r="K1981">
        <v>1444734146</v>
      </c>
      <c r="L1981" s="11">
        <f t="shared" si="15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52"/>
        <v>115</v>
      </c>
      <c r="R1981">
        <f>_xlfn.RANK.AVG(N1981,Table1[backers_count])</f>
        <v>90</v>
      </c>
      <c r="S1981" t="str">
        <f t="shared" si="153"/>
        <v>technology</v>
      </c>
      <c r="T1981" t="str">
        <f t="shared" si="154"/>
        <v>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50"/>
        <v>42463.500717592593</v>
      </c>
      <c r="K1982">
        <v>1456232462</v>
      </c>
      <c r="L1982" s="11">
        <f t="shared" si="15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52"/>
        <v>355</v>
      </c>
      <c r="R1982">
        <f>_xlfn.RANK.AVG(N1982,Table1[backers_count])</f>
        <v>26</v>
      </c>
      <c r="S1982" t="str">
        <f t="shared" si="153"/>
        <v>technology</v>
      </c>
      <c r="T1982" t="str">
        <f t="shared" si="154"/>
        <v>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50"/>
        <v>41829.725289351853</v>
      </c>
      <c r="K1983">
        <v>1402334665</v>
      </c>
      <c r="L1983" s="11">
        <f t="shared" si="15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52"/>
        <v>5</v>
      </c>
      <c r="R1983">
        <f>_xlfn.RANK.AVG(N1983,Table1[backers_count])</f>
        <v>2568.5</v>
      </c>
      <c r="S1983" t="str">
        <f t="shared" si="153"/>
        <v>photography</v>
      </c>
      <c r="T1983" t="str">
        <f t="shared" si="154"/>
        <v>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50"/>
        <v>42708.628321759257</v>
      </c>
      <c r="K1984">
        <v>1478268287</v>
      </c>
      <c r="L1984" s="11">
        <f t="shared" si="15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52"/>
        <v>0</v>
      </c>
      <c r="R1984">
        <f>_xlfn.RANK.AVG(N1984,Table1[backers_count])</f>
        <v>3909.5</v>
      </c>
      <c r="S1984" t="str">
        <f t="shared" si="153"/>
        <v>photography</v>
      </c>
      <c r="T1984" t="str">
        <f t="shared" si="154"/>
        <v>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50"/>
        <v>42615.291666666672</v>
      </c>
      <c r="K1985">
        <v>1470874618</v>
      </c>
      <c r="L1985" s="11">
        <f t="shared" si="15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52"/>
        <v>4</v>
      </c>
      <c r="R1985">
        <f>_xlfn.RANK.AVG(N1985,Table1[backers_count])</f>
        <v>2380.5</v>
      </c>
      <c r="S1985" t="str">
        <f t="shared" si="153"/>
        <v>photography</v>
      </c>
      <c r="T1985" t="str">
        <f t="shared" si="154"/>
        <v>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ref="J1986:J2049" si="155">(((I1986/60)/60)/24)+DATE(1970,1,1)</f>
        <v>41973.831956018519</v>
      </c>
      <c r="K1986">
        <v>1412189881</v>
      </c>
      <c r="L1986" s="11">
        <f t="shared" ref="L1986:L2049" si="156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57">ROUND((E1986/D1986)*100,0)</f>
        <v>21</v>
      </c>
      <c r="R1986">
        <f>_xlfn.RANK.AVG(N1986,Table1[backers_count])</f>
        <v>2833</v>
      </c>
      <c r="S1986" t="str">
        <f t="shared" ref="S1986:S2049" si="158">LEFT(P1986, SEARCH("/",P1986,1)-1)</f>
        <v>photography</v>
      </c>
      <c r="T1986" t="str">
        <f t="shared" ref="T1986:T2049" si="159">RIGHT(P1986,LEN(P1986)-SEARCH("/",P1986)-1)</f>
        <v>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si="155"/>
        <v>42584.958333333328</v>
      </c>
      <c r="K1987">
        <v>1467650771</v>
      </c>
      <c r="L1987" s="11">
        <f t="shared" si="156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57"/>
        <v>3</v>
      </c>
      <c r="R1987">
        <f>_xlfn.RANK.AVG(N1987,Table1[backers_count])</f>
        <v>3067.5</v>
      </c>
      <c r="S1987" t="str">
        <f t="shared" si="158"/>
        <v>photography</v>
      </c>
      <c r="T1987" t="str">
        <f t="shared" si="159"/>
        <v>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55"/>
        <v>42443.392164351855</v>
      </c>
      <c r="K1988">
        <v>1455359083</v>
      </c>
      <c r="L1988" s="11">
        <f t="shared" si="15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57"/>
        <v>0</v>
      </c>
      <c r="R1988">
        <f>_xlfn.RANK.AVG(N1988,Table1[backers_count])</f>
        <v>3572.5</v>
      </c>
      <c r="S1988" t="str">
        <f t="shared" si="158"/>
        <v>photography</v>
      </c>
      <c r="T1988" t="str">
        <f t="shared" si="159"/>
        <v>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55"/>
        <v>42064.639768518522</v>
      </c>
      <c r="K1989">
        <v>1422631276</v>
      </c>
      <c r="L1989" s="11">
        <f t="shared" si="15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57"/>
        <v>42</v>
      </c>
      <c r="R1989">
        <f>_xlfn.RANK.AVG(N1989,Table1[backers_count])</f>
        <v>1928.5</v>
      </c>
      <c r="S1989" t="str">
        <f t="shared" si="158"/>
        <v>photography</v>
      </c>
      <c r="T1989" t="str">
        <f t="shared" si="159"/>
        <v>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55"/>
        <v>42236.763217592597</v>
      </c>
      <c r="K1990">
        <v>1437502742</v>
      </c>
      <c r="L1990" s="11">
        <f t="shared" si="15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57"/>
        <v>0</v>
      </c>
      <c r="R1990">
        <f>_xlfn.RANK.AVG(N1990,Table1[backers_count])</f>
        <v>3572.5</v>
      </c>
      <c r="S1990" t="str">
        <f t="shared" si="158"/>
        <v>photography</v>
      </c>
      <c r="T1990" t="str">
        <f t="shared" si="159"/>
        <v>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55"/>
        <v>42715.680648148147</v>
      </c>
      <c r="K1991">
        <v>1478881208</v>
      </c>
      <c r="L1991" s="11">
        <f t="shared" si="15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57"/>
        <v>1</v>
      </c>
      <c r="R1991">
        <f>_xlfn.RANK.AVG(N1991,Table1[backers_count])</f>
        <v>3572.5</v>
      </c>
      <c r="S1991" t="str">
        <f t="shared" si="158"/>
        <v>photography</v>
      </c>
      <c r="T1991" t="str">
        <f t="shared" si="159"/>
        <v>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55"/>
        <v>42413.195972222224</v>
      </c>
      <c r="K1992">
        <v>1454042532</v>
      </c>
      <c r="L1992" s="11">
        <f t="shared" si="15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57"/>
        <v>17</v>
      </c>
      <c r="R1992">
        <f>_xlfn.RANK.AVG(N1992,Table1[backers_count])</f>
        <v>2971.5</v>
      </c>
      <c r="S1992" t="str">
        <f t="shared" si="158"/>
        <v>photography</v>
      </c>
      <c r="T1992" t="str">
        <f t="shared" si="159"/>
        <v>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55"/>
        <v>42188.89335648148</v>
      </c>
      <c r="K1993">
        <v>1434144386</v>
      </c>
      <c r="L1993" s="11">
        <f t="shared" si="15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57"/>
        <v>7</v>
      </c>
      <c r="R1993">
        <f>_xlfn.RANK.AVG(N1993,Table1[backers_count])</f>
        <v>3198.5</v>
      </c>
      <c r="S1993" t="str">
        <f t="shared" si="158"/>
        <v>photography</v>
      </c>
      <c r="T1993" t="str">
        <f t="shared" si="159"/>
        <v>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55"/>
        <v>42053.143414351856</v>
      </c>
      <c r="K1994">
        <v>1421637991</v>
      </c>
      <c r="L1994" s="11">
        <f t="shared" si="15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57"/>
        <v>0</v>
      </c>
      <c r="R1994">
        <f>_xlfn.RANK.AVG(N1994,Table1[backers_count])</f>
        <v>3354.5</v>
      </c>
      <c r="S1994" t="str">
        <f t="shared" si="158"/>
        <v>photography</v>
      </c>
      <c r="T1994" t="str">
        <f t="shared" si="159"/>
        <v>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55"/>
        <v>42359.58839120371</v>
      </c>
      <c r="K1995">
        <v>1448114837</v>
      </c>
      <c r="L1995" s="11">
        <f t="shared" si="15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57"/>
        <v>0</v>
      </c>
      <c r="R1995">
        <f>_xlfn.RANK.AVG(N1995,Table1[backers_count])</f>
        <v>3909.5</v>
      </c>
      <c r="S1995" t="str">
        <f t="shared" si="158"/>
        <v>photography</v>
      </c>
      <c r="T1995" t="str">
        <f t="shared" si="159"/>
        <v>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55"/>
        <v>42711.047939814816</v>
      </c>
      <c r="K1996">
        <v>1475885342</v>
      </c>
      <c r="L1996" s="11">
        <f t="shared" si="15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57"/>
        <v>0</v>
      </c>
      <c r="R1996">
        <f>_xlfn.RANK.AVG(N1996,Table1[backers_count])</f>
        <v>3909.5</v>
      </c>
      <c r="S1996" t="str">
        <f t="shared" si="158"/>
        <v>photography</v>
      </c>
      <c r="T1996" t="str">
        <f t="shared" si="159"/>
        <v>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55"/>
        <v>42201.902037037042</v>
      </c>
      <c r="K1997">
        <v>1435354736</v>
      </c>
      <c r="L1997" s="11">
        <f t="shared" si="15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57"/>
        <v>8</v>
      </c>
      <c r="R1997">
        <f>_xlfn.RANK.AVG(N1997,Table1[backers_count])</f>
        <v>3198.5</v>
      </c>
      <c r="S1997" t="str">
        <f t="shared" si="158"/>
        <v>photography</v>
      </c>
      <c r="T1997" t="str">
        <f t="shared" si="159"/>
        <v>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55"/>
        <v>41830.819571759261</v>
      </c>
      <c r="K1998">
        <v>1402429211</v>
      </c>
      <c r="L1998" s="11">
        <f t="shared" si="15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57"/>
        <v>0</v>
      </c>
      <c r="R1998">
        <f>_xlfn.RANK.AVG(N1998,Table1[backers_count])</f>
        <v>3909.5</v>
      </c>
      <c r="S1998" t="str">
        <f t="shared" si="158"/>
        <v>photography</v>
      </c>
      <c r="T1998" t="str">
        <f t="shared" si="159"/>
        <v>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55"/>
        <v>41877.930694444447</v>
      </c>
      <c r="K1999">
        <v>1406499612</v>
      </c>
      <c r="L1999" s="11">
        <f t="shared" si="15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57"/>
        <v>0</v>
      </c>
      <c r="R1999">
        <f>_xlfn.RANK.AVG(N1999,Table1[backers_count])</f>
        <v>3909.5</v>
      </c>
      <c r="S1999" t="str">
        <f t="shared" si="158"/>
        <v>photography</v>
      </c>
      <c r="T1999" t="str">
        <f t="shared" si="159"/>
        <v>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55"/>
        <v>41852.118495370371</v>
      </c>
      <c r="K2000">
        <v>1402973438</v>
      </c>
      <c r="L2000" s="11">
        <f t="shared" si="15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57"/>
        <v>26</v>
      </c>
      <c r="R2000">
        <f>_xlfn.RANK.AVG(N2000,Table1[backers_count])</f>
        <v>3198.5</v>
      </c>
      <c r="S2000" t="str">
        <f t="shared" si="158"/>
        <v>photography</v>
      </c>
      <c r="T2000" t="str">
        <f t="shared" si="159"/>
        <v>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55"/>
        <v>41956.524398148147</v>
      </c>
      <c r="K2001">
        <v>1413286508</v>
      </c>
      <c r="L2001" s="11">
        <f t="shared" si="15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57"/>
        <v>1</v>
      </c>
      <c r="R2001">
        <f>_xlfn.RANK.AVG(N2001,Table1[backers_count])</f>
        <v>2833</v>
      </c>
      <c r="S2001" t="str">
        <f t="shared" si="158"/>
        <v>photography</v>
      </c>
      <c r="T2001" t="str">
        <f t="shared" si="159"/>
        <v>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55"/>
        <v>42375.951539351852</v>
      </c>
      <c r="K2002">
        <v>1449528613</v>
      </c>
      <c r="L2002" s="11">
        <f t="shared" si="15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57"/>
        <v>13</v>
      </c>
      <c r="R2002">
        <f>_xlfn.RANK.AVG(N2002,Table1[backers_count])</f>
        <v>2047.5</v>
      </c>
      <c r="S2002" t="str">
        <f t="shared" si="158"/>
        <v>photography</v>
      </c>
      <c r="T2002" t="str">
        <f t="shared" si="159"/>
        <v>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55"/>
        <v>42167.833333333328</v>
      </c>
      <c r="K2003">
        <v>1431406916</v>
      </c>
      <c r="L2003" s="11">
        <f t="shared" si="15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57"/>
        <v>382</v>
      </c>
      <c r="R2003">
        <f>_xlfn.RANK.AVG(N2003,Table1[backers_count])</f>
        <v>34</v>
      </c>
      <c r="S2003" t="str">
        <f t="shared" si="158"/>
        <v>technology</v>
      </c>
      <c r="T2003" t="str">
        <f t="shared" si="159"/>
        <v>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55"/>
        <v>42758.71230324074</v>
      </c>
      <c r="K2004">
        <v>1482599143</v>
      </c>
      <c r="L2004" s="11">
        <f t="shared" si="15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57"/>
        <v>217</v>
      </c>
      <c r="R2004">
        <f>_xlfn.RANK.AVG(N2004,Table1[backers_count])</f>
        <v>43</v>
      </c>
      <c r="S2004" t="str">
        <f t="shared" si="158"/>
        <v>technology</v>
      </c>
      <c r="T2004" t="str">
        <f t="shared" si="159"/>
        <v>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55"/>
        <v>40361.958333333336</v>
      </c>
      <c r="K2005">
        <v>1276830052</v>
      </c>
      <c r="L2005" s="11">
        <f t="shared" si="15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57"/>
        <v>312</v>
      </c>
      <c r="R2005">
        <f>_xlfn.RANK.AVG(N2005,Table1[backers_count])</f>
        <v>2338</v>
      </c>
      <c r="S2005" t="str">
        <f t="shared" si="158"/>
        <v>technology</v>
      </c>
      <c r="T2005" t="str">
        <f t="shared" si="159"/>
        <v>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55"/>
        <v>41830.604895833334</v>
      </c>
      <c r="K2006">
        <v>1402410663</v>
      </c>
      <c r="L2006" s="11">
        <f t="shared" si="15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57"/>
        <v>234</v>
      </c>
      <c r="R2006">
        <f>_xlfn.RANK.AVG(N2006,Table1[backers_count])</f>
        <v>222.5</v>
      </c>
      <c r="S2006" t="str">
        <f t="shared" si="158"/>
        <v>technology</v>
      </c>
      <c r="T2006" t="str">
        <f t="shared" si="159"/>
        <v>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55"/>
        <v>41563.165972222225</v>
      </c>
      <c r="K2007">
        <v>1379532618</v>
      </c>
      <c r="L2007" s="11">
        <f t="shared" si="15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57"/>
        <v>124</v>
      </c>
      <c r="R2007">
        <f>_xlfn.RANK.AVG(N2007,Table1[backers_count])</f>
        <v>438</v>
      </c>
      <c r="S2007" t="str">
        <f t="shared" si="158"/>
        <v>technology</v>
      </c>
      <c r="T2007" t="str">
        <f t="shared" si="159"/>
        <v>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55"/>
        <v>41976.542187500003</v>
      </c>
      <c r="K2008">
        <v>1414584045</v>
      </c>
      <c r="L2008" s="11">
        <f t="shared" si="15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57"/>
        <v>248</v>
      </c>
      <c r="R2008">
        <f>_xlfn.RANK.AVG(N2008,Table1[backers_count])</f>
        <v>271.5</v>
      </c>
      <c r="S2008" t="str">
        <f t="shared" si="158"/>
        <v>technology</v>
      </c>
      <c r="T2008" t="str">
        <f t="shared" si="159"/>
        <v>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55"/>
        <v>40414.166666666664</v>
      </c>
      <c r="K2009">
        <v>1276891586</v>
      </c>
      <c r="L2009" s="11">
        <f t="shared" si="15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57"/>
        <v>116</v>
      </c>
      <c r="R2009">
        <f>_xlfn.RANK.AVG(N2009,Table1[backers_count])</f>
        <v>608.5</v>
      </c>
      <c r="S2009" t="str">
        <f t="shared" si="158"/>
        <v>technology</v>
      </c>
      <c r="T2009" t="str">
        <f t="shared" si="159"/>
        <v>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55"/>
        <v>40805.604421296295</v>
      </c>
      <c r="K2010">
        <v>1312641022</v>
      </c>
      <c r="L2010" s="11">
        <f t="shared" si="15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57"/>
        <v>117</v>
      </c>
      <c r="R2010">
        <f>_xlfn.RANK.AVG(N2010,Table1[backers_count])</f>
        <v>1575</v>
      </c>
      <c r="S2010" t="str">
        <f t="shared" si="158"/>
        <v>technology</v>
      </c>
      <c r="T2010" t="str">
        <f t="shared" si="159"/>
        <v>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55"/>
        <v>42697.365081018521</v>
      </c>
      <c r="K2011">
        <v>1476776743</v>
      </c>
      <c r="L2011" s="11">
        <f t="shared" si="15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57"/>
        <v>305</v>
      </c>
      <c r="R2011">
        <f>_xlfn.RANK.AVG(N2011,Table1[backers_count])</f>
        <v>195.5</v>
      </c>
      <c r="S2011" t="str">
        <f t="shared" si="158"/>
        <v>technology</v>
      </c>
      <c r="T2011" t="str">
        <f t="shared" si="159"/>
        <v>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55"/>
        <v>42600.996423611112</v>
      </c>
      <c r="K2012">
        <v>1468972491</v>
      </c>
      <c r="L2012" s="11">
        <f t="shared" si="15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57"/>
        <v>320</v>
      </c>
      <c r="R2012">
        <f>_xlfn.RANK.AVG(N2012,Table1[backers_count])</f>
        <v>32</v>
      </c>
      <c r="S2012" t="str">
        <f t="shared" si="158"/>
        <v>technology</v>
      </c>
      <c r="T2012" t="str">
        <f t="shared" si="159"/>
        <v>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55"/>
        <v>42380.958333333328</v>
      </c>
      <c r="K2013">
        <v>1449650173</v>
      </c>
      <c r="L2013" s="11">
        <f t="shared" si="15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57"/>
        <v>820</v>
      </c>
      <c r="R2013">
        <f>_xlfn.RANK.AVG(N2013,Table1[backers_count])</f>
        <v>69</v>
      </c>
      <c r="S2013" t="str">
        <f t="shared" si="158"/>
        <v>technology</v>
      </c>
      <c r="T2013" t="str">
        <f t="shared" si="159"/>
        <v>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55"/>
        <v>42040.822233796294</v>
      </c>
      <c r="K2014">
        <v>1420573441</v>
      </c>
      <c r="L2014" s="11">
        <f t="shared" si="15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57"/>
        <v>235</v>
      </c>
      <c r="R2014">
        <f>_xlfn.RANK.AVG(N2014,Table1[backers_count])</f>
        <v>461.5</v>
      </c>
      <c r="S2014" t="str">
        <f t="shared" si="158"/>
        <v>technology</v>
      </c>
      <c r="T2014" t="str">
        <f t="shared" si="159"/>
        <v>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55"/>
        <v>42559.960810185185</v>
      </c>
      <c r="K2015">
        <v>1462835014</v>
      </c>
      <c r="L2015" s="11">
        <f t="shared" si="15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57"/>
        <v>495</v>
      </c>
      <c r="R2015">
        <f>_xlfn.RANK.AVG(N2015,Table1[backers_count])</f>
        <v>7</v>
      </c>
      <c r="S2015" t="str">
        <f t="shared" si="158"/>
        <v>technology</v>
      </c>
      <c r="T2015" t="str">
        <f t="shared" si="159"/>
        <v>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55"/>
        <v>41358.172905092593</v>
      </c>
      <c r="K2016">
        <v>1361250539</v>
      </c>
      <c r="L2016" s="11">
        <f t="shared" si="15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57"/>
        <v>7814</v>
      </c>
      <c r="R2016">
        <f>_xlfn.RANK.AVG(N2016,Table1[backers_count])</f>
        <v>1</v>
      </c>
      <c r="S2016" t="str">
        <f t="shared" si="158"/>
        <v>technology</v>
      </c>
      <c r="T2016" t="str">
        <f t="shared" si="159"/>
        <v>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55"/>
        <v>40795.876886574071</v>
      </c>
      <c r="K2017">
        <v>1313010163</v>
      </c>
      <c r="L2017" s="11">
        <f t="shared" si="15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57"/>
        <v>113</v>
      </c>
      <c r="R2017">
        <f>_xlfn.RANK.AVG(N2017,Table1[backers_count])</f>
        <v>524.5</v>
      </c>
      <c r="S2017" t="str">
        <f t="shared" si="158"/>
        <v>technology</v>
      </c>
      <c r="T2017" t="str">
        <f t="shared" si="159"/>
        <v>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55"/>
        <v>41342.88077546296</v>
      </c>
      <c r="K2018">
        <v>1360271299</v>
      </c>
      <c r="L2018" s="11">
        <f t="shared" si="15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57"/>
        <v>922</v>
      </c>
      <c r="R2018">
        <f>_xlfn.RANK.AVG(N2018,Table1[backers_count])</f>
        <v>160</v>
      </c>
      <c r="S2018" t="str">
        <f t="shared" si="158"/>
        <v>technology</v>
      </c>
      <c r="T2018" t="str">
        <f t="shared" si="159"/>
        <v>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55"/>
        <v>40992.166666666664</v>
      </c>
      <c r="K2019">
        <v>1329873755</v>
      </c>
      <c r="L2019" s="11">
        <f t="shared" si="15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57"/>
        <v>125</v>
      </c>
      <c r="R2019">
        <f>_xlfn.RANK.AVG(N2019,Table1[backers_count])</f>
        <v>180.5</v>
      </c>
      <c r="S2019" t="str">
        <f t="shared" si="158"/>
        <v>technology</v>
      </c>
      <c r="T2019" t="str">
        <f t="shared" si="159"/>
        <v>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55"/>
        <v>42229.365844907406</v>
      </c>
      <c r="K2020">
        <v>1436863609</v>
      </c>
      <c r="L2020" s="11">
        <f t="shared" si="15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57"/>
        <v>102</v>
      </c>
      <c r="R2020">
        <f>_xlfn.RANK.AVG(N2020,Table1[backers_count])</f>
        <v>171</v>
      </c>
      <c r="S2020" t="str">
        <f t="shared" si="158"/>
        <v>technology</v>
      </c>
      <c r="T2020" t="str">
        <f t="shared" si="159"/>
        <v>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55"/>
        <v>42635.70857638889</v>
      </c>
      <c r="K2021">
        <v>1471971621</v>
      </c>
      <c r="L2021" s="11">
        <f t="shared" si="15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57"/>
        <v>485</v>
      </c>
      <c r="R2021">
        <f>_xlfn.RANK.AVG(N2021,Table1[backers_count])</f>
        <v>30</v>
      </c>
      <c r="S2021" t="str">
        <f t="shared" si="158"/>
        <v>technology</v>
      </c>
      <c r="T2021" t="str">
        <f t="shared" si="159"/>
        <v>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55"/>
        <v>41773.961111111108</v>
      </c>
      <c r="K2022">
        <v>1396923624</v>
      </c>
      <c r="L2022" s="11">
        <f t="shared" si="15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57"/>
        <v>192</v>
      </c>
      <c r="R2022">
        <f>_xlfn.RANK.AVG(N2022,Table1[backers_count])</f>
        <v>666</v>
      </c>
      <c r="S2022" t="str">
        <f t="shared" si="158"/>
        <v>technology</v>
      </c>
      <c r="T2022" t="str">
        <f t="shared" si="159"/>
        <v>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55"/>
        <v>41906.070567129631</v>
      </c>
      <c r="K2023">
        <v>1407634897</v>
      </c>
      <c r="L2023" s="11">
        <f t="shared" si="15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57"/>
        <v>281</v>
      </c>
      <c r="R2023">
        <f>_xlfn.RANK.AVG(N2023,Table1[backers_count])</f>
        <v>854</v>
      </c>
      <c r="S2023" t="str">
        <f t="shared" si="158"/>
        <v>technology</v>
      </c>
      <c r="T2023" t="str">
        <f t="shared" si="159"/>
        <v>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55"/>
        <v>42532.569120370375</v>
      </c>
      <c r="K2024">
        <v>1463060372</v>
      </c>
      <c r="L2024" s="11">
        <f t="shared" si="15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57"/>
        <v>125</v>
      </c>
      <c r="R2024">
        <f>_xlfn.RANK.AVG(N2024,Table1[backers_count])</f>
        <v>249</v>
      </c>
      <c r="S2024" t="str">
        <f t="shared" si="158"/>
        <v>technology</v>
      </c>
      <c r="T2024" t="str">
        <f t="shared" si="159"/>
        <v>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55"/>
        <v>42166.420752314814</v>
      </c>
      <c r="K2025">
        <v>1431425153</v>
      </c>
      <c r="L2025" s="11">
        <f t="shared" si="15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57"/>
        <v>161</v>
      </c>
      <c r="R2025">
        <f>_xlfn.RANK.AVG(N2025,Table1[backers_count])</f>
        <v>224</v>
      </c>
      <c r="S2025" t="str">
        <f t="shared" si="158"/>
        <v>technology</v>
      </c>
      <c r="T2025" t="str">
        <f t="shared" si="159"/>
        <v>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55"/>
        <v>41134.125</v>
      </c>
      <c r="K2026">
        <v>1341875544</v>
      </c>
      <c r="L2026" s="11">
        <f t="shared" si="15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57"/>
        <v>585</v>
      </c>
      <c r="R2026">
        <f>_xlfn.RANK.AVG(N2026,Table1[backers_count])</f>
        <v>766.5</v>
      </c>
      <c r="S2026" t="str">
        <f t="shared" si="158"/>
        <v>technology</v>
      </c>
      <c r="T2026" t="str">
        <f t="shared" si="159"/>
        <v>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55"/>
        <v>42166.184560185182</v>
      </c>
      <c r="K2027">
        <v>1431404746</v>
      </c>
      <c r="L2027" s="11">
        <f t="shared" si="15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57"/>
        <v>201</v>
      </c>
      <c r="R2027">
        <f>_xlfn.RANK.AVG(N2027,Table1[backers_count])</f>
        <v>96</v>
      </c>
      <c r="S2027" t="str">
        <f t="shared" si="158"/>
        <v>technology</v>
      </c>
      <c r="T2027" t="str">
        <f t="shared" si="159"/>
        <v>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55"/>
        <v>41750.165972222225</v>
      </c>
      <c r="K2028">
        <v>1394127585</v>
      </c>
      <c r="L2028" s="11">
        <f t="shared" si="15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57"/>
        <v>133</v>
      </c>
      <c r="R2028">
        <f>_xlfn.RANK.AVG(N2028,Table1[backers_count])</f>
        <v>169</v>
      </c>
      <c r="S2028" t="str">
        <f t="shared" si="158"/>
        <v>technology</v>
      </c>
      <c r="T2028" t="str">
        <f t="shared" si="159"/>
        <v>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55"/>
        <v>42093.772210648152</v>
      </c>
      <c r="K2029">
        <v>1423855919</v>
      </c>
      <c r="L2029" s="11">
        <f t="shared" si="15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57"/>
        <v>120</v>
      </c>
      <c r="R2029">
        <f>_xlfn.RANK.AVG(N2029,Table1[backers_count])</f>
        <v>138.5</v>
      </c>
      <c r="S2029" t="str">
        <f t="shared" si="158"/>
        <v>technology</v>
      </c>
      <c r="T2029" t="str">
        <f t="shared" si="159"/>
        <v>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55"/>
        <v>40252.913194444445</v>
      </c>
      <c r="K2030">
        <v>1265493806</v>
      </c>
      <c r="L2030" s="11">
        <f t="shared" si="15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57"/>
        <v>126</v>
      </c>
      <c r="R2030">
        <f>_xlfn.RANK.AVG(N2030,Table1[backers_count])</f>
        <v>994</v>
      </c>
      <c r="S2030" t="str">
        <f t="shared" si="158"/>
        <v>technology</v>
      </c>
      <c r="T2030" t="str">
        <f t="shared" si="159"/>
        <v>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55"/>
        <v>41878.021770833337</v>
      </c>
      <c r="K2031">
        <v>1406507481</v>
      </c>
      <c r="L2031" s="11">
        <f t="shared" si="15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57"/>
        <v>361</v>
      </c>
      <c r="R2031">
        <f>_xlfn.RANK.AVG(N2031,Table1[backers_count])</f>
        <v>864</v>
      </c>
      <c r="S2031" t="str">
        <f t="shared" si="158"/>
        <v>technology</v>
      </c>
      <c r="T2031" t="str">
        <f t="shared" si="159"/>
        <v>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55"/>
        <v>41242.996481481481</v>
      </c>
      <c r="K2032">
        <v>1351641296</v>
      </c>
      <c r="L2032" s="11">
        <f t="shared" si="15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57"/>
        <v>226</v>
      </c>
      <c r="R2032">
        <f>_xlfn.RANK.AVG(N2032,Table1[backers_count])</f>
        <v>115</v>
      </c>
      <c r="S2032" t="str">
        <f t="shared" si="158"/>
        <v>technology</v>
      </c>
      <c r="T2032" t="str">
        <f t="shared" si="159"/>
        <v>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55"/>
        <v>42013.041666666672</v>
      </c>
      <c r="K2033">
        <v>1417506853</v>
      </c>
      <c r="L2033" s="11">
        <f t="shared" si="15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57"/>
        <v>120</v>
      </c>
      <c r="R2033">
        <f>_xlfn.RANK.AVG(N2033,Table1[backers_count])</f>
        <v>150</v>
      </c>
      <c r="S2033" t="str">
        <f t="shared" si="158"/>
        <v>technology</v>
      </c>
      <c r="T2033" t="str">
        <f t="shared" si="159"/>
        <v>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55"/>
        <v>42719.208333333328</v>
      </c>
      <c r="K2034">
        <v>1479216874</v>
      </c>
      <c r="L2034" s="11">
        <f t="shared" si="15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57"/>
        <v>304</v>
      </c>
      <c r="R2034">
        <f>_xlfn.RANK.AVG(N2034,Table1[backers_count])</f>
        <v>144</v>
      </c>
      <c r="S2034" t="str">
        <f t="shared" si="158"/>
        <v>technology</v>
      </c>
      <c r="T2034" t="str">
        <f t="shared" si="159"/>
        <v>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55"/>
        <v>41755.082384259258</v>
      </c>
      <c r="K2035">
        <v>1395885518</v>
      </c>
      <c r="L2035" s="11">
        <f t="shared" si="15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57"/>
        <v>179</v>
      </c>
      <c r="R2035">
        <f>_xlfn.RANK.AVG(N2035,Table1[backers_count])</f>
        <v>538.5</v>
      </c>
      <c r="S2035" t="str">
        <f t="shared" si="158"/>
        <v>technology</v>
      </c>
      <c r="T2035" t="str">
        <f t="shared" si="159"/>
        <v>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55"/>
        <v>42131.290277777778</v>
      </c>
      <c r="K2036">
        <v>1426216033</v>
      </c>
      <c r="L2036" s="11">
        <f t="shared" si="15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57"/>
        <v>387</v>
      </c>
      <c r="R2036">
        <f>_xlfn.RANK.AVG(N2036,Table1[backers_count])</f>
        <v>150</v>
      </c>
      <c r="S2036" t="str">
        <f t="shared" si="158"/>
        <v>technology</v>
      </c>
      <c r="T2036" t="str">
        <f t="shared" si="159"/>
        <v>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55"/>
        <v>42357.041666666672</v>
      </c>
      <c r="K2037">
        <v>1446562807</v>
      </c>
      <c r="L2037" s="11">
        <f t="shared" si="15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57"/>
        <v>211</v>
      </c>
      <c r="R2037">
        <f>_xlfn.RANK.AVG(N2037,Table1[backers_count])</f>
        <v>113</v>
      </c>
      <c r="S2037" t="str">
        <f t="shared" si="158"/>
        <v>technology</v>
      </c>
      <c r="T2037" t="str">
        <f t="shared" si="159"/>
        <v>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55"/>
        <v>41768.864803240744</v>
      </c>
      <c r="K2038">
        <v>1397076319</v>
      </c>
      <c r="L2038" s="11">
        <f t="shared" si="15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57"/>
        <v>132</v>
      </c>
      <c r="R2038">
        <f>_xlfn.RANK.AVG(N2038,Table1[backers_count])</f>
        <v>86</v>
      </c>
      <c r="S2038" t="str">
        <f t="shared" si="158"/>
        <v>technology</v>
      </c>
      <c r="T2038" t="str">
        <f t="shared" si="159"/>
        <v>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55"/>
        <v>41638.251770833333</v>
      </c>
      <c r="K2039">
        <v>1383195753</v>
      </c>
      <c r="L2039" s="11">
        <f t="shared" si="15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57"/>
        <v>300</v>
      </c>
      <c r="R2039">
        <f>_xlfn.RANK.AVG(N2039,Table1[backers_count])</f>
        <v>179</v>
      </c>
      <c r="S2039" t="str">
        <f t="shared" si="158"/>
        <v>technology</v>
      </c>
      <c r="T2039" t="str">
        <f t="shared" si="159"/>
        <v>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55"/>
        <v>41456.75</v>
      </c>
      <c r="K2040">
        <v>1369895421</v>
      </c>
      <c r="L2040" s="11">
        <f t="shared" si="15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57"/>
        <v>421</v>
      </c>
      <c r="R2040">
        <f>_xlfn.RANK.AVG(N2040,Table1[backers_count])</f>
        <v>409.5</v>
      </c>
      <c r="S2040" t="str">
        <f t="shared" si="158"/>
        <v>technology</v>
      </c>
      <c r="T2040" t="str">
        <f t="shared" si="159"/>
        <v>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55"/>
        <v>42705.207638888889</v>
      </c>
      <c r="K2041">
        <v>1477996325</v>
      </c>
      <c r="L2041" s="11">
        <f t="shared" si="15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57"/>
        <v>136</v>
      </c>
      <c r="R2041">
        <f>_xlfn.RANK.AVG(N2041,Table1[backers_count])</f>
        <v>207.5</v>
      </c>
      <c r="S2041" t="str">
        <f t="shared" si="158"/>
        <v>technology</v>
      </c>
      <c r="T2041" t="str">
        <f t="shared" si="159"/>
        <v>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55"/>
        <v>41593.968784722223</v>
      </c>
      <c r="K2042">
        <v>1383257703</v>
      </c>
      <c r="L2042" s="11">
        <f t="shared" si="15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57"/>
        <v>248</v>
      </c>
      <c r="R2042">
        <f>_xlfn.RANK.AVG(N2042,Table1[backers_count])</f>
        <v>312.5</v>
      </c>
      <c r="S2042" t="str">
        <f t="shared" si="158"/>
        <v>technology</v>
      </c>
      <c r="T2042" t="str">
        <f t="shared" si="159"/>
        <v>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55"/>
        <v>42684.567442129628</v>
      </c>
      <c r="K2043">
        <v>1476189427</v>
      </c>
      <c r="L2043" s="11">
        <f t="shared" si="15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57"/>
        <v>182</v>
      </c>
      <c r="R2043">
        <f>_xlfn.RANK.AVG(N2043,Table1[backers_count])</f>
        <v>677</v>
      </c>
      <c r="S2043" t="str">
        <f t="shared" si="158"/>
        <v>technology</v>
      </c>
      <c r="T2043" t="str">
        <f t="shared" si="159"/>
        <v>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55"/>
        <v>42391.708032407405</v>
      </c>
      <c r="K2044">
        <v>1448297974</v>
      </c>
      <c r="L2044" s="11">
        <f t="shared" si="15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57"/>
        <v>124</v>
      </c>
      <c r="R2044">
        <f>_xlfn.RANK.AVG(N2044,Table1[backers_count])</f>
        <v>598.5</v>
      </c>
      <c r="S2044" t="str">
        <f t="shared" si="158"/>
        <v>technology</v>
      </c>
      <c r="T2044" t="str">
        <f t="shared" si="159"/>
        <v>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55"/>
        <v>42715.207638888889</v>
      </c>
      <c r="K2045">
        <v>1476764077</v>
      </c>
      <c r="L2045" s="11">
        <f t="shared" si="15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57"/>
        <v>506</v>
      </c>
      <c r="R2045">
        <f>_xlfn.RANK.AVG(N2045,Table1[backers_count])</f>
        <v>434</v>
      </c>
      <c r="S2045" t="str">
        <f t="shared" si="158"/>
        <v>technology</v>
      </c>
      <c r="T2045" t="str">
        <f t="shared" si="159"/>
        <v>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55"/>
        <v>42168.684189814812</v>
      </c>
      <c r="K2046">
        <v>1431620714</v>
      </c>
      <c r="L2046" s="11">
        <f t="shared" si="15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57"/>
        <v>108</v>
      </c>
      <c r="R2046">
        <f>_xlfn.RANK.AVG(N2046,Table1[backers_count])</f>
        <v>470.5</v>
      </c>
      <c r="S2046" t="str">
        <f t="shared" si="158"/>
        <v>technology</v>
      </c>
      <c r="T2046" t="str">
        <f t="shared" si="159"/>
        <v>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55"/>
        <v>41099.088506944441</v>
      </c>
      <c r="K2047">
        <v>1339207647</v>
      </c>
      <c r="L2047" s="11">
        <f t="shared" si="15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57"/>
        <v>819</v>
      </c>
      <c r="R2047">
        <f>_xlfn.RANK.AVG(N2047,Table1[backers_count])</f>
        <v>327</v>
      </c>
      <c r="S2047" t="str">
        <f t="shared" si="158"/>
        <v>technology</v>
      </c>
      <c r="T2047" t="str">
        <f t="shared" si="159"/>
        <v>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55"/>
        <v>41417.171805555554</v>
      </c>
      <c r="K2048">
        <v>1366690044</v>
      </c>
      <c r="L2048" s="11">
        <f t="shared" si="15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57"/>
        <v>121</v>
      </c>
      <c r="R2048">
        <f>_xlfn.RANK.AVG(N2048,Table1[backers_count])</f>
        <v>385.5</v>
      </c>
      <c r="S2048" t="str">
        <f t="shared" si="158"/>
        <v>technology</v>
      </c>
      <c r="T2048" t="str">
        <f t="shared" si="159"/>
        <v>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55"/>
        <v>42111</v>
      </c>
      <c r="K2049">
        <v>1426714870</v>
      </c>
      <c r="L2049" s="11">
        <f t="shared" si="15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57"/>
        <v>103</v>
      </c>
      <c r="R2049">
        <f>_xlfn.RANK.AVG(N2049,Table1[backers_count])</f>
        <v>174</v>
      </c>
      <c r="S2049" t="str">
        <f t="shared" si="158"/>
        <v>technology</v>
      </c>
      <c r="T2049" t="str">
        <f t="shared" si="159"/>
        <v>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ref="J2050:J2113" si="160">(((I2050/60)/60)/24)+DATE(1970,1,1)</f>
        <v>41417.651516203703</v>
      </c>
      <c r="K2050">
        <v>1366731491</v>
      </c>
      <c r="L2050" s="11">
        <f t="shared" ref="L2050:L2113" si="161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62">ROUND((E2050/D2050)*100,0)</f>
        <v>148</v>
      </c>
      <c r="R2050">
        <f>_xlfn.RANK.AVG(N2050,Table1[backers_count])</f>
        <v>44</v>
      </c>
      <c r="S2050" t="str">
        <f t="shared" ref="S2050:S2113" si="163">LEFT(P2050, SEARCH("/",P2050,1)-1)</f>
        <v>technology</v>
      </c>
      <c r="T2050" t="str">
        <f t="shared" ref="T2050:T2113" si="164">RIGHT(P2050,LEN(P2050)-SEARCH("/",P2050)-1)</f>
        <v>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si="160"/>
        <v>41610.957638888889</v>
      </c>
      <c r="K2051">
        <v>1382963963</v>
      </c>
      <c r="L2051" s="11">
        <f t="shared" si="161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62"/>
        <v>120</v>
      </c>
      <c r="R2051">
        <f>_xlfn.RANK.AVG(N2051,Table1[backers_count])</f>
        <v>93</v>
      </c>
      <c r="S2051" t="str">
        <f t="shared" si="163"/>
        <v>technology</v>
      </c>
      <c r="T2051" t="str">
        <f t="shared" si="164"/>
        <v>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60"/>
        <v>42155.071504629625</v>
      </c>
      <c r="K2052">
        <v>1429580578</v>
      </c>
      <c r="L2052" s="11">
        <f t="shared" si="16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62"/>
        <v>473</v>
      </c>
      <c r="R2052">
        <f>_xlfn.RANK.AVG(N2052,Table1[backers_count])</f>
        <v>495.5</v>
      </c>
      <c r="S2052" t="str">
        <f t="shared" si="163"/>
        <v>technology</v>
      </c>
      <c r="T2052" t="str">
        <f t="shared" si="164"/>
        <v>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60"/>
        <v>41634.022418981483</v>
      </c>
      <c r="K2053">
        <v>1385425937</v>
      </c>
      <c r="L2053" s="11">
        <f t="shared" si="16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62"/>
        <v>130</v>
      </c>
      <c r="R2053">
        <f>_xlfn.RANK.AVG(N2053,Table1[backers_count])</f>
        <v>346</v>
      </c>
      <c r="S2053" t="str">
        <f t="shared" si="163"/>
        <v>technology</v>
      </c>
      <c r="T2053" t="str">
        <f t="shared" si="164"/>
        <v>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60"/>
        <v>42420.08394675926</v>
      </c>
      <c r="K2054">
        <v>1452045653</v>
      </c>
      <c r="L2054" s="11">
        <f t="shared" si="16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62"/>
        <v>353</v>
      </c>
      <c r="R2054">
        <f>_xlfn.RANK.AVG(N2054,Table1[backers_count])</f>
        <v>137</v>
      </c>
      <c r="S2054" t="str">
        <f t="shared" si="163"/>
        <v>technology</v>
      </c>
      <c r="T2054" t="str">
        <f t="shared" si="164"/>
        <v>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60"/>
        <v>42333.659155092595</v>
      </c>
      <c r="K2055">
        <v>1445870951</v>
      </c>
      <c r="L2055" s="11">
        <f t="shared" si="16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62"/>
        <v>101</v>
      </c>
      <c r="R2055">
        <f>_xlfn.RANK.AVG(N2055,Table1[backers_count])</f>
        <v>670.5</v>
      </c>
      <c r="S2055" t="str">
        <f t="shared" si="163"/>
        <v>technology</v>
      </c>
      <c r="T2055" t="str">
        <f t="shared" si="164"/>
        <v>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60"/>
        <v>41761.520949074074</v>
      </c>
      <c r="K2056">
        <v>1396441810</v>
      </c>
      <c r="L2056" s="11">
        <f t="shared" si="16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62"/>
        <v>114</v>
      </c>
      <c r="R2056">
        <f>_xlfn.RANK.AVG(N2056,Table1[backers_count])</f>
        <v>117</v>
      </c>
      <c r="S2056" t="str">
        <f t="shared" si="163"/>
        <v>technology</v>
      </c>
      <c r="T2056" t="str">
        <f t="shared" si="164"/>
        <v>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60"/>
        <v>41976.166666666672</v>
      </c>
      <c r="K2057">
        <v>1415031043</v>
      </c>
      <c r="L2057" s="11">
        <f t="shared" si="16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62"/>
        <v>167</v>
      </c>
      <c r="R2057">
        <f>_xlfn.RANK.AVG(N2057,Table1[backers_count])</f>
        <v>799.5</v>
      </c>
      <c r="S2057" t="str">
        <f t="shared" si="163"/>
        <v>technology</v>
      </c>
      <c r="T2057" t="str">
        <f t="shared" si="164"/>
        <v>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60"/>
        <v>41381.76090277778</v>
      </c>
      <c r="K2058">
        <v>1363630542</v>
      </c>
      <c r="L2058" s="11">
        <f t="shared" si="16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62"/>
        <v>153</v>
      </c>
      <c r="R2058">
        <f>_xlfn.RANK.AVG(N2058,Table1[backers_count])</f>
        <v>134</v>
      </c>
      <c r="S2058" t="str">
        <f t="shared" si="163"/>
        <v>technology</v>
      </c>
      <c r="T2058" t="str">
        <f t="shared" si="164"/>
        <v>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60"/>
        <v>42426.494583333333</v>
      </c>
      <c r="K2059">
        <v>1453895532</v>
      </c>
      <c r="L2059" s="11">
        <f t="shared" si="16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62"/>
        <v>202</v>
      </c>
      <c r="R2059">
        <f>_xlfn.RANK.AVG(N2059,Table1[backers_count])</f>
        <v>109</v>
      </c>
      <c r="S2059" t="str">
        <f t="shared" si="163"/>
        <v>technology</v>
      </c>
      <c r="T2059" t="str">
        <f t="shared" si="164"/>
        <v>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60"/>
        <v>42065.833333333328</v>
      </c>
      <c r="K2060">
        <v>1421916830</v>
      </c>
      <c r="L2060" s="11">
        <f t="shared" si="16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62"/>
        <v>168</v>
      </c>
      <c r="R2060">
        <f>_xlfn.RANK.AVG(N2060,Table1[backers_count])</f>
        <v>186</v>
      </c>
      <c r="S2060" t="str">
        <f t="shared" si="163"/>
        <v>technology</v>
      </c>
      <c r="T2060" t="str">
        <f t="shared" si="164"/>
        <v>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60"/>
        <v>42400.915972222225</v>
      </c>
      <c r="K2061">
        <v>1450880854</v>
      </c>
      <c r="L2061" s="11">
        <f t="shared" si="16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62"/>
        <v>143</v>
      </c>
      <c r="R2061">
        <f>_xlfn.RANK.AVG(N2061,Table1[backers_count])</f>
        <v>210.5</v>
      </c>
      <c r="S2061" t="str">
        <f t="shared" si="163"/>
        <v>technology</v>
      </c>
      <c r="T2061" t="str">
        <f t="shared" si="164"/>
        <v>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60"/>
        <v>41843.642939814818</v>
      </c>
      <c r="K2062">
        <v>1400945150</v>
      </c>
      <c r="L2062" s="11">
        <f t="shared" si="16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62"/>
        <v>196</v>
      </c>
      <c r="R2062">
        <f>_xlfn.RANK.AVG(N2062,Table1[backers_count])</f>
        <v>45</v>
      </c>
      <c r="S2062" t="str">
        <f t="shared" si="163"/>
        <v>technology</v>
      </c>
      <c r="T2062" t="str">
        <f t="shared" si="164"/>
        <v>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60"/>
        <v>42735.764513888891</v>
      </c>
      <c r="K2063">
        <v>1480616454</v>
      </c>
      <c r="L2063" s="11">
        <f t="shared" si="16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62"/>
        <v>108</v>
      </c>
      <c r="R2063">
        <f>_xlfn.RANK.AVG(N2063,Table1[backers_count])</f>
        <v>1724.5</v>
      </c>
      <c r="S2063" t="str">
        <f t="shared" si="163"/>
        <v>technology</v>
      </c>
      <c r="T2063" t="str">
        <f t="shared" si="164"/>
        <v>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60"/>
        <v>42453.341412037036</v>
      </c>
      <c r="K2064">
        <v>1456218698</v>
      </c>
      <c r="L2064" s="11">
        <f t="shared" si="16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62"/>
        <v>115</v>
      </c>
      <c r="R2064">
        <f>_xlfn.RANK.AVG(N2064,Table1[backers_count])</f>
        <v>411</v>
      </c>
      <c r="S2064" t="str">
        <f t="shared" si="163"/>
        <v>technology</v>
      </c>
      <c r="T2064" t="str">
        <f t="shared" si="164"/>
        <v>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60"/>
        <v>42505.73265046296</v>
      </c>
      <c r="K2065">
        <v>1460482501</v>
      </c>
      <c r="L2065" s="11">
        <f t="shared" si="16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62"/>
        <v>148</v>
      </c>
      <c r="R2065">
        <f>_xlfn.RANK.AVG(N2065,Table1[backers_count])</f>
        <v>1421.5</v>
      </c>
      <c r="S2065" t="str">
        <f t="shared" si="163"/>
        <v>technology</v>
      </c>
      <c r="T2065" t="str">
        <f t="shared" si="164"/>
        <v>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60"/>
        <v>41425.5</v>
      </c>
      <c r="K2066">
        <v>1366879523</v>
      </c>
      <c r="L2066" s="11">
        <f t="shared" si="16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62"/>
        <v>191</v>
      </c>
      <c r="R2066">
        <f>_xlfn.RANK.AVG(N2066,Table1[backers_count])</f>
        <v>5</v>
      </c>
      <c r="S2066" t="str">
        <f t="shared" si="163"/>
        <v>technology</v>
      </c>
      <c r="T2066" t="str">
        <f t="shared" si="164"/>
        <v>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60"/>
        <v>41633.333668981482</v>
      </c>
      <c r="K2067">
        <v>1385366429</v>
      </c>
      <c r="L2067" s="11">
        <f t="shared" si="16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62"/>
        <v>199</v>
      </c>
      <c r="R2067">
        <f>_xlfn.RANK.AVG(N2067,Table1[backers_count])</f>
        <v>37</v>
      </c>
      <c r="S2067" t="str">
        <f t="shared" si="163"/>
        <v>technology</v>
      </c>
      <c r="T2067" t="str">
        <f t="shared" si="164"/>
        <v>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60"/>
        <v>41874.771793981483</v>
      </c>
      <c r="K2068">
        <v>1406226683</v>
      </c>
      <c r="L2068" s="11">
        <f t="shared" si="16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62"/>
        <v>219</v>
      </c>
      <c r="R2068">
        <f>_xlfn.RANK.AVG(N2068,Table1[backers_count])</f>
        <v>1173.5</v>
      </c>
      <c r="S2068" t="str">
        <f t="shared" si="163"/>
        <v>technology</v>
      </c>
      <c r="T2068" t="str">
        <f t="shared" si="164"/>
        <v>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60"/>
        <v>42148.853888888887</v>
      </c>
      <c r="K2069">
        <v>1429648176</v>
      </c>
      <c r="L2069" s="11">
        <f t="shared" si="16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62"/>
        <v>127</v>
      </c>
      <c r="R2069">
        <f>_xlfn.RANK.AVG(N2069,Table1[backers_count])</f>
        <v>2655</v>
      </c>
      <c r="S2069" t="str">
        <f t="shared" si="163"/>
        <v>technology</v>
      </c>
      <c r="T2069" t="str">
        <f t="shared" si="164"/>
        <v>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60"/>
        <v>42663.841608796298</v>
      </c>
      <c r="K2070">
        <v>1474402315</v>
      </c>
      <c r="L2070" s="11">
        <f t="shared" si="16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62"/>
        <v>105</v>
      </c>
      <c r="R2070">
        <f>_xlfn.RANK.AVG(N2070,Table1[backers_count])</f>
        <v>1028.5</v>
      </c>
      <c r="S2070" t="str">
        <f t="shared" si="163"/>
        <v>technology</v>
      </c>
      <c r="T2070" t="str">
        <f t="shared" si="164"/>
        <v>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60"/>
        <v>42371.972118055557</v>
      </c>
      <c r="K2071">
        <v>1449098391</v>
      </c>
      <c r="L2071" s="11">
        <f t="shared" si="16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62"/>
        <v>128</v>
      </c>
      <c r="R2071">
        <f>_xlfn.RANK.AVG(N2071,Table1[backers_count])</f>
        <v>327</v>
      </c>
      <c r="S2071" t="str">
        <f t="shared" si="163"/>
        <v>technology</v>
      </c>
      <c r="T2071" t="str">
        <f t="shared" si="164"/>
        <v>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60"/>
        <v>42549.6565162037</v>
      </c>
      <c r="K2072">
        <v>1464536723</v>
      </c>
      <c r="L2072" s="11">
        <f t="shared" si="16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62"/>
        <v>317</v>
      </c>
      <c r="R2072">
        <f>_xlfn.RANK.AVG(N2072,Table1[backers_count])</f>
        <v>38</v>
      </c>
      <c r="S2072" t="str">
        <f t="shared" si="163"/>
        <v>technology</v>
      </c>
      <c r="T2072" t="str">
        <f t="shared" si="164"/>
        <v>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60"/>
        <v>42645.278749999998</v>
      </c>
      <c r="K2073">
        <v>1471502484</v>
      </c>
      <c r="L2073" s="11">
        <f t="shared" si="16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62"/>
        <v>281</v>
      </c>
      <c r="R2073">
        <f>_xlfn.RANK.AVG(N2073,Table1[backers_count])</f>
        <v>302</v>
      </c>
      <c r="S2073" t="str">
        <f t="shared" si="163"/>
        <v>technology</v>
      </c>
      <c r="T2073" t="str">
        <f t="shared" si="164"/>
        <v>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60"/>
        <v>42497.581388888888</v>
      </c>
      <c r="K2074">
        <v>1460037432</v>
      </c>
      <c r="L2074" s="11">
        <f t="shared" si="16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62"/>
        <v>111</v>
      </c>
      <c r="R2074">
        <f>_xlfn.RANK.AVG(N2074,Table1[backers_count])</f>
        <v>227</v>
      </c>
      <c r="S2074" t="str">
        <f t="shared" si="163"/>
        <v>technology</v>
      </c>
      <c r="T2074" t="str">
        <f t="shared" si="164"/>
        <v>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60"/>
        <v>42132.668032407411</v>
      </c>
      <c r="K2075">
        <v>1427212918</v>
      </c>
      <c r="L2075" s="11">
        <f t="shared" si="16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62"/>
        <v>153</v>
      </c>
      <c r="R2075">
        <f>_xlfn.RANK.AVG(N2075,Table1[backers_count])</f>
        <v>163</v>
      </c>
      <c r="S2075" t="str">
        <f t="shared" si="163"/>
        <v>technology</v>
      </c>
      <c r="T2075" t="str">
        <f t="shared" si="164"/>
        <v>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60"/>
        <v>42496.826180555552</v>
      </c>
      <c r="K2076">
        <v>1459972182</v>
      </c>
      <c r="L2076" s="11">
        <f t="shared" si="16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62"/>
        <v>103</v>
      </c>
      <c r="R2076">
        <f>_xlfn.RANK.AVG(N2076,Table1[backers_count])</f>
        <v>3198.5</v>
      </c>
      <c r="S2076" t="str">
        <f t="shared" si="163"/>
        <v>technology</v>
      </c>
      <c r="T2076" t="str">
        <f t="shared" si="164"/>
        <v>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60"/>
        <v>41480.681574074071</v>
      </c>
      <c r="K2077">
        <v>1372177288</v>
      </c>
      <c r="L2077" s="11">
        <f t="shared" si="16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62"/>
        <v>1678</v>
      </c>
      <c r="R2077">
        <f>_xlfn.RANK.AVG(N2077,Table1[backers_count])</f>
        <v>4</v>
      </c>
      <c r="S2077" t="str">
        <f t="shared" si="163"/>
        <v>technology</v>
      </c>
      <c r="T2077" t="str">
        <f t="shared" si="164"/>
        <v>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60"/>
        <v>41843.880659722221</v>
      </c>
      <c r="K2078">
        <v>1402693689</v>
      </c>
      <c r="L2078" s="11">
        <f t="shared" si="16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62"/>
        <v>543</v>
      </c>
      <c r="R2078">
        <f>_xlfn.RANK.AVG(N2078,Table1[backers_count])</f>
        <v>3</v>
      </c>
      <c r="S2078" t="str">
        <f t="shared" si="163"/>
        <v>technology</v>
      </c>
      <c r="T2078" t="str">
        <f t="shared" si="164"/>
        <v>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60"/>
        <v>42160.875</v>
      </c>
      <c r="K2079">
        <v>1428541276</v>
      </c>
      <c r="L2079" s="11">
        <f t="shared" si="16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62"/>
        <v>116</v>
      </c>
      <c r="R2079">
        <f>_xlfn.RANK.AVG(N2079,Table1[backers_count])</f>
        <v>446.5</v>
      </c>
      <c r="S2079" t="str">
        <f t="shared" si="163"/>
        <v>technology</v>
      </c>
      <c r="T2079" t="str">
        <f t="shared" si="164"/>
        <v>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60"/>
        <v>42722.771493055552</v>
      </c>
      <c r="K2080">
        <v>1479493857</v>
      </c>
      <c r="L2080" s="11">
        <f t="shared" si="16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62"/>
        <v>131</v>
      </c>
      <c r="R2080">
        <f>_xlfn.RANK.AVG(N2080,Table1[backers_count])</f>
        <v>1439.5</v>
      </c>
      <c r="S2080" t="str">
        <f t="shared" si="163"/>
        <v>technology</v>
      </c>
      <c r="T2080" t="str">
        <f t="shared" si="164"/>
        <v>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60"/>
        <v>42180.791666666672</v>
      </c>
      <c r="K2081">
        <v>1432659793</v>
      </c>
      <c r="L2081" s="11">
        <f t="shared" si="16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62"/>
        <v>288</v>
      </c>
      <c r="R2081">
        <f>_xlfn.RANK.AVG(N2081,Table1[backers_count])</f>
        <v>121</v>
      </c>
      <c r="S2081" t="str">
        <f t="shared" si="163"/>
        <v>technology</v>
      </c>
      <c r="T2081" t="str">
        <f t="shared" si="164"/>
        <v>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60"/>
        <v>42319.998842592591</v>
      </c>
      <c r="K2082">
        <v>1444690700</v>
      </c>
      <c r="L2082" s="11">
        <f t="shared" si="16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62"/>
        <v>508</v>
      </c>
      <c r="R2082">
        <f>_xlfn.RANK.AVG(N2082,Table1[backers_count])</f>
        <v>1400.5</v>
      </c>
      <c r="S2082" t="str">
        <f t="shared" si="163"/>
        <v>technology</v>
      </c>
      <c r="T2082" t="str">
        <f t="shared" si="164"/>
        <v>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60"/>
        <v>41045.207638888889</v>
      </c>
      <c r="K2083">
        <v>1333597555</v>
      </c>
      <c r="L2083" s="11">
        <f t="shared" si="16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62"/>
        <v>115</v>
      </c>
      <c r="R2083">
        <f>_xlfn.RANK.AVG(N2083,Table1[backers_count])</f>
        <v>1326.5</v>
      </c>
      <c r="S2083" t="str">
        <f t="shared" si="163"/>
        <v>music</v>
      </c>
      <c r="T2083" t="str">
        <f t="shared" si="164"/>
        <v>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60"/>
        <v>40871.161990740737</v>
      </c>
      <c r="K2084">
        <v>1316919196</v>
      </c>
      <c r="L2084" s="11">
        <f t="shared" si="16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62"/>
        <v>111</v>
      </c>
      <c r="R2084">
        <f>_xlfn.RANK.AVG(N2084,Table1[backers_count])</f>
        <v>1645.5</v>
      </c>
      <c r="S2084" t="str">
        <f t="shared" si="163"/>
        <v>music</v>
      </c>
      <c r="T2084" t="str">
        <f t="shared" si="164"/>
        <v>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60"/>
        <v>41064.72216435185</v>
      </c>
      <c r="K2085">
        <v>1336238395</v>
      </c>
      <c r="L2085" s="11">
        <f t="shared" si="16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62"/>
        <v>113</v>
      </c>
      <c r="R2085">
        <f>_xlfn.RANK.AVG(N2085,Table1[backers_count])</f>
        <v>2047.5</v>
      </c>
      <c r="S2085" t="str">
        <f t="shared" si="163"/>
        <v>music</v>
      </c>
      <c r="T2085" t="str">
        <f t="shared" si="164"/>
        <v>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60"/>
        <v>41763.290972222225</v>
      </c>
      <c r="K2086">
        <v>1396468782</v>
      </c>
      <c r="L2086" s="11">
        <f t="shared" si="16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62"/>
        <v>108</v>
      </c>
      <c r="R2086">
        <f>_xlfn.RANK.AVG(N2086,Table1[backers_count])</f>
        <v>1483</v>
      </c>
      <c r="S2086" t="str">
        <f t="shared" si="163"/>
        <v>music</v>
      </c>
      <c r="T2086" t="str">
        <f t="shared" si="164"/>
        <v>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60"/>
        <v>41105.835497685184</v>
      </c>
      <c r="K2087">
        <v>1339790587</v>
      </c>
      <c r="L2087" s="11">
        <f t="shared" si="16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62"/>
        <v>124</v>
      </c>
      <c r="R2087">
        <f>_xlfn.RANK.AVG(N2087,Table1[backers_count])</f>
        <v>953</v>
      </c>
      <c r="S2087" t="str">
        <f t="shared" si="163"/>
        <v>music</v>
      </c>
      <c r="T2087" t="str">
        <f t="shared" si="164"/>
        <v>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60"/>
        <v>40891.207638888889</v>
      </c>
      <c r="K2088">
        <v>1321200332</v>
      </c>
      <c r="L2088" s="11">
        <f t="shared" si="16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62"/>
        <v>101</v>
      </c>
      <c r="R2088">
        <f>_xlfn.RANK.AVG(N2088,Table1[backers_count])</f>
        <v>1724.5</v>
      </c>
      <c r="S2088" t="str">
        <f t="shared" si="163"/>
        <v>music</v>
      </c>
      <c r="T2088" t="str">
        <f t="shared" si="164"/>
        <v>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60"/>
        <v>40794.204375000001</v>
      </c>
      <c r="K2089">
        <v>1312865658</v>
      </c>
      <c r="L2089" s="11">
        <f t="shared" si="16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62"/>
        <v>104</v>
      </c>
      <c r="R2089">
        <f>_xlfn.RANK.AVG(N2089,Table1[backers_count])</f>
        <v>2047.5</v>
      </c>
      <c r="S2089" t="str">
        <f t="shared" si="163"/>
        <v>music</v>
      </c>
      <c r="T2089" t="str">
        <f t="shared" si="164"/>
        <v>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60"/>
        <v>40432.165972222225</v>
      </c>
      <c r="K2090">
        <v>1281028152</v>
      </c>
      <c r="L2090" s="11">
        <f t="shared" si="16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62"/>
        <v>116</v>
      </c>
      <c r="R2090">
        <f>_xlfn.RANK.AVG(N2090,Table1[backers_count])</f>
        <v>1042</v>
      </c>
      <c r="S2090" t="str">
        <f t="shared" si="163"/>
        <v>music</v>
      </c>
      <c r="T2090" t="str">
        <f t="shared" si="164"/>
        <v>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60"/>
        <v>41488.076319444444</v>
      </c>
      <c r="K2091">
        <v>1372384194</v>
      </c>
      <c r="L2091" s="11">
        <f t="shared" si="16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62"/>
        <v>120</v>
      </c>
      <c r="R2091">
        <f>_xlfn.RANK.AVG(N2091,Table1[backers_count])</f>
        <v>1213.5</v>
      </c>
      <c r="S2091" t="str">
        <f t="shared" si="163"/>
        <v>music</v>
      </c>
      <c r="T2091" t="str">
        <f t="shared" si="164"/>
        <v>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60"/>
        <v>41329.381423611114</v>
      </c>
      <c r="K2092">
        <v>1359104955</v>
      </c>
      <c r="L2092" s="11">
        <f t="shared" si="16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62"/>
        <v>115</v>
      </c>
      <c r="R2092">
        <f>_xlfn.RANK.AVG(N2092,Table1[backers_count])</f>
        <v>527.5</v>
      </c>
      <c r="S2092" t="str">
        <f t="shared" si="163"/>
        <v>music</v>
      </c>
      <c r="T2092" t="str">
        <f t="shared" si="164"/>
        <v>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60"/>
        <v>40603.833333333336</v>
      </c>
      <c r="K2093">
        <v>1294818278</v>
      </c>
      <c r="L2093" s="11">
        <f t="shared" si="16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62"/>
        <v>120</v>
      </c>
      <c r="R2093">
        <f>_xlfn.RANK.AVG(N2093,Table1[backers_count])</f>
        <v>342.5</v>
      </c>
      <c r="S2093" t="str">
        <f t="shared" si="163"/>
        <v>music</v>
      </c>
      <c r="T2093" t="str">
        <f t="shared" si="164"/>
        <v>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60"/>
        <v>40823.707546296297</v>
      </c>
      <c r="K2094">
        <v>1312822732</v>
      </c>
      <c r="L2094" s="11">
        <f t="shared" si="16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62"/>
        <v>101</v>
      </c>
      <c r="R2094">
        <f>_xlfn.RANK.AVG(N2094,Table1[backers_count])</f>
        <v>1326.5</v>
      </c>
      <c r="S2094" t="str">
        <f t="shared" si="163"/>
        <v>music</v>
      </c>
      <c r="T2094" t="str">
        <f t="shared" si="164"/>
        <v>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60"/>
        <v>41265.896203703705</v>
      </c>
      <c r="K2095">
        <v>1351024232</v>
      </c>
      <c r="L2095" s="11">
        <f t="shared" si="16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62"/>
        <v>102</v>
      </c>
      <c r="R2095">
        <f>_xlfn.RANK.AVG(N2095,Table1[backers_count])</f>
        <v>2118</v>
      </c>
      <c r="S2095" t="str">
        <f t="shared" si="163"/>
        <v>music</v>
      </c>
      <c r="T2095" t="str">
        <f t="shared" si="164"/>
        <v>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60"/>
        <v>40973.125</v>
      </c>
      <c r="K2096">
        <v>1327969730</v>
      </c>
      <c r="L2096" s="11">
        <f t="shared" si="16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62"/>
        <v>121</v>
      </c>
      <c r="R2096">
        <f>_xlfn.RANK.AVG(N2096,Table1[backers_count])</f>
        <v>1082</v>
      </c>
      <c r="S2096" t="str">
        <f t="shared" si="163"/>
        <v>music</v>
      </c>
      <c r="T2096" t="str">
        <f t="shared" si="164"/>
        <v>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60"/>
        <v>40818.733483796292</v>
      </c>
      <c r="K2097">
        <v>1312392973</v>
      </c>
      <c r="L2097" s="11">
        <f t="shared" si="16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62"/>
        <v>100</v>
      </c>
      <c r="R2097">
        <f>_xlfn.RANK.AVG(N2097,Table1[backers_count])</f>
        <v>2149</v>
      </c>
      <c r="S2097" t="str">
        <f t="shared" si="163"/>
        <v>music</v>
      </c>
      <c r="T2097" t="str">
        <f t="shared" si="164"/>
        <v>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60"/>
        <v>41208.165972222225</v>
      </c>
      <c r="K2098">
        <v>1349892735</v>
      </c>
      <c r="L2098" s="11">
        <f t="shared" si="16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62"/>
        <v>102</v>
      </c>
      <c r="R2098">
        <f>_xlfn.RANK.AVG(N2098,Table1[backers_count])</f>
        <v>2470</v>
      </c>
      <c r="S2098" t="str">
        <f t="shared" si="163"/>
        <v>music</v>
      </c>
      <c r="T2098" t="str">
        <f t="shared" si="164"/>
        <v>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60"/>
        <v>40878.626562500001</v>
      </c>
      <c r="K2099">
        <v>1317564135</v>
      </c>
      <c r="L2099" s="11">
        <f t="shared" si="16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62"/>
        <v>100</v>
      </c>
      <c r="R2099">
        <f>_xlfn.RANK.AVG(N2099,Table1[backers_count])</f>
        <v>1645.5</v>
      </c>
      <c r="S2099" t="str">
        <f t="shared" si="163"/>
        <v>music</v>
      </c>
      <c r="T2099" t="str">
        <f t="shared" si="164"/>
        <v>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60"/>
        <v>40976.11383101852</v>
      </c>
      <c r="K2100">
        <v>1328582635</v>
      </c>
      <c r="L2100" s="11">
        <f t="shared" si="16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62"/>
        <v>100</v>
      </c>
      <c r="R2100">
        <f>_xlfn.RANK.AVG(N2100,Table1[backers_count])</f>
        <v>1812.5</v>
      </c>
      <c r="S2100" t="str">
        <f t="shared" si="163"/>
        <v>music</v>
      </c>
      <c r="T2100" t="str">
        <f t="shared" si="164"/>
        <v>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60"/>
        <v>42187.152777777781</v>
      </c>
      <c r="K2101">
        <v>1434650084</v>
      </c>
      <c r="L2101" s="11">
        <f t="shared" si="16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62"/>
        <v>132</v>
      </c>
      <c r="R2101">
        <f>_xlfn.RANK.AVG(N2101,Table1[backers_count])</f>
        <v>1198.5</v>
      </c>
      <c r="S2101" t="str">
        <f t="shared" si="163"/>
        <v>music</v>
      </c>
      <c r="T2101" t="str">
        <f t="shared" si="164"/>
        <v>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60"/>
        <v>41090.165972222225</v>
      </c>
      <c r="K2102">
        <v>1339704141</v>
      </c>
      <c r="L2102" s="11">
        <f t="shared" si="16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62"/>
        <v>137</v>
      </c>
      <c r="R2102">
        <f>_xlfn.RANK.AVG(N2102,Table1[backers_count])</f>
        <v>1970</v>
      </c>
      <c r="S2102" t="str">
        <f t="shared" si="163"/>
        <v>music</v>
      </c>
      <c r="T2102" t="str">
        <f t="shared" si="164"/>
        <v>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60"/>
        <v>40952.149467592593</v>
      </c>
      <c r="K2103">
        <v>1323920114</v>
      </c>
      <c r="L2103" s="11">
        <f t="shared" si="16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62"/>
        <v>113</v>
      </c>
      <c r="R2103">
        <f>_xlfn.RANK.AVG(N2103,Table1[backers_count])</f>
        <v>1524</v>
      </c>
      <c r="S2103" t="str">
        <f t="shared" si="163"/>
        <v>music</v>
      </c>
      <c r="T2103" t="str">
        <f t="shared" si="164"/>
        <v>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60"/>
        <v>40668.868611111109</v>
      </c>
      <c r="K2104">
        <v>1302036648</v>
      </c>
      <c r="L2104" s="11">
        <f t="shared" si="16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62"/>
        <v>136</v>
      </c>
      <c r="R2104">
        <f>_xlfn.RANK.AVG(N2104,Table1[backers_count])</f>
        <v>1645.5</v>
      </c>
      <c r="S2104" t="str">
        <f t="shared" si="163"/>
        <v>music</v>
      </c>
      <c r="T2104" t="str">
        <f t="shared" si="164"/>
        <v>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60"/>
        <v>41222.7966087963</v>
      </c>
      <c r="K2105">
        <v>1349892427</v>
      </c>
      <c r="L2105" s="11">
        <f t="shared" si="16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62"/>
        <v>146</v>
      </c>
      <c r="R2105">
        <f>_xlfn.RANK.AVG(N2105,Table1[backers_count])</f>
        <v>704.5</v>
      </c>
      <c r="S2105" t="str">
        <f t="shared" si="163"/>
        <v>music</v>
      </c>
      <c r="T2105" t="str">
        <f t="shared" si="164"/>
        <v>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60"/>
        <v>41425</v>
      </c>
      <c r="K2106">
        <v>1367286434</v>
      </c>
      <c r="L2106" s="11">
        <f t="shared" si="16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62"/>
        <v>130</v>
      </c>
      <c r="R2106">
        <f>_xlfn.RANK.AVG(N2106,Table1[backers_count])</f>
        <v>1678</v>
      </c>
      <c r="S2106" t="str">
        <f t="shared" si="163"/>
        <v>music</v>
      </c>
      <c r="T2106" t="str">
        <f t="shared" si="164"/>
        <v>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60"/>
        <v>41964.166666666672</v>
      </c>
      <c r="K2107">
        <v>1415472953</v>
      </c>
      <c r="L2107" s="11">
        <f t="shared" si="16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62"/>
        <v>254</v>
      </c>
      <c r="R2107">
        <f>_xlfn.RANK.AVG(N2107,Table1[backers_count])</f>
        <v>817</v>
      </c>
      <c r="S2107" t="str">
        <f t="shared" si="163"/>
        <v>music</v>
      </c>
      <c r="T2107" t="str">
        <f t="shared" si="164"/>
        <v>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60"/>
        <v>41300.21497685185</v>
      </c>
      <c r="K2108">
        <v>1356584974</v>
      </c>
      <c r="L2108" s="11">
        <f t="shared" si="16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62"/>
        <v>107</v>
      </c>
      <c r="R2108">
        <f>_xlfn.RANK.AVG(N2108,Table1[backers_count])</f>
        <v>1524</v>
      </c>
      <c r="S2108" t="str">
        <f t="shared" si="163"/>
        <v>music</v>
      </c>
      <c r="T2108" t="str">
        <f t="shared" si="164"/>
        <v>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60"/>
        <v>41955.752233796295</v>
      </c>
      <c r="K2109">
        <v>1413997393</v>
      </c>
      <c r="L2109" s="11">
        <f t="shared" si="16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62"/>
        <v>108</v>
      </c>
      <c r="R2109">
        <f>_xlfn.RANK.AVG(N2109,Table1[backers_count])</f>
        <v>1272.5</v>
      </c>
      <c r="S2109" t="str">
        <f t="shared" si="163"/>
        <v>music</v>
      </c>
      <c r="T2109" t="str">
        <f t="shared" si="164"/>
        <v>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60"/>
        <v>41162.163194444445</v>
      </c>
      <c r="K2110">
        <v>1344917580</v>
      </c>
      <c r="L2110" s="11">
        <f t="shared" si="16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62"/>
        <v>107</v>
      </c>
      <c r="R2110">
        <f>_xlfn.RANK.AVG(N2110,Table1[backers_count])</f>
        <v>438</v>
      </c>
      <c r="S2110" t="str">
        <f t="shared" si="163"/>
        <v>music</v>
      </c>
      <c r="T2110" t="str">
        <f t="shared" si="164"/>
        <v>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60"/>
        <v>42190.708530092597</v>
      </c>
      <c r="K2111">
        <v>1433523617</v>
      </c>
      <c r="L2111" s="11">
        <f t="shared" si="16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62"/>
        <v>107</v>
      </c>
      <c r="R2111">
        <f>_xlfn.RANK.AVG(N2111,Table1[backers_count])</f>
        <v>1594</v>
      </c>
      <c r="S2111" t="str">
        <f t="shared" si="163"/>
        <v>music</v>
      </c>
      <c r="T2111" t="str">
        <f t="shared" si="164"/>
        <v>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60"/>
        <v>41787.207638888889</v>
      </c>
      <c r="K2112">
        <v>1398873969</v>
      </c>
      <c r="L2112" s="11">
        <f t="shared" si="16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62"/>
        <v>100</v>
      </c>
      <c r="R2112">
        <f>_xlfn.RANK.AVG(N2112,Table1[backers_count])</f>
        <v>1645.5</v>
      </c>
      <c r="S2112" t="str">
        <f t="shared" si="163"/>
        <v>music</v>
      </c>
      <c r="T2112" t="str">
        <f t="shared" si="164"/>
        <v>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60"/>
        <v>40770.041666666664</v>
      </c>
      <c r="K2113">
        <v>1307594625</v>
      </c>
      <c r="L2113" s="11">
        <f t="shared" si="16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62"/>
        <v>107</v>
      </c>
      <c r="R2113">
        <f>_xlfn.RANK.AVG(N2113,Table1[backers_count])</f>
        <v>1614</v>
      </c>
      <c r="S2113" t="str">
        <f t="shared" si="163"/>
        <v>music</v>
      </c>
      <c r="T2113" t="str">
        <f t="shared" si="164"/>
        <v>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ref="J2114:J2177" si="165">(((I2114/60)/60)/24)+DATE(1970,1,1)</f>
        <v>41379.928159722222</v>
      </c>
      <c r="K2114">
        <v>1364854593</v>
      </c>
      <c r="L2114" s="11">
        <f t="shared" ref="L2114:L2177" si="166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67">ROUND((E2114/D2114)*100,0)</f>
        <v>100</v>
      </c>
      <c r="R2114">
        <f>_xlfn.RANK.AVG(N2114,Table1[backers_count])</f>
        <v>2611.5</v>
      </c>
      <c r="S2114" t="str">
        <f t="shared" ref="S2114:S2177" si="168">LEFT(P2114, SEARCH("/",P2114,1)-1)</f>
        <v>music</v>
      </c>
      <c r="T2114" t="str">
        <f t="shared" ref="T2114:T2177" si="169">RIGHT(P2114,LEN(P2114)-SEARCH("/",P2114)-1)</f>
        <v>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si="165"/>
        <v>41905.86546296296</v>
      </c>
      <c r="K2115">
        <v>1408481176</v>
      </c>
      <c r="L2115" s="11">
        <f t="shared" si="166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67"/>
        <v>105</v>
      </c>
      <c r="R2115">
        <f>_xlfn.RANK.AVG(N2115,Table1[backers_count])</f>
        <v>759</v>
      </c>
      <c r="S2115" t="str">
        <f t="shared" si="168"/>
        <v>music</v>
      </c>
      <c r="T2115" t="str">
        <f t="shared" si="169"/>
        <v>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65"/>
        <v>40521.207638888889</v>
      </c>
      <c r="K2116">
        <v>1286480070</v>
      </c>
      <c r="L2116" s="11">
        <f t="shared" si="166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67"/>
        <v>105</v>
      </c>
      <c r="R2116">
        <f>_xlfn.RANK.AVG(N2116,Table1[backers_count])</f>
        <v>569.5</v>
      </c>
      <c r="S2116" t="str">
        <f t="shared" si="168"/>
        <v>music</v>
      </c>
      <c r="T2116" t="str">
        <f t="shared" si="169"/>
        <v>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65"/>
        <v>40594.081030092595</v>
      </c>
      <c r="K2117">
        <v>1295575001</v>
      </c>
      <c r="L2117" s="11">
        <f t="shared" si="166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67"/>
        <v>226</v>
      </c>
      <c r="R2117">
        <f>_xlfn.RANK.AVG(N2117,Table1[backers_count])</f>
        <v>1701.5</v>
      </c>
      <c r="S2117" t="str">
        <f t="shared" si="168"/>
        <v>music</v>
      </c>
      <c r="T2117" t="str">
        <f t="shared" si="169"/>
        <v>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65"/>
        <v>41184.777812500004</v>
      </c>
      <c r="K2118">
        <v>1345056003</v>
      </c>
      <c r="L2118" s="11">
        <f t="shared" si="166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67"/>
        <v>101</v>
      </c>
      <c r="R2118">
        <f>_xlfn.RANK.AVG(N2118,Table1[backers_count])</f>
        <v>879</v>
      </c>
      <c r="S2118" t="str">
        <f t="shared" si="168"/>
        <v>music</v>
      </c>
      <c r="T2118" t="str">
        <f t="shared" si="169"/>
        <v>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65"/>
        <v>42304.207638888889</v>
      </c>
      <c r="K2119">
        <v>1444699549</v>
      </c>
      <c r="L2119" s="11">
        <f t="shared" si="166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67"/>
        <v>148</v>
      </c>
      <c r="R2119">
        <f>_xlfn.RANK.AVG(N2119,Table1[backers_count])</f>
        <v>1724.5</v>
      </c>
      <c r="S2119" t="str">
        <f t="shared" si="168"/>
        <v>music</v>
      </c>
      <c r="T2119" t="str">
        <f t="shared" si="169"/>
        <v>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65"/>
        <v>40748.839537037034</v>
      </c>
      <c r="K2120">
        <v>1308946136</v>
      </c>
      <c r="L2120" s="11">
        <f t="shared" si="166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67"/>
        <v>135</v>
      </c>
      <c r="R2120">
        <f>_xlfn.RANK.AVG(N2120,Table1[backers_count])</f>
        <v>2338</v>
      </c>
      <c r="S2120" t="str">
        <f t="shared" si="168"/>
        <v>music</v>
      </c>
      <c r="T2120" t="str">
        <f t="shared" si="169"/>
        <v>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65"/>
        <v>41137.130150462966</v>
      </c>
      <c r="K2121">
        <v>1342494445</v>
      </c>
      <c r="L2121" s="11">
        <f t="shared" si="166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67"/>
        <v>101</v>
      </c>
      <c r="R2121">
        <f>_xlfn.RANK.AVG(N2121,Table1[backers_count])</f>
        <v>2149</v>
      </c>
      <c r="S2121" t="str">
        <f t="shared" si="168"/>
        <v>music</v>
      </c>
      <c r="T2121" t="str">
        <f t="shared" si="169"/>
        <v>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65"/>
        <v>41640.964537037034</v>
      </c>
      <c r="K2122">
        <v>1384384136</v>
      </c>
      <c r="L2122" s="11">
        <f t="shared" si="16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67"/>
        <v>101</v>
      </c>
      <c r="R2122">
        <f>_xlfn.RANK.AVG(N2122,Table1[backers_count])</f>
        <v>1132.5</v>
      </c>
      <c r="S2122" t="str">
        <f t="shared" si="168"/>
        <v>music</v>
      </c>
      <c r="T2122" t="str">
        <f t="shared" si="169"/>
        <v>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65"/>
        <v>42746.7424537037</v>
      </c>
      <c r="K2123">
        <v>1481564948</v>
      </c>
      <c r="L2123" s="11">
        <f t="shared" si="16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67"/>
        <v>1</v>
      </c>
      <c r="R2123">
        <f>_xlfn.RANK.AVG(N2123,Table1[backers_count])</f>
        <v>2655</v>
      </c>
      <c r="S2123" t="str">
        <f t="shared" si="168"/>
        <v>games</v>
      </c>
      <c r="T2123" t="str">
        <f t="shared" si="169"/>
        <v>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65"/>
        <v>42742.300567129627</v>
      </c>
      <c r="K2124">
        <v>1481181169</v>
      </c>
      <c r="L2124" s="11">
        <f t="shared" si="16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67"/>
        <v>0</v>
      </c>
      <c r="R2124">
        <f>_xlfn.RANK.AVG(N2124,Table1[backers_count])</f>
        <v>3198.5</v>
      </c>
      <c r="S2124" t="str">
        <f t="shared" si="168"/>
        <v>games</v>
      </c>
      <c r="T2124" t="str">
        <f t="shared" si="169"/>
        <v>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65"/>
        <v>40252.290972222225</v>
      </c>
      <c r="K2125">
        <v>1263982307</v>
      </c>
      <c r="L2125" s="11">
        <f t="shared" si="16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67"/>
        <v>10</v>
      </c>
      <c r="R2125">
        <f>_xlfn.RANK.AVG(N2125,Table1[backers_count])</f>
        <v>2971.5</v>
      </c>
      <c r="S2125" t="str">
        <f t="shared" si="168"/>
        <v>games</v>
      </c>
      <c r="T2125" t="str">
        <f t="shared" si="169"/>
        <v>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65"/>
        <v>40512.208333333336</v>
      </c>
      <c r="K2126">
        <v>1286930435</v>
      </c>
      <c r="L2126" s="11">
        <f t="shared" si="166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67"/>
        <v>10</v>
      </c>
      <c r="R2126">
        <f>_xlfn.RANK.AVG(N2126,Table1[backers_count])</f>
        <v>2971.5</v>
      </c>
      <c r="S2126" t="str">
        <f t="shared" si="168"/>
        <v>games</v>
      </c>
      <c r="T2126" t="str">
        <f t="shared" si="169"/>
        <v>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65"/>
        <v>42221.023530092592</v>
      </c>
      <c r="K2127">
        <v>1436142833</v>
      </c>
      <c r="L2127" s="11">
        <f t="shared" si="16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67"/>
        <v>1</v>
      </c>
      <c r="R2127">
        <f>_xlfn.RANK.AVG(N2127,Table1[backers_count])</f>
        <v>1970</v>
      </c>
      <c r="S2127" t="str">
        <f t="shared" si="168"/>
        <v>games</v>
      </c>
      <c r="T2127" t="str">
        <f t="shared" si="169"/>
        <v>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65"/>
        <v>41981.973229166666</v>
      </c>
      <c r="K2128">
        <v>1415488887</v>
      </c>
      <c r="L2128" s="11">
        <f t="shared" si="16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67"/>
        <v>0</v>
      </c>
      <c r="R2128">
        <f>_xlfn.RANK.AVG(N2128,Table1[backers_count])</f>
        <v>3354.5</v>
      </c>
      <c r="S2128" t="str">
        <f t="shared" si="168"/>
        <v>games</v>
      </c>
      <c r="T2128" t="str">
        <f t="shared" si="169"/>
        <v>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65"/>
        <v>42075.463692129633</v>
      </c>
      <c r="K2129">
        <v>1423570063</v>
      </c>
      <c r="L2129" s="11">
        <f t="shared" si="166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67"/>
        <v>29</v>
      </c>
      <c r="R2129">
        <f>_xlfn.RANK.AVG(N2129,Table1[backers_count])</f>
        <v>359.5</v>
      </c>
      <c r="S2129" t="str">
        <f t="shared" si="168"/>
        <v>games</v>
      </c>
      <c r="T2129" t="str">
        <f t="shared" si="169"/>
        <v>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65"/>
        <v>41903.772789351853</v>
      </c>
      <c r="K2130">
        <v>1406140369</v>
      </c>
      <c r="L2130" s="11">
        <f t="shared" si="16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67"/>
        <v>0</v>
      </c>
      <c r="R2130">
        <f>_xlfn.RANK.AVG(N2130,Table1[backers_count])</f>
        <v>3572.5</v>
      </c>
      <c r="S2130" t="str">
        <f t="shared" si="168"/>
        <v>games</v>
      </c>
      <c r="T2130" t="str">
        <f t="shared" si="169"/>
        <v>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65"/>
        <v>42439.024305555555</v>
      </c>
      <c r="K2131">
        <v>1454978100</v>
      </c>
      <c r="L2131" s="11">
        <f t="shared" si="16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67"/>
        <v>12</v>
      </c>
      <c r="R2131">
        <f>_xlfn.RANK.AVG(N2131,Table1[backers_count])</f>
        <v>2568.5</v>
      </c>
      <c r="S2131" t="str">
        <f t="shared" si="168"/>
        <v>games</v>
      </c>
      <c r="T2131" t="str">
        <f t="shared" si="169"/>
        <v>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65"/>
        <v>41867.086377314816</v>
      </c>
      <c r="K2132">
        <v>1405130663</v>
      </c>
      <c r="L2132" s="11">
        <f t="shared" si="16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67"/>
        <v>0</v>
      </c>
      <c r="R2132">
        <f>_xlfn.RANK.AVG(N2132,Table1[backers_count])</f>
        <v>3067.5</v>
      </c>
      <c r="S2132" t="str">
        <f t="shared" si="168"/>
        <v>games</v>
      </c>
      <c r="T2132" t="str">
        <f t="shared" si="169"/>
        <v>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65"/>
        <v>42197.207071759258</v>
      </c>
      <c r="K2133">
        <v>1434085091</v>
      </c>
      <c r="L2133" s="11">
        <f t="shared" si="16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67"/>
        <v>5</v>
      </c>
      <c r="R2133">
        <f>_xlfn.RANK.AVG(N2133,Table1[backers_count])</f>
        <v>3198.5</v>
      </c>
      <c r="S2133" t="str">
        <f t="shared" si="168"/>
        <v>games</v>
      </c>
      <c r="T2133" t="str">
        <f t="shared" si="169"/>
        <v>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65"/>
        <v>41673.487175925926</v>
      </c>
      <c r="K2134">
        <v>1388835692</v>
      </c>
      <c r="L2134" s="11">
        <f t="shared" si="16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67"/>
        <v>2</v>
      </c>
      <c r="R2134">
        <f>_xlfn.RANK.AVG(N2134,Table1[backers_count])</f>
        <v>817</v>
      </c>
      <c r="S2134" t="str">
        <f t="shared" si="168"/>
        <v>games</v>
      </c>
      <c r="T2134" t="str">
        <f t="shared" si="169"/>
        <v>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65"/>
        <v>40657.290972222225</v>
      </c>
      <c r="K2135">
        <v>1300328399</v>
      </c>
      <c r="L2135" s="11">
        <f t="shared" si="16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67"/>
        <v>2</v>
      </c>
      <c r="R2135">
        <f>_xlfn.RANK.AVG(N2135,Table1[backers_count])</f>
        <v>3198.5</v>
      </c>
      <c r="S2135" t="str">
        <f t="shared" si="168"/>
        <v>games</v>
      </c>
      <c r="T2135" t="str">
        <f t="shared" si="169"/>
        <v>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65"/>
        <v>41391.886469907404</v>
      </c>
      <c r="K2136">
        <v>1364505391</v>
      </c>
      <c r="L2136" s="11">
        <f t="shared" si="16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67"/>
        <v>2</v>
      </c>
      <c r="R2136">
        <f>_xlfn.RANK.AVG(N2136,Table1[backers_count])</f>
        <v>3198.5</v>
      </c>
      <c r="S2136" t="str">
        <f t="shared" si="168"/>
        <v>games</v>
      </c>
      <c r="T2136" t="str">
        <f t="shared" si="169"/>
        <v>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65"/>
        <v>41186.963344907403</v>
      </c>
      <c r="K2137">
        <v>1346800033</v>
      </c>
      <c r="L2137" s="11">
        <f t="shared" si="16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67"/>
        <v>10</v>
      </c>
      <c r="R2137">
        <f>_xlfn.RANK.AVG(N2137,Table1[backers_count])</f>
        <v>2149</v>
      </c>
      <c r="S2137" t="str">
        <f t="shared" si="168"/>
        <v>games</v>
      </c>
      <c r="T2137" t="str">
        <f t="shared" si="169"/>
        <v>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65"/>
        <v>41566.509097222224</v>
      </c>
      <c r="K2138">
        <v>1379592786</v>
      </c>
      <c r="L2138" s="11">
        <f t="shared" si="16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67"/>
        <v>0</v>
      </c>
      <c r="R2138">
        <f>_xlfn.RANK.AVG(N2138,Table1[backers_count])</f>
        <v>3067.5</v>
      </c>
      <c r="S2138" t="str">
        <f t="shared" si="168"/>
        <v>games</v>
      </c>
      <c r="T2138" t="str">
        <f t="shared" si="169"/>
        <v>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65"/>
        <v>41978.771168981482</v>
      </c>
      <c r="K2139">
        <v>1415212229</v>
      </c>
      <c r="L2139" s="11">
        <f t="shared" si="16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67"/>
        <v>28</v>
      </c>
      <c r="R2139">
        <f>_xlfn.RANK.AVG(N2139,Table1[backers_count])</f>
        <v>143</v>
      </c>
      <c r="S2139" t="str">
        <f t="shared" si="168"/>
        <v>games</v>
      </c>
      <c r="T2139" t="str">
        <f t="shared" si="169"/>
        <v>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65"/>
        <v>41587.054849537039</v>
      </c>
      <c r="K2140">
        <v>1381364339</v>
      </c>
      <c r="L2140" s="11">
        <f t="shared" si="16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67"/>
        <v>13</v>
      </c>
      <c r="R2140">
        <f>_xlfn.RANK.AVG(N2140,Table1[backers_count])</f>
        <v>2568.5</v>
      </c>
      <c r="S2140" t="str">
        <f t="shared" si="168"/>
        <v>games</v>
      </c>
      <c r="T2140" t="str">
        <f t="shared" si="169"/>
        <v>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65"/>
        <v>42677.750092592592</v>
      </c>
      <c r="K2141">
        <v>1475604008</v>
      </c>
      <c r="L2141" s="11">
        <f t="shared" si="16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67"/>
        <v>5</v>
      </c>
      <c r="R2141">
        <f>_xlfn.RANK.AVG(N2141,Table1[backers_count])</f>
        <v>1310.5</v>
      </c>
      <c r="S2141" t="str">
        <f t="shared" si="168"/>
        <v>games</v>
      </c>
      <c r="T2141" t="str">
        <f t="shared" si="169"/>
        <v>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65"/>
        <v>41285.833611111113</v>
      </c>
      <c r="K2142">
        <v>1355342424</v>
      </c>
      <c r="L2142" s="11">
        <f t="shared" si="16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67"/>
        <v>0</v>
      </c>
      <c r="R2142">
        <f>_xlfn.RANK.AVG(N2142,Table1[backers_count])</f>
        <v>2611.5</v>
      </c>
      <c r="S2142" t="str">
        <f t="shared" si="168"/>
        <v>games</v>
      </c>
      <c r="T2142" t="str">
        <f t="shared" si="169"/>
        <v>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65"/>
        <v>41957.277303240742</v>
      </c>
      <c r="K2143">
        <v>1413351559</v>
      </c>
      <c r="L2143" s="11">
        <f t="shared" si="16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67"/>
        <v>0</v>
      </c>
      <c r="R2143">
        <f>_xlfn.RANK.AVG(N2143,Table1[backers_count])</f>
        <v>3909.5</v>
      </c>
      <c r="S2143" t="str">
        <f t="shared" si="168"/>
        <v>games</v>
      </c>
      <c r="T2143" t="str">
        <f t="shared" si="169"/>
        <v>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65"/>
        <v>42368.701504629629</v>
      </c>
      <c r="K2144">
        <v>1449075010</v>
      </c>
      <c r="L2144" s="11">
        <f t="shared" si="16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67"/>
        <v>6</v>
      </c>
      <c r="R2144">
        <f>_xlfn.RANK.AVG(N2144,Table1[backers_count])</f>
        <v>2568.5</v>
      </c>
      <c r="S2144" t="str">
        <f t="shared" si="168"/>
        <v>games</v>
      </c>
      <c r="T2144" t="str">
        <f t="shared" si="169"/>
        <v>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65"/>
        <v>40380.791666666664</v>
      </c>
      <c r="K2145">
        <v>1275599812</v>
      </c>
      <c r="L2145" s="11">
        <f t="shared" si="16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67"/>
        <v>11</v>
      </c>
      <c r="R2145">
        <f>_xlfn.RANK.AVG(N2145,Table1[backers_count])</f>
        <v>2971.5</v>
      </c>
      <c r="S2145" t="str">
        <f t="shared" si="168"/>
        <v>games</v>
      </c>
      <c r="T2145" t="str">
        <f t="shared" si="169"/>
        <v>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65"/>
        <v>41531.546759259261</v>
      </c>
      <c r="K2146">
        <v>1376399240</v>
      </c>
      <c r="L2146" s="11">
        <f t="shared" si="16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67"/>
        <v>2</v>
      </c>
      <c r="R2146">
        <f>_xlfn.RANK.AVG(N2146,Table1[backers_count])</f>
        <v>2084.5</v>
      </c>
      <c r="S2146" t="str">
        <f t="shared" si="168"/>
        <v>games</v>
      </c>
      <c r="T2146" t="str">
        <f t="shared" si="169"/>
        <v>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65"/>
        <v>41605.279097222221</v>
      </c>
      <c r="K2147">
        <v>1382938914</v>
      </c>
      <c r="L2147" s="11">
        <f t="shared" si="16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67"/>
        <v>30</v>
      </c>
      <c r="R2147">
        <f>_xlfn.RANK.AVG(N2147,Table1[backers_count])</f>
        <v>905.5</v>
      </c>
      <c r="S2147" t="str">
        <f t="shared" si="168"/>
        <v>games</v>
      </c>
      <c r="T2147" t="str">
        <f t="shared" si="169"/>
        <v>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65"/>
        <v>42411.679513888885</v>
      </c>
      <c r="K2148">
        <v>1453997910</v>
      </c>
      <c r="L2148" s="11">
        <f t="shared" si="16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67"/>
        <v>0</v>
      </c>
      <c r="R2148">
        <f>_xlfn.RANK.AVG(N2148,Table1[backers_count])</f>
        <v>3572.5</v>
      </c>
      <c r="S2148" t="str">
        <f t="shared" si="168"/>
        <v>games</v>
      </c>
      <c r="T2148" t="str">
        <f t="shared" si="169"/>
        <v>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65"/>
        <v>41959.337361111116</v>
      </c>
      <c r="K2149">
        <v>1413356748</v>
      </c>
      <c r="L2149" s="11">
        <f t="shared" si="16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67"/>
        <v>1</v>
      </c>
      <c r="R2149">
        <f>_xlfn.RANK.AVG(N2149,Table1[backers_count])</f>
        <v>1326.5</v>
      </c>
      <c r="S2149" t="str">
        <f t="shared" si="168"/>
        <v>games</v>
      </c>
      <c r="T2149" t="str">
        <f t="shared" si="169"/>
        <v>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65"/>
        <v>42096.691921296297</v>
      </c>
      <c r="K2150">
        <v>1425404182</v>
      </c>
      <c r="L2150" s="11">
        <f t="shared" si="16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67"/>
        <v>2</v>
      </c>
      <c r="R2150">
        <f>_xlfn.RANK.AVG(N2150,Table1[backers_count])</f>
        <v>3354.5</v>
      </c>
      <c r="S2150" t="str">
        <f t="shared" si="168"/>
        <v>games</v>
      </c>
      <c r="T2150" t="str">
        <f t="shared" si="169"/>
        <v>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65"/>
        <v>40390</v>
      </c>
      <c r="K2151">
        <v>1277512556</v>
      </c>
      <c r="L2151" s="11">
        <f t="shared" si="16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67"/>
        <v>0</v>
      </c>
      <c r="R2151">
        <f>_xlfn.RANK.AVG(N2151,Table1[backers_count])</f>
        <v>3909.5</v>
      </c>
      <c r="S2151" t="str">
        <f t="shared" si="168"/>
        <v>games</v>
      </c>
      <c r="T2151" t="str">
        <f t="shared" si="169"/>
        <v>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65"/>
        <v>42564.284710648149</v>
      </c>
      <c r="K2152">
        <v>1465800599</v>
      </c>
      <c r="L2152" s="11">
        <f t="shared" si="16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67"/>
        <v>1</v>
      </c>
      <c r="R2152">
        <f>_xlfn.RANK.AVG(N2152,Table1[backers_count])</f>
        <v>3067.5</v>
      </c>
      <c r="S2152" t="str">
        <f t="shared" si="168"/>
        <v>games</v>
      </c>
      <c r="T2152" t="str">
        <f t="shared" si="169"/>
        <v>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65"/>
        <v>42550.847384259265</v>
      </c>
      <c r="K2153">
        <v>1464639614</v>
      </c>
      <c r="L2153" s="11">
        <f t="shared" si="16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67"/>
        <v>0</v>
      </c>
      <c r="R2153">
        <f>_xlfn.RANK.AVG(N2153,Table1[backers_count])</f>
        <v>2901.5</v>
      </c>
      <c r="S2153" t="str">
        <f t="shared" si="168"/>
        <v>games</v>
      </c>
      <c r="T2153" t="str">
        <f t="shared" si="169"/>
        <v>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65"/>
        <v>41713.790613425925</v>
      </c>
      <c r="K2154">
        <v>1392321509</v>
      </c>
      <c r="L2154" s="11">
        <f t="shared" si="16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67"/>
        <v>0</v>
      </c>
      <c r="R2154">
        <f>_xlfn.RANK.AVG(N2154,Table1[backers_count])</f>
        <v>3067.5</v>
      </c>
      <c r="S2154" t="str">
        <f t="shared" si="168"/>
        <v>games</v>
      </c>
      <c r="T2154" t="str">
        <f t="shared" si="169"/>
        <v>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65"/>
        <v>42014.332638888889</v>
      </c>
      <c r="K2155">
        <v>1417470718</v>
      </c>
      <c r="L2155" s="11">
        <f t="shared" si="16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67"/>
        <v>0</v>
      </c>
      <c r="R2155">
        <f>_xlfn.RANK.AVG(N2155,Table1[backers_count])</f>
        <v>3067.5</v>
      </c>
      <c r="S2155" t="str">
        <f t="shared" si="168"/>
        <v>games</v>
      </c>
      <c r="T2155" t="str">
        <f t="shared" si="169"/>
        <v>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65"/>
        <v>41667.632256944446</v>
      </c>
      <c r="K2156">
        <v>1389193827</v>
      </c>
      <c r="L2156" s="11">
        <f t="shared" si="16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67"/>
        <v>1</v>
      </c>
      <c r="R2156">
        <f>_xlfn.RANK.AVG(N2156,Table1[backers_count])</f>
        <v>3354.5</v>
      </c>
      <c r="S2156" t="str">
        <f t="shared" si="168"/>
        <v>games</v>
      </c>
      <c r="T2156" t="str">
        <f t="shared" si="169"/>
        <v>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65"/>
        <v>42460.70584490741</v>
      </c>
      <c r="K2157">
        <v>1456854985</v>
      </c>
      <c r="L2157" s="11">
        <f t="shared" si="16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67"/>
        <v>2</v>
      </c>
      <c r="R2157">
        <f>_xlfn.RANK.AVG(N2157,Table1[backers_count])</f>
        <v>2971.5</v>
      </c>
      <c r="S2157" t="str">
        <f t="shared" si="168"/>
        <v>games</v>
      </c>
      <c r="T2157" t="str">
        <f t="shared" si="169"/>
        <v>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65"/>
        <v>41533.85423611111</v>
      </c>
      <c r="K2158">
        <v>1375475406</v>
      </c>
      <c r="L2158" s="11">
        <f t="shared" si="16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67"/>
        <v>3</v>
      </c>
      <c r="R2158">
        <f>_xlfn.RANK.AVG(N2158,Table1[backers_count])</f>
        <v>953</v>
      </c>
      <c r="S2158" t="str">
        <f t="shared" si="168"/>
        <v>games</v>
      </c>
      <c r="T2158" t="str">
        <f t="shared" si="169"/>
        <v>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65"/>
        <v>42727.332638888889</v>
      </c>
      <c r="K2159">
        <v>1479684783</v>
      </c>
      <c r="L2159" s="11">
        <f t="shared" si="16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67"/>
        <v>28</v>
      </c>
      <c r="R2159">
        <f>_xlfn.RANK.AVG(N2159,Table1[backers_count])</f>
        <v>1291</v>
      </c>
      <c r="S2159" t="str">
        <f t="shared" si="168"/>
        <v>games</v>
      </c>
      <c r="T2159" t="str">
        <f t="shared" si="169"/>
        <v>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65"/>
        <v>41309.853865740741</v>
      </c>
      <c r="K2160">
        <v>1356121774</v>
      </c>
      <c r="L2160" s="11">
        <f t="shared" si="16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67"/>
        <v>7</v>
      </c>
      <c r="R2160">
        <f>_xlfn.RANK.AVG(N2160,Table1[backers_count])</f>
        <v>262.5</v>
      </c>
      <c r="S2160" t="str">
        <f t="shared" si="168"/>
        <v>games</v>
      </c>
      <c r="T2160" t="str">
        <f t="shared" si="169"/>
        <v>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65"/>
        <v>40740.731180555551</v>
      </c>
      <c r="K2161">
        <v>1308245574</v>
      </c>
      <c r="L2161" s="11">
        <f t="shared" si="16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67"/>
        <v>1</v>
      </c>
      <c r="R2161">
        <f>_xlfn.RANK.AVG(N2161,Table1[backers_count])</f>
        <v>3354.5</v>
      </c>
      <c r="S2161" t="str">
        <f t="shared" si="168"/>
        <v>games</v>
      </c>
      <c r="T2161" t="str">
        <f t="shared" si="169"/>
        <v>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65"/>
        <v>41048.711863425924</v>
      </c>
      <c r="K2162">
        <v>1334855105</v>
      </c>
      <c r="L2162" s="11">
        <f t="shared" si="16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67"/>
        <v>1</v>
      </c>
      <c r="R2162">
        <f>_xlfn.RANK.AVG(N2162,Table1[backers_count])</f>
        <v>2380.5</v>
      </c>
      <c r="S2162" t="str">
        <f t="shared" si="168"/>
        <v>games</v>
      </c>
      <c r="T2162" t="str">
        <f t="shared" si="169"/>
        <v>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65"/>
        <v>42270.852534722217</v>
      </c>
      <c r="K2163">
        <v>1440448059</v>
      </c>
      <c r="L2163" s="11">
        <f t="shared" si="16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67"/>
        <v>116</v>
      </c>
      <c r="R2163">
        <f>_xlfn.RANK.AVG(N2163,Table1[backers_count])</f>
        <v>2521.5</v>
      </c>
      <c r="S2163" t="str">
        <f t="shared" si="168"/>
        <v>music</v>
      </c>
      <c r="T2163" t="str">
        <f t="shared" si="169"/>
        <v>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65"/>
        <v>41844.766099537039</v>
      </c>
      <c r="K2164">
        <v>1403547791</v>
      </c>
      <c r="L2164" s="11">
        <f t="shared" si="16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67"/>
        <v>112</v>
      </c>
      <c r="R2164">
        <f>_xlfn.RANK.AVG(N2164,Table1[backers_count])</f>
        <v>1272.5</v>
      </c>
      <c r="S2164" t="str">
        <f t="shared" si="168"/>
        <v>music</v>
      </c>
      <c r="T2164" t="str">
        <f t="shared" si="169"/>
        <v>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65"/>
        <v>42163.159722222219</v>
      </c>
      <c r="K2165">
        <v>1429306520</v>
      </c>
      <c r="L2165" s="11">
        <f t="shared" si="16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67"/>
        <v>132</v>
      </c>
      <c r="R2165">
        <f>_xlfn.RANK.AVG(N2165,Table1[backers_count])</f>
        <v>1524</v>
      </c>
      <c r="S2165" t="str">
        <f t="shared" si="168"/>
        <v>music</v>
      </c>
      <c r="T2165" t="str">
        <f t="shared" si="169"/>
        <v>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65"/>
        <v>42546.165972222225</v>
      </c>
      <c r="K2166">
        <v>1464196414</v>
      </c>
      <c r="L2166" s="11">
        <f t="shared" si="16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67"/>
        <v>103</v>
      </c>
      <c r="R2166">
        <f>_xlfn.RANK.AVG(N2166,Table1[backers_count])</f>
        <v>953</v>
      </c>
      <c r="S2166" t="str">
        <f t="shared" si="168"/>
        <v>music</v>
      </c>
      <c r="T2166" t="str">
        <f t="shared" si="169"/>
        <v>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65"/>
        <v>42468.625405092593</v>
      </c>
      <c r="K2167">
        <v>1457539235</v>
      </c>
      <c r="L2167" s="11">
        <f t="shared" si="16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67"/>
        <v>139</v>
      </c>
      <c r="R2167">
        <f>_xlfn.RANK.AVG(N2167,Table1[backers_count])</f>
        <v>694.5</v>
      </c>
      <c r="S2167" t="str">
        <f t="shared" si="168"/>
        <v>music</v>
      </c>
      <c r="T2167" t="str">
        <f t="shared" si="169"/>
        <v>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65"/>
        <v>41978.879837962959</v>
      </c>
      <c r="K2168">
        <v>1413922018</v>
      </c>
      <c r="L2168" s="11">
        <f t="shared" si="16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67"/>
        <v>147</v>
      </c>
      <c r="R2168">
        <f>_xlfn.RANK.AVG(N2168,Table1[backers_count])</f>
        <v>1812.5</v>
      </c>
      <c r="S2168" t="str">
        <f t="shared" si="168"/>
        <v>music</v>
      </c>
      <c r="T2168" t="str">
        <f t="shared" si="169"/>
        <v>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65"/>
        <v>41167.066400462965</v>
      </c>
      <c r="K2169">
        <v>1346463337</v>
      </c>
      <c r="L2169" s="11">
        <f t="shared" si="16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67"/>
        <v>120</v>
      </c>
      <c r="R2169">
        <f>_xlfn.RANK.AVG(N2169,Table1[backers_count])</f>
        <v>2767.5</v>
      </c>
      <c r="S2169" t="str">
        <f t="shared" si="168"/>
        <v>music</v>
      </c>
      <c r="T2169" t="str">
        <f t="shared" si="169"/>
        <v>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65"/>
        <v>42776.208333333328</v>
      </c>
      <c r="K2170">
        <v>1484058261</v>
      </c>
      <c r="L2170" s="11">
        <f t="shared" si="16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67"/>
        <v>122</v>
      </c>
      <c r="R2170">
        <f>_xlfn.RANK.AVG(N2170,Table1[backers_count])</f>
        <v>234</v>
      </c>
      <c r="S2170" t="str">
        <f t="shared" si="168"/>
        <v>music</v>
      </c>
      <c r="T2170" t="str">
        <f t="shared" si="169"/>
        <v>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65"/>
        <v>42796.700821759259</v>
      </c>
      <c r="K2171">
        <v>1488214151</v>
      </c>
      <c r="L2171" s="11">
        <f t="shared" si="16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67"/>
        <v>100</v>
      </c>
      <c r="R2171">
        <f>_xlfn.RANK.AVG(N2171,Table1[backers_count])</f>
        <v>2833</v>
      </c>
      <c r="S2171" t="str">
        <f t="shared" si="168"/>
        <v>music</v>
      </c>
      <c r="T2171" t="str">
        <f t="shared" si="169"/>
        <v>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65"/>
        <v>42238.750254629631</v>
      </c>
      <c r="K2172">
        <v>1436810422</v>
      </c>
      <c r="L2172" s="11">
        <f t="shared" si="16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67"/>
        <v>181</v>
      </c>
      <c r="R2172">
        <f>_xlfn.RANK.AVG(N2172,Table1[backers_count])</f>
        <v>2263</v>
      </c>
      <c r="S2172" t="str">
        <f t="shared" si="168"/>
        <v>music</v>
      </c>
      <c r="T2172" t="str">
        <f t="shared" si="169"/>
        <v>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65"/>
        <v>42177.208333333328</v>
      </c>
      <c r="K2173">
        <v>1431903495</v>
      </c>
      <c r="L2173" s="11">
        <f t="shared" si="16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67"/>
        <v>106</v>
      </c>
      <c r="R2173">
        <f>_xlfn.RANK.AVG(N2173,Table1[backers_count])</f>
        <v>1459</v>
      </c>
      <c r="S2173" t="str">
        <f t="shared" si="168"/>
        <v>music</v>
      </c>
      <c r="T2173" t="str">
        <f t="shared" si="169"/>
        <v>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65"/>
        <v>42112.580092592587</v>
      </c>
      <c r="K2174">
        <v>1426773320</v>
      </c>
      <c r="L2174" s="11">
        <f t="shared" si="16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67"/>
        <v>100</v>
      </c>
      <c r="R2174">
        <f>_xlfn.RANK.AVG(N2174,Table1[backers_count])</f>
        <v>2521.5</v>
      </c>
      <c r="S2174" t="str">
        <f t="shared" si="168"/>
        <v>music</v>
      </c>
      <c r="T2174" t="str">
        <f t="shared" si="169"/>
        <v>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65"/>
        <v>41527.165972222225</v>
      </c>
      <c r="K2175">
        <v>1376066243</v>
      </c>
      <c r="L2175" s="11">
        <f t="shared" si="16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67"/>
        <v>127</v>
      </c>
      <c r="R2175">
        <f>_xlfn.RANK.AVG(N2175,Table1[backers_count])</f>
        <v>893.5</v>
      </c>
      <c r="S2175" t="str">
        <f t="shared" si="168"/>
        <v>music</v>
      </c>
      <c r="T2175" t="str">
        <f t="shared" si="169"/>
        <v>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65"/>
        <v>42495.542905092589</v>
      </c>
      <c r="K2176">
        <v>1459861307</v>
      </c>
      <c r="L2176" s="11">
        <f t="shared" si="16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67"/>
        <v>103</v>
      </c>
      <c r="R2176">
        <f>_xlfn.RANK.AVG(N2176,Table1[backers_count])</f>
        <v>1198.5</v>
      </c>
      <c r="S2176" t="str">
        <f t="shared" si="168"/>
        <v>music</v>
      </c>
      <c r="T2176" t="str">
        <f t="shared" si="169"/>
        <v>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65"/>
        <v>42572.009097222224</v>
      </c>
      <c r="K2177">
        <v>1468455186</v>
      </c>
      <c r="L2177" s="11">
        <f t="shared" si="16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67"/>
        <v>250</v>
      </c>
      <c r="R2177">
        <f>_xlfn.RANK.AVG(N2177,Table1[backers_count])</f>
        <v>2010</v>
      </c>
      <c r="S2177" t="str">
        <f t="shared" si="168"/>
        <v>music</v>
      </c>
      <c r="T2177" t="str">
        <f t="shared" si="169"/>
        <v>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ref="J2178:J2241" si="170">(((I2178/60)/60)/24)+DATE(1970,1,1)</f>
        <v>42126.633206018523</v>
      </c>
      <c r="K2178">
        <v>1427987509</v>
      </c>
      <c r="L2178" s="11">
        <f t="shared" ref="L2178:L2241" si="171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72">ROUND((E2178/D2178)*100,0)</f>
        <v>126</v>
      </c>
      <c r="R2178">
        <f>_xlfn.RANK.AVG(N2178,Table1[backers_count])</f>
        <v>1097.5</v>
      </c>
      <c r="S2178" t="str">
        <f t="shared" ref="S2178:S2241" si="173">LEFT(P2178, SEARCH("/",P2178,1)-1)</f>
        <v>music</v>
      </c>
      <c r="T2178" t="str">
        <f t="shared" ref="T2178:T2241" si="174">RIGHT(P2178,LEN(P2178)-SEARCH("/",P2178)-1)</f>
        <v>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si="170"/>
        <v>42527.250775462962</v>
      </c>
      <c r="K2179">
        <v>1463032867</v>
      </c>
      <c r="L2179" s="11">
        <f t="shared" si="171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72"/>
        <v>100</v>
      </c>
      <c r="R2179">
        <f>_xlfn.RANK.AVG(N2179,Table1[backers_count])</f>
        <v>1645.5</v>
      </c>
      <c r="S2179" t="str">
        <f t="shared" si="173"/>
        <v>music</v>
      </c>
      <c r="T2179" t="str">
        <f t="shared" si="174"/>
        <v>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70"/>
        <v>42753.63653935185</v>
      </c>
      <c r="K2180">
        <v>1482160597</v>
      </c>
      <c r="L2180" s="11">
        <f t="shared" si="171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72"/>
        <v>139</v>
      </c>
      <c r="R2180">
        <f>_xlfn.RANK.AVG(N2180,Table1[backers_count])</f>
        <v>85</v>
      </c>
      <c r="S2180" t="str">
        <f t="shared" si="173"/>
        <v>music</v>
      </c>
      <c r="T2180" t="str">
        <f t="shared" si="174"/>
        <v>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70"/>
        <v>42105.171203703707</v>
      </c>
      <c r="K2181">
        <v>1426133192</v>
      </c>
      <c r="L2181" s="11">
        <f t="shared" si="171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72"/>
        <v>161</v>
      </c>
      <c r="R2181">
        <f>_xlfn.RANK.AVG(N2181,Table1[backers_count])</f>
        <v>2182</v>
      </c>
      <c r="S2181" t="str">
        <f t="shared" si="173"/>
        <v>music</v>
      </c>
      <c r="T2181" t="str">
        <f t="shared" si="174"/>
        <v>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70"/>
        <v>42321.711435185185</v>
      </c>
      <c r="K2182">
        <v>1443801868</v>
      </c>
      <c r="L2182" s="11">
        <f t="shared" si="171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72"/>
        <v>107</v>
      </c>
      <c r="R2182">
        <f>_xlfn.RANK.AVG(N2182,Table1[backers_count])</f>
        <v>1007</v>
      </c>
      <c r="S2182" t="str">
        <f t="shared" si="173"/>
        <v>music</v>
      </c>
      <c r="T2182" t="str">
        <f t="shared" si="174"/>
        <v>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70"/>
        <v>42787.005243055552</v>
      </c>
      <c r="K2183">
        <v>1486426053</v>
      </c>
      <c r="L2183" s="11">
        <f t="shared" si="171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72"/>
        <v>153</v>
      </c>
      <c r="R2183">
        <f>_xlfn.RANK.AVG(N2183,Table1[backers_count])</f>
        <v>1351</v>
      </c>
      <c r="S2183" t="str">
        <f t="shared" si="173"/>
        <v>games</v>
      </c>
      <c r="T2183" t="str">
        <f t="shared" si="174"/>
        <v>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70"/>
        <v>41914.900752314818</v>
      </c>
      <c r="K2184">
        <v>1409261825</v>
      </c>
      <c r="L2184" s="11">
        <f t="shared" si="171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72"/>
        <v>524</v>
      </c>
      <c r="R2184">
        <f>_xlfn.RANK.AVG(N2184,Table1[backers_count])</f>
        <v>219.5</v>
      </c>
      <c r="S2184" t="str">
        <f t="shared" si="173"/>
        <v>games</v>
      </c>
      <c r="T2184" t="str">
        <f t="shared" si="174"/>
        <v>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70"/>
        <v>42775.208333333328</v>
      </c>
      <c r="K2185">
        <v>1484037977</v>
      </c>
      <c r="L2185" s="11">
        <f t="shared" si="171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72"/>
        <v>489</v>
      </c>
      <c r="R2185">
        <f>_xlfn.RANK.AVG(N2185,Table1[backers_count])</f>
        <v>301</v>
      </c>
      <c r="S2185" t="str">
        <f t="shared" si="173"/>
        <v>games</v>
      </c>
      <c r="T2185" t="str">
        <f t="shared" si="174"/>
        <v>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70"/>
        <v>42394.666666666672</v>
      </c>
      <c r="K2186">
        <v>1452530041</v>
      </c>
      <c r="L2186" s="11">
        <f t="shared" si="171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72"/>
        <v>285</v>
      </c>
      <c r="R2186">
        <f>_xlfn.RANK.AVG(N2186,Table1[backers_count])</f>
        <v>320.5</v>
      </c>
      <c r="S2186" t="str">
        <f t="shared" si="173"/>
        <v>games</v>
      </c>
      <c r="T2186" t="str">
        <f t="shared" si="174"/>
        <v>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70"/>
        <v>41359.349988425929</v>
      </c>
      <c r="K2187">
        <v>1360830239</v>
      </c>
      <c r="L2187" s="11">
        <f t="shared" si="171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72"/>
        <v>1857</v>
      </c>
      <c r="R2187">
        <f>_xlfn.RANK.AVG(N2187,Table1[backers_count])</f>
        <v>116</v>
      </c>
      <c r="S2187" t="str">
        <f t="shared" si="173"/>
        <v>games</v>
      </c>
      <c r="T2187" t="str">
        <f t="shared" si="174"/>
        <v>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70"/>
        <v>42620.083333333328</v>
      </c>
      <c r="K2188">
        <v>1470062743</v>
      </c>
      <c r="L2188" s="11">
        <f t="shared" si="171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72"/>
        <v>110</v>
      </c>
      <c r="R2188">
        <f>_xlfn.RANK.AVG(N2188,Table1[backers_count])</f>
        <v>199</v>
      </c>
      <c r="S2188" t="str">
        <f t="shared" si="173"/>
        <v>games</v>
      </c>
      <c r="T2188" t="str">
        <f t="shared" si="174"/>
        <v>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70"/>
        <v>42097.165972222225</v>
      </c>
      <c r="K2189">
        <v>1425531666</v>
      </c>
      <c r="L2189" s="11">
        <f t="shared" si="171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72"/>
        <v>1015</v>
      </c>
      <c r="R2189">
        <f>_xlfn.RANK.AVG(N2189,Table1[backers_count])</f>
        <v>12</v>
      </c>
      <c r="S2189" t="str">
        <f t="shared" si="173"/>
        <v>games</v>
      </c>
      <c r="T2189" t="str">
        <f t="shared" si="174"/>
        <v>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70"/>
        <v>42668.708333333328</v>
      </c>
      <c r="K2190">
        <v>1474380241</v>
      </c>
      <c r="L2190" s="11">
        <f t="shared" si="171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72"/>
        <v>412</v>
      </c>
      <c r="R2190">
        <f>_xlfn.RANK.AVG(N2190,Table1[backers_count])</f>
        <v>146</v>
      </c>
      <c r="S2190" t="str">
        <f t="shared" si="173"/>
        <v>games</v>
      </c>
      <c r="T2190" t="str">
        <f t="shared" si="174"/>
        <v>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70"/>
        <v>42481.916666666672</v>
      </c>
      <c r="K2191">
        <v>1460055300</v>
      </c>
      <c r="L2191" s="11">
        <f t="shared" si="171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72"/>
        <v>503</v>
      </c>
      <c r="R2191">
        <f>_xlfn.RANK.AVG(N2191,Table1[backers_count])</f>
        <v>914.5</v>
      </c>
      <c r="S2191" t="str">
        <f t="shared" si="173"/>
        <v>games</v>
      </c>
      <c r="T2191" t="str">
        <f t="shared" si="174"/>
        <v>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70"/>
        <v>42452.290972222225</v>
      </c>
      <c r="K2192">
        <v>1455721204</v>
      </c>
      <c r="L2192" s="11">
        <f t="shared" si="171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72"/>
        <v>185</v>
      </c>
      <c r="R2192">
        <f>_xlfn.RANK.AVG(N2192,Table1[backers_count])</f>
        <v>140.5</v>
      </c>
      <c r="S2192" t="str">
        <f t="shared" si="173"/>
        <v>games</v>
      </c>
      <c r="T2192" t="str">
        <f t="shared" si="174"/>
        <v>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70"/>
        <v>42780.833645833336</v>
      </c>
      <c r="K2193">
        <v>1486065627</v>
      </c>
      <c r="L2193" s="11">
        <f t="shared" si="171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72"/>
        <v>120</v>
      </c>
      <c r="R2193">
        <f>_xlfn.RANK.AVG(N2193,Table1[backers_count])</f>
        <v>2047.5</v>
      </c>
      <c r="S2193" t="str">
        <f t="shared" si="173"/>
        <v>games</v>
      </c>
      <c r="T2193" t="str">
        <f t="shared" si="174"/>
        <v>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70"/>
        <v>42719.958333333328</v>
      </c>
      <c r="K2194">
        <v>1479414344</v>
      </c>
      <c r="L2194" s="11">
        <f t="shared" si="171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72"/>
        <v>1081</v>
      </c>
      <c r="R2194">
        <f>_xlfn.RANK.AVG(N2194,Table1[backers_count])</f>
        <v>15</v>
      </c>
      <c r="S2194" t="str">
        <f t="shared" si="173"/>
        <v>games</v>
      </c>
      <c r="T2194" t="str">
        <f t="shared" si="174"/>
        <v>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70"/>
        <v>42695.207638888889</v>
      </c>
      <c r="K2195">
        <v>1477043072</v>
      </c>
      <c r="L2195" s="11">
        <f t="shared" si="171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72"/>
        <v>452</v>
      </c>
      <c r="R2195">
        <f>_xlfn.RANK.AVG(N2195,Table1[backers_count])</f>
        <v>79</v>
      </c>
      <c r="S2195" t="str">
        <f t="shared" si="173"/>
        <v>games</v>
      </c>
      <c r="T2195" t="str">
        <f t="shared" si="174"/>
        <v>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70"/>
        <v>42455.716319444444</v>
      </c>
      <c r="K2196">
        <v>1456423890</v>
      </c>
      <c r="L2196" s="11">
        <f t="shared" si="171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72"/>
        <v>537</v>
      </c>
      <c r="R2196">
        <f>_xlfn.RANK.AVG(N2196,Table1[backers_count])</f>
        <v>83</v>
      </c>
      <c r="S2196" t="str">
        <f t="shared" si="173"/>
        <v>games</v>
      </c>
      <c r="T2196" t="str">
        <f t="shared" si="174"/>
        <v>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70"/>
        <v>42227.771990740745</v>
      </c>
      <c r="K2197">
        <v>1436725900</v>
      </c>
      <c r="L2197" s="11">
        <f t="shared" si="171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72"/>
        <v>120</v>
      </c>
      <c r="R2197">
        <f>_xlfn.RANK.AVG(N2197,Table1[backers_count])</f>
        <v>704.5</v>
      </c>
      <c r="S2197" t="str">
        <f t="shared" si="173"/>
        <v>games</v>
      </c>
      <c r="T2197" t="str">
        <f t="shared" si="174"/>
        <v>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70"/>
        <v>42706.291666666672</v>
      </c>
      <c r="K2198">
        <v>1478000502</v>
      </c>
      <c r="L2198" s="11">
        <f t="shared" si="171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72"/>
        <v>114</v>
      </c>
      <c r="R2198">
        <f>_xlfn.RANK.AVG(N2198,Table1[backers_count])</f>
        <v>364.5</v>
      </c>
      <c r="S2198" t="str">
        <f t="shared" si="173"/>
        <v>games</v>
      </c>
      <c r="T2198" t="str">
        <f t="shared" si="174"/>
        <v>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70"/>
        <v>42063.584016203706</v>
      </c>
      <c r="K2199">
        <v>1422540059</v>
      </c>
      <c r="L2199" s="11">
        <f t="shared" si="171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72"/>
        <v>951</v>
      </c>
      <c r="R2199">
        <f>_xlfn.RANK.AVG(N2199,Table1[backers_count])</f>
        <v>8</v>
      </c>
      <c r="S2199" t="str">
        <f t="shared" si="173"/>
        <v>games</v>
      </c>
      <c r="T2199" t="str">
        <f t="shared" si="174"/>
        <v>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70"/>
        <v>42322.555555555555</v>
      </c>
      <c r="K2200">
        <v>1444911600</v>
      </c>
      <c r="L2200" s="11">
        <f t="shared" si="171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72"/>
        <v>133</v>
      </c>
      <c r="R2200">
        <f>_xlfn.RANK.AVG(N2200,Table1[backers_count])</f>
        <v>112</v>
      </c>
      <c r="S2200" t="str">
        <f t="shared" si="173"/>
        <v>games</v>
      </c>
      <c r="T2200" t="str">
        <f t="shared" si="174"/>
        <v>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70"/>
        <v>42292.416643518518</v>
      </c>
      <c r="K2201">
        <v>1442311198</v>
      </c>
      <c r="L2201" s="11">
        <f t="shared" si="171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72"/>
        <v>147</v>
      </c>
      <c r="R2201">
        <f>_xlfn.RANK.AVG(N2201,Table1[backers_count])</f>
        <v>336</v>
      </c>
      <c r="S2201" t="str">
        <f t="shared" si="173"/>
        <v>games</v>
      </c>
      <c r="T2201" t="str">
        <f t="shared" si="174"/>
        <v>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70"/>
        <v>42191.125</v>
      </c>
      <c r="K2202">
        <v>1433775668</v>
      </c>
      <c r="L2202" s="11">
        <f t="shared" si="171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72"/>
        <v>542</v>
      </c>
      <c r="R2202">
        <f>_xlfn.RANK.AVG(N2202,Table1[backers_count])</f>
        <v>327</v>
      </c>
      <c r="S2202" t="str">
        <f t="shared" si="173"/>
        <v>games</v>
      </c>
      <c r="T2202" t="str">
        <f t="shared" si="174"/>
        <v>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70"/>
        <v>41290.846817129634</v>
      </c>
      <c r="K2203">
        <v>1357157965</v>
      </c>
      <c r="L2203" s="11">
        <f t="shared" si="171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72"/>
        <v>383</v>
      </c>
      <c r="R2203">
        <f>_xlfn.RANK.AVG(N2203,Table1[backers_count])</f>
        <v>1928.5</v>
      </c>
      <c r="S2203" t="str">
        <f t="shared" si="173"/>
        <v>music</v>
      </c>
      <c r="T2203" t="str">
        <f t="shared" si="174"/>
        <v>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70"/>
        <v>41214.849166666667</v>
      </c>
      <c r="K2204">
        <v>1349209368</v>
      </c>
      <c r="L2204" s="11">
        <f t="shared" si="171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72"/>
        <v>704</v>
      </c>
      <c r="R2204">
        <f>_xlfn.RANK.AVG(N2204,Table1[backers_count])</f>
        <v>97</v>
      </c>
      <c r="S2204" t="str">
        <f t="shared" si="173"/>
        <v>music</v>
      </c>
      <c r="T2204" t="str">
        <f t="shared" si="174"/>
        <v>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70"/>
        <v>42271.85974537037</v>
      </c>
      <c r="K2205">
        <v>1440535082</v>
      </c>
      <c r="L2205" s="11">
        <f t="shared" si="171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72"/>
        <v>110</v>
      </c>
      <c r="R2205">
        <f>_xlfn.RANK.AVG(N2205,Table1[backers_count])</f>
        <v>1400.5</v>
      </c>
      <c r="S2205" t="str">
        <f t="shared" si="173"/>
        <v>music</v>
      </c>
      <c r="T2205" t="str">
        <f t="shared" si="174"/>
        <v>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70"/>
        <v>41342.311562499999</v>
      </c>
      <c r="K2206">
        <v>1360222119</v>
      </c>
      <c r="L2206" s="11">
        <f t="shared" si="171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72"/>
        <v>133</v>
      </c>
      <c r="R2206">
        <f>_xlfn.RANK.AVG(N2206,Table1[backers_count])</f>
        <v>1068</v>
      </c>
      <c r="S2206" t="str">
        <f t="shared" si="173"/>
        <v>music</v>
      </c>
      <c r="T2206" t="str">
        <f t="shared" si="174"/>
        <v>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70"/>
        <v>41061.82163194444</v>
      </c>
      <c r="K2207">
        <v>1335987789</v>
      </c>
      <c r="L2207" s="11">
        <f t="shared" si="171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72"/>
        <v>152</v>
      </c>
      <c r="R2207">
        <f>_xlfn.RANK.AVG(N2207,Table1[backers_count])</f>
        <v>1970</v>
      </c>
      <c r="S2207" t="str">
        <f t="shared" si="173"/>
        <v>music</v>
      </c>
      <c r="T2207" t="str">
        <f t="shared" si="174"/>
        <v>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70"/>
        <v>41015.257222222222</v>
      </c>
      <c r="K2208">
        <v>1333001424</v>
      </c>
      <c r="L2208" s="11">
        <f t="shared" si="171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72"/>
        <v>103</v>
      </c>
      <c r="R2208">
        <f>_xlfn.RANK.AVG(N2208,Table1[backers_count])</f>
        <v>1754</v>
      </c>
      <c r="S2208" t="str">
        <f t="shared" si="173"/>
        <v>music</v>
      </c>
      <c r="T2208" t="str">
        <f t="shared" si="174"/>
        <v>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70"/>
        <v>41594.235798611109</v>
      </c>
      <c r="K2209">
        <v>1381984773</v>
      </c>
      <c r="L2209" s="11">
        <f t="shared" si="171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72"/>
        <v>100</v>
      </c>
      <c r="R2209">
        <f>_xlfn.RANK.AVG(N2209,Table1[backers_count])</f>
        <v>2833</v>
      </c>
      <c r="S2209" t="str">
        <f t="shared" si="173"/>
        <v>music</v>
      </c>
      <c r="T2209" t="str">
        <f t="shared" si="174"/>
        <v>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70"/>
        <v>41006.166666666664</v>
      </c>
      <c r="K2210">
        <v>1328649026</v>
      </c>
      <c r="L2210" s="11">
        <f t="shared" si="171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72"/>
        <v>102</v>
      </c>
      <c r="R2210">
        <f>_xlfn.RANK.AVG(N2210,Table1[backers_count])</f>
        <v>2084.5</v>
      </c>
      <c r="S2210" t="str">
        <f t="shared" si="173"/>
        <v>music</v>
      </c>
      <c r="T2210" t="str">
        <f t="shared" si="174"/>
        <v>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70"/>
        <v>41743.958333333336</v>
      </c>
      <c r="K2211">
        <v>1396524644</v>
      </c>
      <c r="L2211" s="11">
        <f t="shared" si="171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72"/>
        <v>151</v>
      </c>
      <c r="R2211">
        <f>_xlfn.RANK.AVG(N2211,Table1[backers_count])</f>
        <v>2419.5</v>
      </c>
      <c r="S2211" t="str">
        <f t="shared" si="173"/>
        <v>music</v>
      </c>
      <c r="T2211" t="str">
        <f t="shared" si="174"/>
        <v>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70"/>
        <v>41013.73333333333</v>
      </c>
      <c r="K2212">
        <v>1329442510</v>
      </c>
      <c r="L2212" s="11">
        <f t="shared" si="171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72"/>
        <v>111</v>
      </c>
      <c r="R2212">
        <f>_xlfn.RANK.AVG(N2212,Table1[backers_count])</f>
        <v>1082</v>
      </c>
      <c r="S2212" t="str">
        <f t="shared" si="173"/>
        <v>music</v>
      </c>
      <c r="T2212" t="str">
        <f t="shared" si="174"/>
        <v>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70"/>
        <v>41739.290972222225</v>
      </c>
      <c r="K2213">
        <v>1395168625</v>
      </c>
      <c r="L2213" s="11">
        <f t="shared" si="171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72"/>
        <v>196</v>
      </c>
      <c r="R2213">
        <f>_xlfn.RANK.AVG(N2213,Table1[backers_count])</f>
        <v>677</v>
      </c>
      <c r="S2213" t="str">
        <f t="shared" si="173"/>
        <v>music</v>
      </c>
      <c r="T2213" t="str">
        <f t="shared" si="174"/>
        <v>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70"/>
        <v>41582.041666666664</v>
      </c>
      <c r="K2214">
        <v>1380650177</v>
      </c>
      <c r="L2214" s="11">
        <f t="shared" si="171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72"/>
        <v>114</v>
      </c>
      <c r="R2214">
        <f>_xlfn.RANK.AVG(N2214,Table1[backers_count])</f>
        <v>660.5</v>
      </c>
      <c r="S2214" t="str">
        <f t="shared" si="173"/>
        <v>music</v>
      </c>
      <c r="T2214" t="str">
        <f t="shared" si="174"/>
        <v>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70"/>
        <v>42139.826145833329</v>
      </c>
      <c r="K2215">
        <v>1429127379</v>
      </c>
      <c r="L2215" s="11">
        <f t="shared" si="171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72"/>
        <v>200</v>
      </c>
      <c r="R2215">
        <f>_xlfn.RANK.AVG(N2215,Table1[backers_count])</f>
        <v>3572.5</v>
      </c>
      <c r="S2215" t="str">
        <f t="shared" si="173"/>
        <v>music</v>
      </c>
      <c r="T2215" t="str">
        <f t="shared" si="174"/>
        <v>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70"/>
        <v>41676.792222222226</v>
      </c>
      <c r="K2216">
        <v>1389121248</v>
      </c>
      <c r="L2216" s="11">
        <f t="shared" si="171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72"/>
        <v>293</v>
      </c>
      <c r="R2216">
        <f>_xlfn.RANK.AVG(N2216,Table1[backers_count])</f>
        <v>2084.5</v>
      </c>
      <c r="S2216" t="str">
        <f t="shared" si="173"/>
        <v>music</v>
      </c>
      <c r="T2216" t="str">
        <f t="shared" si="174"/>
        <v>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70"/>
        <v>40981.290972222225</v>
      </c>
      <c r="K2217">
        <v>1329671572</v>
      </c>
      <c r="L2217" s="11">
        <f t="shared" si="171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72"/>
        <v>156</v>
      </c>
      <c r="R2217">
        <f>_xlfn.RANK.AVG(N2217,Table1[backers_count])</f>
        <v>1786</v>
      </c>
      <c r="S2217" t="str">
        <f t="shared" si="173"/>
        <v>music</v>
      </c>
      <c r="T2217" t="str">
        <f t="shared" si="174"/>
        <v>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70"/>
        <v>42208.751678240747</v>
      </c>
      <c r="K2218">
        <v>1436464945</v>
      </c>
      <c r="L2218" s="11">
        <f t="shared" si="171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72"/>
        <v>106</v>
      </c>
      <c r="R2218">
        <f>_xlfn.RANK.AVG(N2218,Table1[backers_count])</f>
        <v>2470</v>
      </c>
      <c r="S2218" t="str">
        <f t="shared" si="173"/>
        <v>music</v>
      </c>
      <c r="T2218" t="str">
        <f t="shared" si="174"/>
        <v>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70"/>
        <v>42310.333333333328</v>
      </c>
      <c r="K2219">
        <v>1445539113</v>
      </c>
      <c r="L2219" s="11">
        <f t="shared" si="171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72"/>
        <v>101</v>
      </c>
      <c r="R2219">
        <f>_xlfn.RANK.AVG(N2219,Table1[backers_count])</f>
        <v>2707</v>
      </c>
      <c r="S2219" t="str">
        <f t="shared" si="173"/>
        <v>music</v>
      </c>
      <c r="T2219" t="str">
        <f t="shared" si="174"/>
        <v>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70"/>
        <v>41150</v>
      </c>
      <c r="K2220">
        <v>1344281383</v>
      </c>
      <c r="L2220" s="11">
        <f t="shared" si="171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72"/>
        <v>123</v>
      </c>
      <c r="R2220">
        <f>_xlfn.RANK.AVG(N2220,Table1[backers_count])</f>
        <v>1028.5</v>
      </c>
      <c r="S2220" t="str">
        <f t="shared" si="173"/>
        <v>music</v>
      </c>
      <c r="T2220" t="str">
        <f t="shared" si="174"/>
        <v>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70"/>
        <v>42235.718888888892</v>
      </c>
      <c r="K2221">
        <v>1437412512</v>
      </c>
      <c r="L2221" s="11">
        <f t="shared" si="171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72"/>
        <v>102</v>
      </c>
      <c r="R2221">
        <f>_xlfn.RANK.AVG(N2221,Table1[backers_count])</f>
        <v>2263</v>
      </c>
      <c r="S2221" t="str">
        <f t="shared" si="173"/>
        <v>music</v>
      </c>
      <c r="T2221" t="str">
        <f t="shared" si="174"/>
        <v>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70"/>
        <v>41482.060601851852</v>
      </c>
      <c r="K2222">
        <v>1372296436</v>
      </c>
      <c r="L2222" s="11">
        <f t="shared" si="171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72"/>
        <v>101</v>
      </c>
      <c r="R2222">
        <f>_xlfn.RANK.AVG(N2222,Table1[backers_count])</f>
        <v>1132.5</v>
      </c>
      <c r="S2222" t="str">
        <f t="shared" si="173"/>
        <v>music</v>
      </c>
      <c r="T2222" t="str">
        <f t="shared" si="174"/>
        <v>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70"/>
        <v>42483</v>
      </c>
      <c r="K2223">
        <v>1458748809</v>
      </c>
      <c r="L2223" s="11">
        <f t="shared" si="171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72"/>
        <v>108</v>
      </c>
      <c r="R2223">
        <f>_xlfn.RANK.AVG(N2223,Table1[backers_count])</f>
        <v>383.5</v>
      </c>
      <c r="S2223" t="str">
        <f t="shared" si="173"/>
        <v>games</v>
      </c>
      <c r="T2223" t="str">
        <f t="shared" si="174"/>
        <v>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70"/>
        <v>40936.787581018521</v>
      </c>
      <c r="K2224">
        <v>1325184847</v>
      </c>
      <c r="L2224" s="11">
        <f t="shared" si="171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72"/>
        <v>163</v>
      </c>
      <c r="R2224">
        <f>_xlfn.RANK.AVG(N2224,Table1[backers_count])</f>
        <v>1866.5</v>
      </c>
      <c r="S2224" t="str">
        <f t="shared" si="173"/>
        <v>games</v>
      </c>
      <c r="T2224" t="str">
        <f t="shared" si="174"/>
        <v>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70"/>
        <v>42182.640833333338</v>
      </c>
      <c r="K2225">
        <v>1432826568</v>
      </c>
      <c r="L2225" s="11">
        <f t="shared" si="171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72"/>
        <v>106</v>
      </c>
      <c r="R2225">
        <f>_xlfn.RANK.AVG(N2225,Table1[backers_count])</f>
        <v>807.5</v>
      </c>
      <c r="S2225" t="str">
        <f t="shared" si="173"/>
        <v>games</v>
      </c>
      <c r="T2225" t="str">
        <f t="shared" si="174"/>
        <v>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70"/>
        <v>42672.791666666672</v>
      </c>
      <c r="K2226">
        <v>1475337675</v>
      </c>
      <c r="L2226" s="11">
        <f t="shared" si="171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72"/>
        <v>243</v>
      </c>
      <c r="R2226">
        <f>_xlfn.RANK.AVG(N2226,Table1[backers_count])</f>
        <v>278.5</v>
      </c>
      <c r="S2226" t="str">
        <f t="shared" si="173"/>
        <v>games</v>
      </c>
      <c r="T2226" t="str">
        <f t="shared" si="174"/>
        <v>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70"/>
        <v>41903.79184027778</v>
      </c>
      <c r="K2227">
        <v>1408734015</v>
      </c>
      <c r="L2227" s="11">
        <f t="shared" si="171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72"/>
        <v>945</v>
      </c>
      <c r="R2227">
        <f>_xlfn.RANK.AVG(N2227,Table1[backers_count])</f>
        <v>53</v>
      </c>
      <c r="S2227" t="str">
        <f t="shared" si="173"/>
        <v>games</v>
      </c>
      <c r="T2227" t="str">
        <f t="shared" si="174"/>
        <v>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70"/>
        <v>42412.207638888889</v>
      </c>
      <c r="K2228">
        <v>1452625822</v>
      </c>
      <c r="L2228" s="11">
        <f t="shared" si="171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72"/>
        <v>108</v>
      </c>
      <c r="R2228">
        <f>_xlfn.RANK.AVG(N2228,Table1[backers_count])</f>
        <v>254</v>
      </c>
      <c r="S2228" t="str">
        <f t="shared" si="173"/>
        <v>games</v>
      </c>
      <c r="T2228" t="str">
        <f t="shared" si="174"/>
        <v>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70"/>
        <v>41591.849016203705</v>
      </c>
      <c r="K2229">
        <v>1381778555</v>
      </c>
      <c r="L2229" s="11">
        <f t="shared" si="171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72"/>
        <v>157</v>
      </c>
      <c r="R2229">
        <f>_xlfn.RANK.AVG(N2229,Table1[backers_count])</f>
        <v>275</v>
      </c>
      <c r="S2229" t="str">
        <f t="shared" si="173"/>
        <v>games</v>
      </c>
      <c r="T2229" t="str">
        <f t="shared" si="174"/>
        <v>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70"/>
        <v>42232.278194444443</v>
      </c>
      <c r="K2230">
        <v>1437115236</v>
      </c>
      <c r="L2230" s="11">
        <f t="shared" si="171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72"/>
        <v>1174</v>
      </c>
      <c r="R2230">
        <f>_xlfn.RANK.AVG(N2230,Table1[backers_count])</f>
        <v>583.5</v>
      </c>
      <c r="S2230" t="str">
        <f t="shared" si="173"/>
        <v>games</v>
      </c>
      <c r="T2230" t="str">
        <f t="shared" si="174"/>
        <v>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70"/>
        <v>41520.166666666664</v>
      </c>
      <c r="K2231">
        <v>1375113391</v>
      </c>
      <c r="L2231" s="11">
        <f t="shared" si="171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72"/>
        <v>171</v>
      </c>
      <c r="R2231">
        <f>_xlfn.RANK.AVG(N2231,Table1[backers_count])</f>
        <v>138.5</v>
      </c>
      <c r="S2231" t="str">
        <f t="shared" si="173"/>
        <v>games</v>
      </c>
      <c r="T2231" t="str">
        <f t="shared" si="174"/>
        <v>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70"/>
        <v>41754.881099537037</v>
      </c>
      <c r="K2232">
        <v>1395868127</v>
      </c>
      <c r="L2232" s="11">
        <f t="shared" si="171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72"/>
        <v>126</v>
      </c>
      <c r="R2232">
        <f>_xlfn.RANK.AVG(N2232,Table1[backers_count])</f>
        <v>153.5</v>
      </c>
      <c r="S2232" t="str">
        <f t="shared" si="173"/>
        <v>games</v>
      </c>
      <c r="T2232" t="str">
        <f t="shared" si="174"/>
        <v>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70"/>
        <v>41450.208333333336</v>
      </c>
      <c r="K2233">
        <v>1369864301</v>
      </c>
      <c r="L2233" s="11">
        <f t="shared" si="171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72"/>
        <v>1212</v>
      </c>
      <c r="R2233">
        <f>_xlfn.RANK.AVG(N2233,Table1[backers_count])</f>
        <v>55</v>
      </c>
      <c r="S2233" t="str">
        <f t="shared" si="173"/>
        <v>games</v>
      </c>
      <c r="T2233" t="str">
        <f t="shared" si="174"/>
        <v>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70"/>
        <v>41839.125</v>
      </c>
      <c r="K2234">
        <v>1402945408</v>
      </c>
      <c r="L2234" s="11">
        <f t="shared" si="171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72"/>
        <v>496</v>
      </c>
      <c r="R2234">
        <f>_xlfn.RANK.AVG(N2234,Table1[backers_count])</f>
        <v>66</v>
      </c>
      <c r="S2234" t="str">
        <f t="shared" si="173"/>
        <v>games</v>
      </c>
      <c r="T2234" t="str">
        <f t="shared" si="174"/>
        <v>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70"/>
        <v>42352</v>
      </c>
      <c r="K2235">
        <v>1448269539</v>
      </c>
      <c r="L2235" s="11">
        <f t="shared" si="171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72"/>
        <v>332</v>
      </c>
      <c r="R2235">
        <f>_xlfn.RANK.AVG(N2235,Table1[backers_count])</f>
        <v>201</v>
      </c>
      <c r="S2235" t="str">
        <f t="shared" si="173"/>
        <v>games</v>
      </c>
      <c r="T2235" t="str">
        <f t="shared" si="174"/>
        <v>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70"/>
        <v>42740.824618055558</v>
      </c>
      <c r="K2236">
        <v>1481053647</v>
      </c>
      <c r="L2236" s="11">
        <f t="shared" si="171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72"/>
        <v>1165</v>
      </c>
      <c r="R2236">
        <f>_xlfn.RANK.AVG(N2236,Table1[backers_count])</f>
        <v>1928.5</v>
      </c>
      <c r="S2236" t="str">
        <f t="shared" si="173"/>
        <v>games</v>
      </c>
      <c r="T2236" t="str">
        <f t="shared" si="174"/>
        <v>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70"/>
        <v>42091.980451388896</v>
      </c>
      <c r="K2237">
        <v>1424997111</v>
      </c>
      <c r="L2237" s="11">
        <f t="shared" si="171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72"/>
        <v>153</v>
      </c>
      <c r="R2237">
        <f>_xlfn.RANK.AVG(N2237,Table1[backers_count])</f>
        <v>569.5</v>
      </c>
      <c r="S2237" t="str">
        <f t="shared" si="173"/>
        <v>games</v>
      </c>
      <c r="T2237" t="str">
        <f t="shared" si="174"/>
        <v>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70"/>
        <v>42401.617164351846</v>
      </c>
      <c r="K2238">
        <v>1451746123</v>
      </c>
      <c r="L2238" s="11">
        <f t="shared" si="171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72"/>
        <v>537</v>
      </c>
      <c r="R2238">
        <f>_xlfn.RANK.AVG(N2238,Table1[backers_count])</f>
        <v>105.5</v>
      </c>
      <c r="S2238" t="str">
        <f t="shared" si="173"/>
        <v>games</v>
      </c>
      <c r="T2238" t="str">
        <f t="shared" si="174"/>
        <v>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70"/>
        <v>41955.332638888889</v>
      </c>
      <c r="K2239">
        <v>1412294683</v>
      </c>
      <c r="L2239" s="11">
        <f t="shared" si="171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72"/>
        <v>353</v>
      </c>
      <c r="R2239">
        <f>_xlfn.RANK.AVG(N2239,Table1[backers_count])</f>
        <v>67</v>
      </c>
      <c r="S2239" t="str">
        <f t="shared" si="173"/>
        <v>games</v>
      </c>
      <c r="T2239" t="str">
        <f t="shared" si="174"/>
        <v>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70"/>
        <v>42804.621712962966</v>
      </c>
      <c r="K2240">
        <v>1486565716</v>
      </c>
      <c r="L2240" s="11">
        <f t="shared" si="171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72"/>
        <v>137</v>
      </c>
      <c r="R2240">
        <f>_xlfn.RANK.AVG(N2240,Table1[backers_count])</f>
        <v>994</v>
      </c>
      <c r="S2240" t="str">
        <f t="shared" si="173"/>
        <v>games</v>
      </c>
      <c r="T2240" t="str">
        <f t="shared" si="174"/>
        <v>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70"/>
        <v>41609.168055555558</v>
      </c>
      <c r="K2241">
        <v>1382742014</v>
      </c>
      <c r="L2241" s="11">
        <f t="shared" si="171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72"/>
        <v>128</v>
      </c>
      <c r="R2241">
        <f>_xlfn.RANK.AVG(N2241,Table1[backers_count])</f>
        <v>180.5</v>
      </c>
      <c r="S2241" t="str">
        <f t="shared" si="173"/>
        <v>games</v>
      </c>
      <c r="T2241" t="str">
        <f t="shared" si="174"/>
        <v>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ref="J2242:J2305" si="175">(((I2242/60)/60)/24)+DATE(1970,1,1)</f>
        <v>42482.825740740736</v>
      </c>
      <c r="K2242">
        <v>1458762544</v>
      </c>
      <c r="L2242" s="11">
        <f t="shared" ref="L2242:L2305" si="176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77">ROUND((E2242/D2242)*100,0)</f>
        <v>271</v>
      </c>
      <c r="R2242">
        <f>_xlfn.RANK.AVG(N2242,Table1[backers_count])</f>
        <v>842.5</v>
      </c>
      <c r="S2242" t="str">
        <f t="shared" ref="S2242:S2305" si="178">LEFT(P2242, SEARCH("/",P2242,1)-1)</f>
        <v>games</v>
      </c>
      <c r="T2242" t="str">
        <f t="shared" ref="T2242:T2305" si="179">RIGHT(P2242,LEN(P2242)-SEARCH("/",P2242)-1)</f>
        <v>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si="175"/>
        <v>42796.827546296292</v>
      </c>
      <c r="K2243">
        <v>1485892300</v>
      </c>
      <c r="L2243" s="11">
        <f t="shared" si="176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77"/>
        <v>806</v>
      </c>
      <c r="R2243">
        <f>_xlfn.RANK.AVG(N2243,Table1[backers_count])</f>
        <v>521</v>
      </c>
      <c r="S2243" t="str">
        <f t="shared" si="178"/>
        <v>games</v>
      </c>
      <c r="T2243" t="str">
        <f t="shared" si="179"/>
        <v>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75"/>
        <v>41605.126388888886</v>
      </c>
      <c r="K2244">
        <v>1382449733</v>
      </c>
      <c r="L2244" s="11">
        <f t="shared" si="17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77"/>
        <v>1360</v>
      </c>
      <c r="R2244">
        <f>_xlfn.RANK.AVG(N2244,Table1[backers_count])</f>
        <v>17</v>
      </c>
      <c r="S2244" t="str">
        <f t="shared" si="178"/>
        <v>games</v>
      </c>
      <c r="T2244" t="str">
        <f t="shared" si="179"/>
        <v>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75"/>
        <v>42807.125</v>
      </c>
      <c r="K2245">
        <v>1488823290</v>
      </c>
      <c r="L2245" s="11">
        <f t="shared" si="17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77"/>
        <v>930250</v>
      </c>
      <c r="R2245">
        <f>_xlfn.RANK.AVG(N2245,Table1[backers_count])</f>
        <v>24</v>
      </c>
      <c r="S2245" t="str">
        <f t="shared" si="178"/>
        <v>games</v>
      </c>
      <c r="T2245" t="str">
        <f t="shared" si="179"/>
        <v>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75"/>
        <v>42659.854166666672</v>
      </c>
      <c r="K2246">
        <v>1475609946</v>
      </c>
      <c r="L2246" s="11">
        <f t="shared" si="17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77"/>
        <v>377</v>
      </c>
      <c r="R2246">
        <f>_xlfn.RANK.AVG(N2246,Table1[backers_count])</f>
        <v>285</v>
      </c>
      <c r="S2246" t="str">
        <f t="shared" si="178"/>
        <v>games</v>
      </c>
      <c r="T2246" t="str">
        <f t="shared" si="179"/>
        <v>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75"/>
        <v>41691.75</v>
      </c>
      <c r="K2247">
        <v>1390323617</v>
      </c>
      <c r="L2247" s="11">
        <f t="shared" si="17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77"/>
        <v>2647</v>
      </c>
      <c r="R2247">
        <f>_xlfn.RANK.AVG(N2247,Table1[backers_count])</f>
        <v>25</v>
      </c>
      <c r="S2247" t="str">
        <f t="shared" si="178"/>
        <v>games</v>
      </c>
      <c r="T2247" t="str">
        <f t="shared" si="179"/>
        <v>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75"/>
        <v>42251.79178240741</v>
      </c>
      <c r="K2248">
        <v>1438801210</v>
      </c>
      <c r="L2248" s="11">
        <f t="shared" si="17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77"/>
        <v>100</v>
      </c>
      <c r="R2248">
        <f>_xlfn.RANK.AVG(N2248,Table1[backers_count])</f>
        <v>1291</v>
      </c>
      <c r="S2248" t="str">
        <f t="shared" si="178"/>
        <v>games</v>
      </c>
      <c r="T2248" t="str">
        <f t="shared" si="179"/>
        <v>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75"/>
        <v>42214.666261574079</v>
      </c>
      <c r="K2249">
        <v>1436975965</v>
      </c>
      <c r="L2249" s="11">
        <f t="shared" si="17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77"/>
        <v>104</v>
      </c>
      <c r="R2249">
        <f>_xlfn.RANK.AVG(N2249,Table1[backers_count])</f>
        <v>206</v>
      </c>
      <c r="S2249" t="str">
        <f t="shared" si="178"/>
        <v>games</v>
      </c>
      <c r="T2249" t="str">
        <f t="shared" si="179"/>
        <v>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75"/>
        <v>42718.875902777778</v>
      </c>
      <c r="K2250">
        <v>1479157278</v>
      </c>
      <c r="L2250" s="11">
        <f t="shared" si="17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77"/>
        <v>107</v>
      </c>
      <c r="R2250">
        <f>_xlfn.RANK.AVG(N2250,Table1[backers_count])</f>
        <v>643</v>
      </c>
      <c r="S2250" t="str">
        <f t="shared" si="178"/>
        <v>games</v>
      </c>
      <c r="T2250" t="str">
        <f t="shared" si="179"/>
        <v>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75"/>
        <v>41366.661631944444</v>
      </c>
      <c r="K2251">
        <v>1362329565</v>
      </c>
      <c r="L2251" s="11">
        <f t="shared" si="17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77"/>
        <v>169</v>
      </c>
      <c r="R2251">
        <f>_xlfn.RANK.AVG(N2251,Table1[backers_count])</f>
        <v>470.5</v>
      </c>
      <c r="S2251" t="str">
        <f t="shared" si="178"/>
        <v>games</v>
      </c>
      <c r="T2251" t="str">
        <f t="shared" si="179"/>
        <v>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75"/>
        <v>42707.0471412037</v>
      </c>
      <c r="K2252">
        <v>1478131673</v>
      </c>
      <c r="L2252" s="11">
        <f t="shared" si="17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77"/>
        <v>975</v>
      </c>
      <c r="R2252">
        <f>_xlfn.RANK.AVG(N2252,Table1[backers_count])</f>
        <v>126</v>
      </c>
      <c r="S2252" t="str">
        <f t="shared" si="178"/>
        <v>games</v>
      </c>
      <c r="T2252" t="str">
        <f t="shared" si="179"/>
        <v>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75"/>
        <v>41867.34579861111</v>
      </c>
      <c r="K2253">
        <v>1406362677</v>
      </c>
      <c r="L2253" s="11">
        <f t="shared" si="17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77"/>
        <v>134</v>
      </c>
      <c r="R2253">
        <f>_xlfn.RANK.AVG(N2253,Table1[backers_count])</f>
        <v>158.5</v>
      </c>
      <c r="S2253" t="str">
        <f t="shared" si="178"/>
        <v>games</v>
      </c>
      <c r="T2253" t="str">
        <f t="shared" si="179"/>
        <v>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75"/>
        <v>42588.327986111108</v>
      </c>
      <c r="K2254">
        <v>1469173938</v>
      </c>
      <c r="L2254" s="11">
        <f t="shared" si="17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77"/>
        <v>272</v>
      </c>
      <c r="R2254">
        <f>_xlfn.RANK.AVG(N2254,Table1[backers_count])</f>
        <v>338.5</v>
      </c>
      <c r="S2254" t="str">
        <f t="shared" si="178"/>
        <v>games</v>
      </c>
      <c r="T2254" t="str">
        <f t="shared" si="179"/>
        <v>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75"/>
        <v>42326.672997685186</v>
      </c>
      <c r="K2255">
        <v>1445267347</v>
      </c>
      <c r="L2255" s="11">
        <f t="shared" si="17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77"/>
        <v>113</v>
      </c>
      <c r="R2255">
        <f>_xlfn.RANK.AVG(N2255,Table1[backers_count])</f>
        <v>944</v>
      </c>
      <c r="S2255" t="str">
        <f t="shared" si="178"/>
        <v>games</v>
      </c>
      <c r="T2255" t="str">
        <f t="shared" si="179"/>
        <v>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75"/>
        <v>42759.647777777776</v>
      </c>
      <c r="K2256">
        <v>1484667168</v>
      </c>
      <c r="L2256" s="11">
        <f t="shared" si="17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77"/>
        <v>460</v>
      </c>
      <c r="R2256">
        <f>_xlfn.RANK.AVG(N2256,Table1[backers_count])</f>
        <v>424</v>
      </c>
      <c r="S2256" t="str">
        <f t="shared" si="178"/>
        <v>games</v>
      </c>
      <c r="T2256" t="str">
        <f t="shared" si="179"/>
        <v>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75"/>
        <v>42497.951979166668</v>
      </c>
      <c r="K2257">
        <v>1460069451</v>
      </c>
      <c r="L2257" s="11">
        <f t="shared" si="17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77"/>
        <v>287</v>
      </c>
      <c r="R2257">
        <f>_xlfn.RANK.AVG(N2257,Table1[backers_count])</f>
        <v>312.5</v>
      </c>
      <c r="S2257" t="str">
        <f t="shared" si="178"/>
        <v>games</v>
      </c>
      <c r="T2257" t="str">
        <f t="shared" si="179"/>
        <v>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75"/>
        <v>42696.451921296291</v>
      </c>
      <c r="K2258">
        <v>1478602246</v>
      </c>
      <c r="L2258" s="11">
        <f t="shared" si="17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77"/>
        <v>223</v>
      </c>
      <c r="R2258">
        <f>_xlfn.RANK.AVG(N2258,Table1[backers_count])</f>
        <v>1400.5</v>
      </c>
      <c r="S2258" t="str">
        <f t="shared" si="178"/>
        <v>games</v>
      </c>
      <c r="T2258" t="str">
        <f t="shared" si="179"/>
        <v>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75"/>
        <v>42540.958333333328</v>
      </c>
      <c r="K2259">
        <v>1463351329</v>
      </c>
      <c r="L2259" s="11">
        <f t="shared" si="17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77"/>
        <v>636</v>
      </c>
      <c r="R2259">
        <f>_xlfn.RANK.AVG(N2259,Table1[backers_count])</f>
        <v>500</v>
      </c>
      <c r="S2259" t="str">
        <f t="shared" si="178"/>
        <v>games</v>
      </c>
      <c r="T2259" t="str">
        <f t="shared" si="179"/>
        <v>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75"/>
        <v>42166.75100694444</v>
      </c>
      <c r="K2260">
        <v>1431453687</v>
      </c>
      <c r="L2260" s="11">
        <f t="shared" si="17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77"/>
        <v>147</v>
      </c>
      <c r="R2260">
        <f>_xlfn.RANK.AVG(N2260,Table1[backers_count])</f>
        <v>406.5</v>
      </c>
      <c r="S2260" t="str">
        <f t="shared" si="178"/>
        <v>games</v>
      </c>
      <c r="T2260" t="str">
        <f t="shared" si="179"/>
        <v>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75"/>
        <v>42712.804814814815</v>
      </c>
      <c r="K2261">
        <v>1480360736</v>
      </c>
      <c r="L2261" s="11">
        <f t="shared" si="17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77"/>
        <v>1867</v>
      </c>
      <c r="R2261">
        <f>_xlfn.RANK.AVG(N2261,Table1[backers_count])</f>
        <v>402</v>
      </c>
      <c r="S2261" t="str">
        <f t="shared" si="178"/>
        <v>games</v>
      </c>
      <c r="T2261" t="str">
        <f t="shared" si="179"/>
        <v>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75"/>
        <v>41724.975115740745</v>
      </c>
      <c r="K2262">
        <v>1393287850</v>
      </c>
      <c r="L2262" s="11">
        <f t="shared" si="17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77"/>
        <v>327</v>
      </c>
      <c r="R2262">
        <f>_xlfn.RANK.AVG(N2262,Table1[backers_count])</f>
        <v>944</v>
      </c>
      <c r="S2262" t="str">
        <f t="shared" si="178"/>
        <v>games</v>
      </c>
      <c r="T2262" t="str">
        <f t="shared" si="179"/>
        <v>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75"/>
        <v>42780.724768518514</v>
      </c>
      <c r="K2263">
        <v>1485278620</v>
      </c>
      <c r="L2263" s="11">
        <f t="shared" si="17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77"/>
        <v>780</v>
      </c>
      <c r="R2263">
        <f>_xlfn.RANK.AVG(N2263,Table1[backers_count])</f>
        <v>395</v>
      </c>
      <c r="S2263" t="str">
        <f t="shared" si="178"/>
        <v>games</v>
      </c>
      <c r="T2263" t="str">
        <f t="shared" si="179"/>
        <v>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75"/>
        <v>41961</v>
      </c>
      <c r="K2264">
        <v>1413295358</v>
      </c>
      <c r="L2264" s="11">
        <f t="shared" si="17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77"/>
        <v>154</v>
      </c>
      <c r="R2264">
        <f>_xlfn.RANK.AVG(N2264,Table1[backers_count])</f>
        <v>468</v>
      </c>
      <c r="S2264" t="str">
        <f t="shared" si="178"/>
        <v>games</v>
      </c>
      <c r="T2264" t="str">
        <f t="shared" si="179"/>
        <v>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75"/>
        <v>42035.832326388889</v>
      </c>
      <c r="K2265">
        <v>1420919913</v>
      </c>
      <c r="L2265" s="11">
        <f t="shared" si="17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77"/>
        <v>116</v>
      </c>
      <c r="R2265">
        <f>_xlfn.RANK.AVG(N2265,Table1[backers_count])</f>
        <v>1244.5</v>
      </c>
      <c r="S2265" t="str">
        <f t="shared" si="178"/>
        <v>games</v>
      </c>
      <c r="T2265" t="str">
        <f t="shared" si="179"/>
        <v>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75"/>
        <v>42513.125</v>
      </c>
      <c r="K2266">
        <v>1462543114</v>
      </c>
      <c r="L2266" s="11">
        <f t="shared" si="17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77"/>
        <v>180</v>
      </c>
      <c r="R2266">
        <f>_xlfn.RANK.AVG(N2266,Table1[backers_count])</f>
        <v>173</v>
      </c>
      <c r="S2266" t="str">
        <f t="shared" si="178"/>
        <v>games</v>
      </c>
      <c r="T2266" t="str">
        <f t="shared" si="179"/>
        <v>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75"/>
        <v>42696.853090277778</v>
      </c>
      <c r="K2267">
        <v>1479241707</v>
      </c>
      <c r="L2267" s="11">
        <f t="shared" si="17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77"/>
        <v>299</v>
      </c>
      <c r="R2267">
        <f>_xlfn.RANK.AVG(N2267,Table1[backers_count])</f>
        <v>2338</v>
      </c>
      <c r="S2267" t="str">
        <f t="shared" si="178"/>
        <v>games</v>
      </c>
      <c r="T2267" t="str">
        <f t="shared" si="179"/>
        <v>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75"/>
        <v>42487.083333333328</v>
      </c>
      <c r="K2268">
        <v>1460235592</v>
      </c>
      <c r="L2268" s="11">
        <f t="shared" si="17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77"/>
        <v>320</v>
      </c>
      <c r="R2268">
        <f>_xlfn.RANK.AVG(N2268,Table1[backers_count])</f>
        <v>431.5</v>
      </c>
      <c r="S2268" t="str">
        <f t="shared" si="178"/>
        <v>games</v>
      </c>
      <c r="T2268" t="str">
        <f t="shared" si="179"/>
        <v>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75"/>
        <v>41994.041666666672</v>
      </c>
      <c r="K2269">
        <v>1416945297</v>
      </c>
      <c r="L2269" s="11">
        <f t="shared" si="17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77"/>
        <v>381</v>
      </c>
      <c r="R2269">
        <f>_xlfn.RANK.AVG(N2269,Table1[backers_count])</f>
        <v>190.5</v>
      </c>
      <c r="S2269" t="str">
        <f t="shared" si="178"/>
        <v>games</v>
      </c>
      <c r="T2269" t="str">
        <f t="shared" si="179"/>
        <v>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75"/>
        <v>42806.082349537035</v>
      </c>
      <c r="K2270">
        <v>1486691915</v>
      </c>
      <c r="L2270" s="11">
        <f t="shared" si="17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77"/>
        <v>103</v>
      </c>
      <c r="R2270">
        <f>_xlfn.RANK.AVG(N2270,Table1[backers_count])</f>
        <v>431.5</v>
      </c>
      <c r="S2270" t="str">
        <f t="shared" si="178"/>
        <v>games</v>
      </c>
      <c r="T2270" t="str">
        <f t="shared" si="179"/>
        <v>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75"/>
        <v>42801.208333333328</v>
      </c>
      <c r="K2271">
        <v>1486745663</v>
      </c>
      <c r="L2271" s="11">
        <f t="shared" si="17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77"/>
        <v>1802</v>
      </c>
      <c r="R2271">
        <f>_xlfn.RANK.AVG(N2271,Table1[backers_count])</f>
        <v>78</v>
      </c>
      <c r="S2271" t="str">
        <f t="shared" si="178"/>
        <v>games</v>
      </c>
      <c r="T2271" t="str">
        <f t="shared" si="179"/>
        <v>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75"/>
        <v>42745.915972222225</v>
      </c>
      <c r="K2272">
        <v>1482353513</v>
      </c>
      <c r="L2272" s="11">
        <f t="shared" si="17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77"/>
        <v>720</v>
      </c>
      <c r="R2272">
        <f>_xlfn.RANK.AVG(N2272,Table1[backers_count])</f>
        <v>33</v>
      </c>
      <c r="S2272" t="str">
        <f t="shared" si="178"/>
        <v>games</v>
      </c>
      <c r="T2272" t="str">
        <f t="shared" si="179"/>
        <v>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75"/>
        <v>42714.000046296293</v>
      </c>
      <c r="K2273">
        <v>1478736004</v>
      </c>
      <c r="L2273" s="11">
        <f t="shared" si="17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77"/>
        <v>283</v>
      </c>
      <c r="R2273">
        <f>_xlfn.RANK.AVG(N2273,Table1[backers_count])</f>
        <v>47</v>
      </c>
      <c r="S2273" t="str">
        <f t="shared" si="178"/>
        <v>games</v>
      </c>
      <c r="T2273" t="str">
        <f t="shared" si="179"/>
        <v>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75"/>
        <v>42345.699490740735</v>
      </c>
      <c r="K2274">
        <v>1446914836</v>
      </c>
      <c r="L2274" s="11">
        <f t="shared" si="17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77"/>
        <v>1357</v>
      </c>
      <c r="R2274">
        <f>_xlfn.RANK.AVG(N2274,Table1[backers_count])</f>
        <v>73</v>
      </c>
      <c r="S2274" t="str">
        <f t="shared" si="178"/>
        <v>games</v>
      </c>
      <c r="T2274" t="str">
        <f t="shared" si="179"/>
        <v>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75"/>
        <v>42806.507430555561</v>
      </c>
      <c r="K2275">
        <v>1487164242</v>
      </c>
      <c r="L2275" s="11">
        <f t="shared" si="17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77"/>
        <v>220</v>
      </c>
      <c r="R2275">
        <f>_xlfn.RANK.AVG(N2275,Table1[backers_count])</f>
        <v>569.5</v>
      </c>
      <c r="S2275" t="str">
        <f t="shared" si="178"/>
        <v>games</v>
      </c>
      <c r="T2275" t="str">
        <f t="shared" si="179"/>
        <v>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75"/>
        <v>41693.500659722224</v>
      </c>
      <c r="K2276">
        <v>1390564857</v>
      </c>
      <c r="L2276" s="11">
        <f t="shared" si="17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77"/>
        <v>120</v>
      </c>
      <c r="R2276">
        <f>_xlfn.RANK.AVG(N2276,Table1[backers_count])</f>
        <v>817</v>
      </c>
      <c r="S2276" t="str">
        <f t="shared" si="178"/>
        <v>games</v>
      </c>
      <c r="T2276" t="str">
        <f t="shared" si="179"/>
        <v>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75"/>
        <v>41995.616655092599</v>
      </c>
      <c r="K2277">
        <v>1416667679</v>
      </c>
      <c r="L2277" s="11">
        <f t="shared" si="17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77"/>
        <v>408</v>
      </c>
      <c r="R2277">
        <f>_xlfn.RANK.AVG(N2277,Table1[backers_count])</f>
        <v>994</v>
      </c>
      <c r="S2277" t="str">
        <f t="shared" si="178"/>
        <v>games</v>
      </c>
      <c r="T2277" t="str">
        <f t="shared" si="179"/>
        <v>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75"/>
        <v>41644.651493055557</v>
      </c>
      <c r="K2278">
        <v>1386344289</v>
      </c>
      <c r="L2278" s="11">
        <f t="shared" si="17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77"/>
        <v>106</v>
      </c>
      <c r="R2278">
        <f>_xlfn.RANK.AVG(N2278,Table1[backers_count])</f>
        <v>1042</v>
      </c>
      <c r="S2278" t="str">
        <f t="shared" si="178"/>
        <v>games</v>
      </c>
      <c r="T2278" t="str">
        <f t="shared" si="179"/>
        <v>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75"/>
        <v>40966.678506944445</v>
      </c>
      <c r="K2279">
        <v>1327767423</v>
      </c>
      <c r="L2279" s="11">
        <f t="shared" si="17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77"/>
        <v>141</v>
      </c>
      <c r="R2279">
        <f>_xlfn.RANK.AVG(N2279,Table1[backers_count])</f>
        <v>398.5</v>
      </c>
      <c r="S2279" t="str">
        <f t="shared" si="178"/>
        <v>games</v>
      </c>
      <c r="T2279" t="str">
        <f t="shared" si="179"/>
        <v>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75"/>
        <v>42372.957638888889</v>
      </c>
      <c r="K2280">
        <v>1448902867</v>
      </c>
      <c r="L2280" s="11">
        <f t="shared" si="17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77"/>
        <v>271</v>
      </c>
      <c r="R2280">
        <f>_xlfn.RANK.AVG(N2280,Table1[backers_count])</f>
        <v>794</v>
      </c>
      <c r="S2280" t="str">
        <f t="shared" si="178"/>
        <v>games</v>
      </c>
      <c r="T2280" t="str">
        <f t="shared" si="179"/>
        <v>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75"/>
        <v>42039.166666666672</v>
      </c>
      <c r="K2281">
        <v>1421436099</v>
      </c>
      <c r="L2281" s="11">
        <f t="shared" si="17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77"/>
        <v>154</v>
      </c>
      <c r="R2281">
        <f>_xlfn.RANK.AVG(N2281,Table1[backers_count])</f>
        <v>1812.5</v>
      </c>
      <c r="S2281" t="str">
        <f t="shared" si="178"/>
        <v>games</v>
      </c>
      <c r="T2281" t="str">
        <f t="shared" si="179"/>
        <v>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75"/>
        <v>42264.624895833331</v>
      </c>
      <c r="K2282">
        <v>1439909991</v>
      </c>
      <c r="L2282" s="11">
        <f t="shared" si="17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77"/>
        <v>404</v>
      </c>
      <c r="R2282">
        <f>_xlfn.RANK.AVG(N2282,Table1[backers_count])</f>
        <v>158.5</v>
      </c>
      <c r="S2282" t="str">
        <f t="shared" si="178"/>
        <v>games</v>
      </c>
      <c r="T2282" t="str">
        <f t="shared" si="179"/>
        <v>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75"/>
        <v>40749.284722222219</v>
      </c>
      <c r="K2283">
        <v>1306219897</v>
      </c>
      <c r="L2283" s="11">
        <f t="shared" si="17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77"/>
        <v>185</v>
      </c>
      <c r="R2283">
        <f>_xlfn.RANK.AVG(N2283,Table1[backers_count])</f>
        <v>2611.5</v>
      </c>
      <c r="S2283" t="str">
        <f t="shared" si="178"/>
        <v>music</v>
      </c>
      <c r="T2283" t="str">
        <f t="shared" si="179"/>
        <v>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75"/>
        <v>42383.17460648148</v>
      </c>
      <c r="K2284">
        <v>1447560686</v>
      </c>
      <c r="L2284" s="11">
        <f t="shared" si="17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77"/>
        <v>185</v>
      </c>
      <c r="R2284">
        <f>_xlfn.RANK.AVG(N2284,Table1[backers_count])</f>
        <v>2568.5</v>
      </c>
      <c r="S2284" t="str">
        <f t="shared" si="178"/>
        <v>music</v>
      </c>
      <c r="T2284" t="str">
        <f t="shared" si="179"/>
        <v>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75"/>
        <v>41038.083379629628</v>
      </c>
      <c r="K2285">
        <v>1331348404</v>
      </c>
      <c r="L2285" s="11">
        <f t="shared" si="17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77"/>
        <v>101</v>
      </c>
      <c r="R2285">
        <f>_xlfn.RANK.AVG(N2285,Table1[backers_count])</f>
        <v>1439.5</v>
      </c>
      <c r="S2285" t="str">
        <f t="shared" si="178"/>
        <v>music</v>
      </c>
      <c r="T2285" t="str">
        <f t="shared" si="179"/>
        <v>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75"/>
        <v>40614.166666666664</v>
      </c>
      <c r="K2286">
        <v>1297451245</v>
      </c>
      <c r="L2286" s="11">
        <f t="shared" si="17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77"/>
        <v>106</v>
      </c>
      <c r="R2286">
        <f>_xlfn.RANK.AVG(N2286,Table1[backers_count])</f>
        <v>1258.5</v>
      </c>
      <c r="S2286" t="str">
        <f t="shared" si="178"/>
        <v>music</v>
      </c>
      <c r="T2286" t="str">
        <f t="shared" si="179"/>
        <v>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75"/>
        <v>41089.185682870368</v>
      </c>
      <c r="K2287">
        <v>1338352043</v>
      </c>
      <c r="L2287" s="11">
        <f t="shared" si="17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77"/>
        <v>121</v>
      </c>
      <c r="R2287">
        <f>_xlfn.RANK.AVG(N2287,Table1[backers_count])</f>
        <v>994</v>
      </c>
      <c r="S2287" t="str">
        <f t="shared" si="178"/>
        <v>music</v>
      </c>
      <c r="T2287" t="str">
        <f t="shared" si="179"/>
        <v>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75"/>
        <v>41523.165972222225</v>
      </c>
      <c r="K2288">
        <v>1376003254</v>
      </c>
      <c r="L2288" s="11">
        <f t="shared" si="17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77"/>
        <v>100</v>
      </c>
      <c r="R2288">
        <f>_xlfn.RANK.AVG(N2288,Table1[backers_count])</f>
        <v>2470</v>
      </c>
      <c r="S2288" t="str">
        <f t="shared" si="178"/>
        <v>music</v>
      </c>
      <c r="T2288" t="str">
        <f t="shared" si="179"/>
        <v>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75"/>
        <v>41813.667361111111</v>
      </c>
      <c r="K2289">
        <v>1401724860</v>
      </c>
      <c r="L2289" s="11">
        <f t="shared" si="17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77"/>
        <v>120</v>
      </c>
      <c r="R2289">
        <f>_xlfn.RANK.AVG(N2289,Table1[backers_count])</f>
        <v>763</v>
      </c>
      <c r="S2289" t="str">
        <f t="shared" si="178"/>
        <v>music</v>
      </c>
      <c r="T2289" t="str">
        <f t="shared" si="179"/>
        <v>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75"/>
        <v>41086.75</v>
      </c>
      <c r="K2290">
        <v>1339098689</v>
      </c>
      <c r="L2290" s="11">
        <f t="shared" si="17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77"/>
        <v>100</v>
      </c>
      <c r="R2290">
        <f>_xlfn.RANK.AVG(N2290,Table1[backers_count])</f>
        <v>2047.5</v>
      </c>
      <c r="S2290" t="str">
        <f t="shared" si="178"/>
        <v>music</v>
      </c>
      <c r="T2290" t="str">
        <f t="shared" si="179"/>
        <v>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75"/>
        <v>41614.973611111112</v>
      </c>
      <c r="K2291">
        <v>1382659060</v>
      </c>
      <c r="L2291" s="11">
        <f t="shared" si="17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77"/>
        <v>107</v>
      </c>
      <c r="R2291">
        <f>_xlfn.RANK.AVG(N2291,Table1[backers_count])</f>
        <v>2047.5</v>
      </c>
      <c r="S2291" t="str">
        <f t="shared" si="178"/>
        <v>music</v>
      </c>
      <c r="T2291" t="str">
        <f t="shared" si="179"/>
        <v>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75"/>
        <v>40148.708333333336</v>
      </c>
      <c r="K2292">
        <v>1252908330</v>
      </c>
      <c r="L2292" s="11">
        <f t="shared" si="17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77"/>
        <v>104</v>
      </c>
      <c r="R2292">
        <f>_xlfn.RANK.AVG(N2292,Table1[backers_count])</f>
        <v>1896</v>
      </c>
      <c r="S2292" t="str">
        <f t="shared" si="178"/>
        <v>music</v>
      </c>
      <c r="T2292" t="str">
        <f t="shared" si="179"/>
        <v>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75"/>
        <v>41022.166666666664</v>
      </c>
      <c r="K2293">
        <v>1332199618</v>
      </c>
      <c r="L2293" s="11">
        <f t="shared" si="17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77"/>
        <v>173</v>
      </c>
      <c r="R2293">
        <f>_xlfn.RANK.AVG(N2293,Table1[backers_count])</f>
        <v>1540</v>
      </c>
      <c r="S2293" t="str">
        <f t="shared" si="178"/>
        <v>music</v>
      </c>
      <c r="T2293" t="str">
        <f t="shared" si="179"/>
        <v>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75"/>
        <v>41017.697638888887</v>
      </c>
      <c r="K2294">
        <v>1332175476</v>
      </c>
      <c r="L2294" s="11">
        <f t="shared" si="17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77"/>
        <v>107</v>
      </c>
      <c r="R2294">
        <f>_xlfn.RANK.AVG(N2294,Table1[backers_count])</f>
        <v>1483</v>
      </c>
      <c r="S2294" t="str">
        <f t="shared" si="178"/>
        <v>music</v>
      </c>
      <c r="T2294" t="str">
        <f t="shared" si="179"/>
        <v>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75"/>
        <v>41177.165972222225</v>
      </c>
      <c r="K2295">
        <v>1346345999</v>
      </c>
      <c r="L2295" s="11">
        <f t="shared" si="17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77"/>
        <v>108</v>
      </c>
      <c r="R2295">
        <f>_xlfn.RANK.AVG(N2295,Table1[backers_count])</f>
        <v>1970</v>
      </c>
      <c r="S2295" t="str">
        <f t="shared" si="178"/>
        <v>music</v>
      </c>
      <c r="T2295" t="str">
        <f t="shared" si="179"/>
        <v>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75"/>
        <v>41294.72314814815</v>
      </c>
      <c r="K2296">
        <v>1356110480</v>
      </c>
      <c r="L2296" s="11">
        <f t="shared" si="17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77"/>
        <v>146</v>
      </c>
      <c r="R2296">
        <f>_xlfn.RANK.AVG(N2296,Table1[backers_count])</f>
        <v>726</v>
      </c>
      <c r="S2296" t="str">
        <f t="shared" si="178"/>
        <v>music</v>
      </c>
      <c r="T2296" t="str">
        <f t="shared" si="179"/>
        <v>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75"/>
        <v>41300.954351851848</v>
      </c>
      <c r="K2297">
        <v>1356648856</v>
      </c>
      <c r="L2297" s="11">
        <f t="shared" si="17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77"/>
        <v>125</v>
      </c>
      <c r="R2297">
        <f>_xlfn.RANK.AVG(N2297,Table1[backers_count])</f>
        <v>1754</v>
      </c>
      <c r="S2297" t="str">
        <f t="shared" si="178"/>
        <v>music</v>
      </c>
      <c r="T2297" t="str">
        <f t="shared" si="179"/>
        <v>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75"/>
        <v>40962.731782407405</v>
      </c>
      <c r="K2298">
        <v>1326994426</v>
      </c>
      <c r="L2298" s="11">
        <f t="shared" si="17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77"/>
        <v>149</v>
      </c>
      <c r="R2298">
        <f>_xlfn.RANK.AVG(N2298,Table1[backers_count])</f>
        <v>579.5</v>
      </c>
      <c r="S2298" t="str">
        <f t="shared" si="178"/>
        <v>music</v>
      </c>
      <c r="T2298" t="str">
        <f t="shared" si="179"/>
        <v>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75"/>
        <v>40982.165972222225</v>
      </c>
      <c r="K2299">
        <v>1328749249</v>
      </c>
      <c r="L2299" s="11">
        <f t="shared" si="17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77"/>
        <v>101</v>
      </c>
      <c r="R2299">
        <f>_xlfn.RANK.AVG(N2299,Table1[backers_count])</f>
        <v>2263</v>
      </c>
      <c r="S2299" t="str">
        <f t="shared" si="178"/>
        <v>music</v>
      </c>
      <c r="T2299" t="str">
        <f t="shared" si="179"/>
        <v>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75"/>
        <v>41724.798993055556</v>
      </c>
      <c r="K2300">
        <v>1393272633</v>
      </c>
      <c r="L2300" s="11">
        <f t="shared" si="17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77"/>
        <v>105</v>
      </c>
      <c r="R2300">
        <f>_xlfn.RANK.AVG(N2300,Table1[backers_count])</f>
        <v>287.5</v>
      </c>
      <c r="S2300" t="str">
        <f t="shared" si="178"/>
        <v>music</v>
      </c>
      <c r="T2300" t="str">
        <f t="shared" si="179"/>
        <v>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75"/>
        <v>40580.032511574071</v>
      </c>
      <c r="K2301">
        <v>1295657209</v>
      </c>
      <c r="L2301" s="11">
        <f t="shared" si="17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77"/>
        <v>350</v>
      </c>
      <c r="R2301">
        <f>_xlfn.RANK.AVG(N2301,Table1[backers_count])</f>
        <v>2470</v>
      </c>
      <c r="S2301" t="str">
        <f t="shared" si="178"/>
        <v>music</v>
      </c>
      <c r="T2301" t="str">
        <f t="shared" si="179"/>
        <v>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75"/>
        <v>41088.727037037039</v>
      </c>
      <c r="K2302">
        <v>1339694816</v>
      </c>
      <c r="L2302" s="11">
        <f t="shared" si="17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77"/>
        <v>101</v>
      </c>
      <c r="R2302">
        <f>_xlfn.RANK.AVG(N2302,Table1[backers_count])</f>
        <v>2833</v>
      </c>
      <c r="S2302" t="str">
        <f t="shared" si="178"/>
        <v>music</v>
      </c>
      <c r="T2302" t="str">
        <f t="shared" si="179"/>
        <v>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75"/>
        <v>41446.146944444445</v>
      </c>
      <c r="K2303">
        <v>1369193496</v>
      </c>
      <c r="L2303" s="11">
        <f t="shared" si="17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77"/>
        <v>134</v>
      </c>
      <c r="R2303">
        <f>_xlfn.RANK.AVG(N2303,Table1[backers_count])</f>
        <v>393</v>
      </c>
      <c r="S2303" t="str">
        <f t="shared" si="178"/>
        <v>music</v>
      </c>
      <c r="T2303" t="str">
        <f t="shared" si="179"/>
        <v>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75"/>
        <v>41639.291666666664</v>
      </c>
      <c r="K2304">
        <v>1385585434</v>
      </c>
      <c r="L2304" s="11">
        <f t="shared" si="17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77"/>
        <v>171</v>
      </c>
      <c r="R2304">
        <f>_xlfn.RANK.AVG(N2304,Table1[backers_count])</f>
        <v>937</v>
      </c>
      <c r="S2304" t="str">
        <f t="shared" si="178"/>
        <v>music</v>
      </c>
      <c r="T2304" t="str">
        <f t="shared" si="179"/>
        <v>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75"/>
        <v>40890.152731481481</v>
      </c>
      <c r="K2305">
        <v>1320287996</v>
      </c>
      <c r="L2305" s="11">
        <f t="shared" si="17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77"/>
        <v>109</v>
      </c>
      <c r="R2305">
        <f>_xlfn.RANK.AVG(N2305,Table1[backers_count])</f>
        <v>788</v>
      </c>
      <c r="S2305" t="str">
        <f t="shared" si="178"/>
        <v>music</v>
      </c>
      <c r="T2305" t="str">
        <f t="shared" si="179"/>
        <v>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ref="J2306:J2369" si="180">(((I2306/60)/60)/24)+DATE(1970,1,1)</f>
        <v>40544.207638888889</v>
      </c>
      <c r="K2306">
        <v>1290281691</v>
      </c>
      <c r="L2306" s="11">
        <f t="shared" ref="L2306:L2369" si="181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82">ROUND((E2306/D2306)*100,0)</f>
        <v>101</v>
      </c>
      <c r="R2306">
        <f>_xlfn.RANK.AVG(N2306,Table1[backers_count])</f>
        <v>719</v>
      </c>
      <c r="S2306" t="str">
        <f t="shared" ref="S2306:S2369" si="183">LEFT(P2306, SEARCH("/",P2306,1)-1)</f>
        <v>music</v>
      </c>
      <c r="T2306" t="str">
        <f t="shared" ref="T2306:T2369" si="184">RIGHT(P2306,LEN(P2306)-SEARCH("/",P2306)-1)</f>
        <v>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si="180"/>
        <v>41859.75</v>
      </c>
      <c r="K2307">
        <v>1405356072</v>
      </c>
      <c r="L2307" s="11">
        <f t="shared" si="181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82"/>
        <v>101</v>
      </c>
      <c r="R2307">
        <f>_xlfn.RANK.AVG(N2307,Table1[backers_count])</f>
        <v>510.5</v>
      </c>
      <c r="S2307" t="str">
        <f t="shared" si="183"/>
        <v>music</v>
      </c>
      <c r="T2307" t="str">
        <f t="shared" si="184"/>
        <v>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80"/>
        <v>40978.16815972222</v>
      </c>
      <c r="K2308">
        <v>1328760129</v>
      </c>
      <c r="L2308" s="11">
        <f t="shared" si="181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82"/>
        <v>107</v>
      </c>
      <c r="R2308">
        <f>_xlfn.RANK.AVG(N2308,Table1[backers_count])</f>
        <v>1068</v>
      </c>
      <c r="S2308" t="str">
        <f t="shared" si="183"/>
        <v>music</v>
      </c>
      <c r="T2308" t="str">
        <f t="shared" si="184"/>
        <v>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80"/>
        <v>41034.802407407406</v>
      </c>
      <c r="K2309">
        <v>1333653333</v>
      </c>
      <c r="L2309" s="11">
        <f t="shared" si="181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82"/>
        <v>107</v>
      </c>
      <c r="R2309">
        <f>_xlfn.RANK.AVG(N2309,Table1[backers_count])</f>
        <v>1042</v>
      </c>
      <c r="S2309" t="str">
        <f t="shared" si="183"/>
        <v>music</v>
      </c>
      <c r="T2309" t="str">
        <f t="shared" si="184"/>
        <v>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80"/>
        <v>41880.041666666664</v>
      </c>
      <c r="K2310">
        <v>1406847996</v>
      </c>
      <c r="L2310" s="11">
        <f t="shared" si="181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82"/>
        <v>101</v>
      </c>
      <c r="R2310">
        <f>_xlfn.RANK.AVG(N2310,Table1[backers_count])</f>
        <v>119</v>
      </c>
      <c r="S2310" t="str">
        <f t="shared" si="183"/>
        <v>music</v>
      </c>
      <c r="T2310" t="str">
        <f t="shared" si="184"/>
        <v>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80"/>
        <v>41342.987696759257</v>
      </c>
      <c r="K2311">
        <v>1359848537</v>
      </c>
      <c r="L2311" s="11">
        <f t="shared" si="181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82"/>
        <v>107</v>
      </c>
      <c r="R2311">
        <f>_xlfn.RANK.AVG(N2311,Table1[backers_count])</f>
        <v>759</v>
      </c>
      <c r="S2311" t="str">
        <f t="shared" si="183"/>
        <v>music</v>
      </c>
      <c r="T2311" t="str">
        <f t="shared" si="184"/>
        <v>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80"/>
        <v>41354.752488425926</v>
      </c>
      <c r="K2312">
        <v>1361300615</v>
      </c>
      <c r="L2312" s="11">
        <f t="shared" si="181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82"/>
        <v>429</v>
      </c>
      <c r="R2312">
        <f>_xlfn.RANK.AVG(N2312,Table1[backers_count])</f>
        <v>52</v>
      </c>
      <c r="S2312" t="str">
        <f t="shared" si="183"/>
        <v>music</v>
      </c>
      <c r="T2312" t="str">
        <f t="shared" si="184"/>
        <v>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80"/>
        <v>41766.004502314812</v>
      </c>
      <c r="K2313">
        <v>1396829189</v>
      </c>
      <c r="L2313" s="11">
        <f t="shared" si="181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82"/>
        <v>104</v>
      </c>
      <c r="R2313">
        <f>_xlfn.RANK.AVG(N2313,Table1[backers_count])</f>
        <v>777</v>
      </c>
      <c r="S2313" t="str">
        <f t="shared" si="183"/>
        <v>music</v>
      </c>
      <c r="T2313" t="str">
        <f t="shared" si="184"/>
        <v>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80"/>
        <v>41747.958333333336</v>
      </c>
      <c r="K2314">
        <v>1395155478</v>
      </c>
      <c r="L2314" s="11">
        <f t="shared" si="181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82"/>
        <v>108</v>
      </c>
      <c r="R2314">
        <f>_xlfn.RANK.AVG(N2314,Table1[backers_count])</f>
        <v>994</v>
      </c>
      <c r="S2314" t="str">
        <f t="shared" si="183"/>
        <v>music</v>
      </c>
      <c r="T2314" t="str">
        <f t="shared" si="184"/>
        <v>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80"/>
        <v>41032.958634259259</v>
      </c>
      <c r="K2315">
        <v>1333494026</v>
      </c>
      <c r="L2315" s="11">
        <f t="shared" si="181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82"/>
        <v>176</v>
      </c>
      <c r="R2315">
        <f>_xlfn.RANK.AVG(N2315,Table1[backers_count])</f>
        <v>542.5</v>
      </c>
      <c r="S2315" t="str">
        <f t="shared" si="183"/>
        <v>music</v>
      </c>
      <c r="T2315" t="str">
        <f t="shared" si="184"/>
        <v>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80"/>
        <v>41067.551585648151</v>
      </c>
      <c r="K2316">
        <v>1336482857</v>
      </c>
      <c r="L2316" s="11">
        <f t="shared" si="181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82"/>
        <v>157</v>
      </c>
      <c r="R2316">
        <f>_xlfn.RANK.AVG(N2316,Table1[backers_count])</f>
        <v>1400.5</v>
      </c>
      <c r="S2316" t="str">
        <f t="shared" si="183"/>
        <v>music</v>
      </c>
      <c r="T2316" t="str">
        <f t="shared" si="184"/>
        <v>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80"/>
        <v>41034.72619212963</v>
      </c>
      <c r="K2317">
        <v>1333646743</v>
      </c>
      <c r="L2317" s="11">
        <f t="shared" si="181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82"/>
        <v>103</v>
      </c>
      <c r="R2317">
        <f>_xlfn.RANK.AVG(N2317,Table1[backers_count])</f>
        <v>1186</v>
      </c>
      <c r="S2317" t="str">
        <f t="shared" si="183"/>
        <v>music</v>
      </c>
      <c r="T2317" t="str">
        <f t="shared" si="184"/>
        <v>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80"/>
        <v>40156.76666666667</v>
      </c>
      <c r="K2318">
        <v>1253726650</v>
      </c>
      <c r="L2318" s="11">
        <f t="shared" si="181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82"/>
        <v>104</v>
      </c>
      <c r="R2318">
        <f>_xlfn.RANK.AVG(N2318,Table1[backers_count])</f>
        <v>418.5</v>
      </c>
      <c r="S2318" t="str">
        <f t="shared" si="183"/>
        <v>music</v>
      </c>
      <c r="T2318" t="str">
        <f t="shared" si="184"/>
        <v>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80"/>
        <v>40224.208333333336</v>
      </c>
      <c r="K2319">
        <v>1263474049</v>
      </c>
      <c r="L2319" s="11">
        <f t="shared" si="181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82"/>
        <v>104</v>
      </c>
      <c r="R2319">
        <f>_xlfn.RANK.AVG(N2319,Table1[backers_count])</f>
        <v>2149</v>
      </c>
      <c r="S2319" t="str">
        <f t="shared" si="183"/>
        <v>music</v>
      </c>
      <c r="T2319" t="str">
        <f t="shared" si="184"/>
        <v>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80"/>
        <v>40082.165972222225</v>
      </c>
      <c r="K2320">
        <v>1251214014</v>
      </c>
      <c r="L2320" s="11">
        <f t="shared" si="181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82"/>
        <v>121</v>
      </c>
      <c r="R2320">
        <f>_xlfn.RANK.AVG(N2320,Table1[backers_count])</f>
        <v>521</v>
      </c>
      <c r="S2320" t="str">
        <f t="shared" si="183"/>
        <v>music</v>
      </c>
      <c r="T2320" t="str">
        <f t="shared" si="184"/>
        <v>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80"/>
        <v>41623.082002314812</v>
      </c>
      <c r="K2321">
        <v>1384480685</v>
      </c>
      <c r="L2321" s="11">
        <f t="shared" si="181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82"/>
        <v>108</v>
      </c>
      <c r="R2321">
        <f>_xlfn.RANK.AVG(N2321,Table1[backers_count])</f>
        <v>1017.5</v>
      </c>
      <c r="S2321" t="str">
        <f t="shared" si="183"/>
        <v>music</v>
      </c>
      <c r="T2321" t="str">
        <f t="shared" si="184"/>
        <v>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80"/>
        <v>41731.775462962964</v>
      </c>
      <c r="K2322">
        <v>1393443400</v>
      </c>
      <c r="L2322" s="11">
        <f t="shared" si="181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82"/>
        <v>109</v>
      </c>
      <c r="R2322">
        <f>_xlfn.RANK.AVG(N2322,Table1[backers_count])</f>
        <v>905.5</v>
      </c>
      <c r="S2322" t="str">
        <f t="shared" si="183"/>
        <v>music</v>
      </c>
      <c r="T2322" t="str">
        <f t="shared" si="184"/>
        <v>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80"/>
        <v>42829.21876157407</v>
      </c>
      <c r="K2323">
        <v>1488694501</v>
      </c>
      <c r="L2323" s="11">
        <f t="shared" si="181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82"/>
        <v>39</v>
      </c>
      <c r="R2323">
        <f>_xlfn.RANK.AVG(N2323,Table1[backers_count])</f>
        <v>1186</v>
      </c>
      <c r="S2323" t="str">
        <f t="shared" si="183"/>
        <v>food</v>
      </c>
      <c r="T2323" t="str">
        <f t="shared" si="184"/>
        <v>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80"/>
        <v>42834.853807870371</v>
      </c>
      <c r="K2324">
        <v>1489181369</v>
      </c>
      <c r="L2324" s="11">
        <f t="shared" si="181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82"/>
        <v>3</v>
      </c>
      <c r="R2324">
        <f>_xlfn.RANK.AVG(N2324,Table1[backers_count])</f>
        <v>3067.5</v>
      </c>
      <c r="S2324" t="str">
        <f t="shared" si="183"/>
        <v>food</v>
      </c>
      <c r="T2324" t="str">
        <f t="shared" si="184"/>
        <v>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80"/>
        <v>42814.755173611105</v>
      </c>
      <c r="K2325">
        <v>1489428447</v>
      </c>
      <c r="L2325" s="11">
        <f t="shared" si="181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82"/>
        <v>48</v>
      </c>
      <c r="R2325">
        <f>_xlfn.RANK.AVG(N2325,Table1[backers_count])</f>
        <v>3067.5</v>
      </c>
      <c r="S2325" t="str">
        <f t="shared" si="183"/>
        <v>food</v>
      </c>
      <c r="T2325" t="str">
        <f t="shared" si="184"/>
        <v>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80"/>
        <v>42820.843576388885</v>
      </c>
      <c r="K2326">
        <v>1487970885</v>
      </c>
      <c r="L2326" s="11">
        <f t="shared" si="181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82"/>
        <v>21</v>
      </c>
      <c r="R2326">
        <f>_xlfn.RANK.AVG(N2326,Table1[backers_count])</f>
        <v>1230</v>
      </c>
      <c r="S2326" t="str">
        <f t="shared" si="183"/>
        <v>food</v>
      </c>
      <c r="T2326" t="str">
        <f t="shared" si="184"/>
        <v>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80"/>
        <v>42823.980682870373</v>
      </c>
      <c r="K2327">
        <v>1488241931</v>
      </c>
      <c r="L2327" s="11">
        <f t="shared" si="181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82"/>
        <v>8</v>
      </c>
      <c r="R2327">
        <f>_xlfn.RANK.AVG(N2327,Table1[backers_count])</f>
        <v>2833</v>
      </c>
      <c r="S2327" t="str">
        <f t="shared" si="183"/>
        <v>food</v>
      </c>
      <c r="T2327" t="str">
        <f t="shared" si="184"/>
        <v>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80"/>
        <v>42855.708333333328</v>
      </c>
      <c r="K2328">
        <v>1489106948</v>
      </c>
      <c r="L2328" s="11">
        <f t="shared" si="181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82"/>
        <v>1</v>
      </c>
      <c r="R2328">
        <f>_xlfn.RANK.AVG(N2328,Table1[backers_count])</f>
        <v>3572.5</v>
      </c>
      <c r="S2328" t="str">
        <f t="shared" si="183"/>
        <v>food</v>
      </c>
      <c r="T2328" t="str">
        <f t="shared" si="184"/>
        <v>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80"/>
        <v>41877.917129629634</v>
      </c>
      <c r="K2329">
        <v>1406066440</v>
      </c>
      <c r="L2329" s="11">
        <f t="shared" si="181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82"/>
        <v>526</v>
      </c>
      <c r="R2329">
        <f>_xlfn.RANK.AVG(N2329,Table1[backers_count])</f>
        <v>14</v>
      </c>
      <c r="S2329" t="str">
        <f t="shared" si="183"/>
        <v>food</v>
      </c>
      <c r="T2329" t="str">
        <f t="shared" si="184"/>
        <v>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80"/>
        <v>42169.781678240746</v>
      </c>
      <c r="K2330">
        <v>1431715537</v>
      </c>
      <c r="L2330" s="11">
        <f t="shared" si="181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82"/>
        <v>254</v>
      </c>
      <c r="R2330">
        <f>_xlfn.RANK.AVG(N2330,Table1[backers_count])</f>
        <v>140.5</v>
      </c>
      <c r="S2330" t="str">
        <f t="shared" si="183"/>
        <v>food</v>
      </c>
      <c r="T2330" t="str">
        <f t="shared" si="184"/>
        <v>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80"/>
        <v>41837.624374999999</v>
      </c>
      <c r="K2331">
        <v>1403017146</v>
      </c>
      <c r="L2331" s="11">
        <f t="shared" si="181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82"/>
        <v>106</v>
      </c>
      <c r="R2331">
        <f>_xlfn.RANK.AVG(N2331,Table1[backers_count])</f>
        <v>652.5</v>
      </c>
      <c r="S2331" t="str">
        <f t="shared" si="183"/>
        <v>food</v>
      </c>
      <c r="T2331" t="str">
        <f t="shared" si="184"/>
        <v>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80"/>
        <v>42363</v>
      </c>
      <c r="K2332">
        <v>1448400943</v>
      </c>
      <c r="L2332" s="11">
        <f t="shared" si="181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82"/>
        <v>102</v>
      </c>
      <c r="R2332">
        <f>_xlfn.RANK.AVG(N2332,Table1[backers_count])</f>
        <v>521</v>
      </c>
      <c r="S2332" t="str">
        <f t="shared" si="183"/>
        <v>food</v>
      </c>
      <c r="T2332" t="str">
        <f t="shared" si="184"/>
        <v>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80"/>
        <v>41869.005671296298</v>
      </c>
      <c r="K2333">
        <v>1405728490</v>
      </c>
      <c r="L2333" s="11">
        <f t="shared" si="181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82"/>
        <v>144</v>
      </c>
      <c r="R2333">
        <f>_xlfn.RANK.AVG(N2333,Table1[backers_count])</f>
        <v>298</v>
      </c>
      <c r="S2333" t="str">
        <f t="shared" si="183"/>
        <v>food</v>
      </c>
      <c r="T2333" t="str">
        <f t="shared" si="184"/>
        <v>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80"/>
        <v>42041.628136574072</v>
      </c>
      <c r="K2334">
        <v>1420643071</v>
      </c>
      <c r="L2334" s="11">
        <f t="shared" si="181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82"/>
        <v>106</v>
      </c>
      <c r="R2334">
        <f>_xlfn.RANK.AVG(N2334,Table1[backers_count])</f>
        <v>225</v>
      </c>
      <c r="S2334" t="str">
        <f t="shared" si="183"/>
        <v>food</v>
      </c>
      <c r="T2334" t="str">
        <f t="shared" si="184"/>
        <v>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80"/>
        <v>41788.743055555555</v>
      </c>
      <c r="K2335">
        <v>1399563390</v>
      </c>
      <c r="L2335" s="11">
        <f t="shared" si="181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82"/>
        <v>212</v>
      </c>
      <c r="R2335">
        <f>_xlfn.RANK.AVG(N2335,Table1[backers_count])</f>
        <v>864</v>
      </c>
      <c r="S2335" t="str">
        <f t="shared" si="183"/>
        <v>food</v>
      </c>
      <c r="T2335" t="str">
        <f t="shared" si="184"/>
        <v>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80"/>
        <v>41948.731944444444</v>
      </c>
      <c r="K2336">
        <v>1412611498</v>
      </c>
      <c r="L2336" s="11">
        <f t="shared" si="181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82"/>
        <v>102</v>
      </c>
      <c r="R2336">
        <f>_xlfn.RANK.AVG(N2336,Table1[backers_count])</f>
        <v>1153</v>
      </c>
      <c r="S2336" t="str">
        <f t="shared" si="183"/>
        <v>food</v>
      </c>
      <c r="T2336" t="str">
        <f t="shared" si="184"/>
        <v>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80"/>
        <v>41801.572256944448</v>
      </c>
      <c r="K2337">
        <v>1399902243</v>
      </c>
      <c r="L2337" s="11">
        <f t="shared" si="181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82"/>
        <v>102</v>
      </c>
      <c r="R2337">
        <f>_xlfn.RANK.AVG(N2337,Table1[backers_count])</f>
        <v>380</v>
      </c>
      <c r="S2337" t="str">
        <f t="shared" si="183"/>
        <v>food</v>
      </c>
      <c r="T2337" t="str">
        <f t="shared" si="184"/>
        <v>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80"/>
        <v>41706.924710648149</v>
      </c>
      <c r="K2338">
        <v>1390860695</v>
      </c>
      <c r="L2338" s="11">
        <f t="shared" si="181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82"/>
        <v>521</v>
      </c>
      <c r="R2338">
        <f>_xlfn.RANK.AVG(N2338,Table1[backers_count])</f>
        <v>21</v>
      </c>
      <c r="S2338" t="str">
        <f t="shared" si="183"/>
        <v>food</v>
      </c>
      <c r="T2338" t="str">
        <f t="shared" si="184"/>
        <v>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80"/>
        <v>41816.640543981484</v>
      </c>
      <c r="K2339">
        <v>1401204143</v>
      </c>
      <c r="L2339" s="11">
        <f t="shared" si="181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82"/>
        <v>111</v>
      </c>
      <c r="R2339">
        <f>_xlfn.RANK.AVG(N2339,Table1[backers_count])</f>
        <v>474</v>
      </c>
      <c r="S2339" t="str">
        <f t="shared" si="183"/>
        <v>food</v>
      </c>
      <c r="T2339" t="str">
        <f t="shared" si="184"/>
        <v>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80"/>
        <v>41819.896805555552</v>
      </c>
      <c r="K2340">
        <v>1401485484</v>
      </c>
      <c r="L2340" s="11">
        <f t="shared" si="181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82"/>
        <v>101</v>
      </c>
      <c r="R2340">
        <f>_xlfn.RANK.AVG(N2340,Table1[backers_count])</f>
        <v>660.5</v>
      </c>
      <c r="S2340" t="str">
        <f t="shared" si="183"/>
        <v>food</v>
      </c>
      <c r="T2340" t="str">
        <f t="shared" si="184"/>
        <v>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80"/>
        <v>42723.332638888889</v>
      </c>
      <c r="K2341">
        <v>1479496309</v>
      </c>
      <c r="L2341" s="11">
        <f t="shared" si="181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82"/>
        <v>294</v>
      </c>
      <c r="R2341">
        <f>_xlfn.RANK.AVG(N2341,Table1[backers_count])</f>
        <v>57</v>
      </c>
      <c r="S2341" t="str">
        <f t="shared" si="183"/>
        <v>food</v>
      </c>
      <c r="T2341" t="str">
        <f t="shared" si="184"/>
        <v>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80"/>
        <v>42673.642800925925</v>
      </c>
      <c r="K2342">
        <v>1475249138</v>
      </c>
      <c r="L2342" s="11">
        <f t="shared" si="181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82"/>
        <v>106</v>
      </c>
      <c r="R2342">
        <f>_xlfn.RANK.AVG(N2342,Table1[backers_count])</f>
        <v>192</v>
      </c>
      <c r="S2342" t="str">
        <f t="shared" si="183"/>
        <v>food</v>
      </c>
      <c r="T2342" t="str">
        <f t="shared" si="184"/>
        <v>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80"/>
        <v>42197.813703703709</v>
      </c>
      <c r="K2343">
        <v>1434137504</v>
      </c>
      <c r="L2343" s="11">
        <f t="shared" si="181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82"/>
        <v>0</v>
      </c>
      <c r="R2343">
        <f>_xlfn.RANK.AVG(N2343,Table1[backers_count])</f>
        <v>3909.5</v>
      </c>
      <c r="S2343" t="str">
        <f t="shared" si="183"/>
        <v>technology</v>
      </c>
      <c r="T2343" t="str">
        <f t="shared" si="184"/>
        <v>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80"/>
        <v>41918.208333333336</v>
      </c>
      <c r="K2344">
        <v>1410799870</v>
      </c>
      <c r="L2344" s="11">
        <f t="shared" si="181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82"/>
        <v>0</v>
      </c>
      <c r="R2344">
        <f>_xlfn.RANK.AVG(N2344,Table1[backers_count])</f>
        <v>3909.5</v>
      </c>
      <c r="S2344" t="str">
        <f t="shared" si="183"/>
        <v>technology</v>
      </c>
      <c r="T2344" t="str">
        <f t="shared" si="184"/>
        <v>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80"/>
        <v>42377.82430555555</v>
      </c>
      <c r="K2345">
        <v>1447962505</v>
      </c>
      <c r="L2345" s="11">
        <f t="shared" si="181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82"/>
        <v>3</v>
      </c>
      <c r="R2345">
        <f>_xlfn.RANK.AVG(N2345,Table1[backers_count])</f>
        <v>3572.5</v>
      </c>
      <c r="S2345" t="str">
        <f t="shared" si="183"/>
        <v>technology</v>
      </c>
      <c r="T2345" t="str">
        <f t="shared" si="184"/>
        <v>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80"/>
        <v>42545.727650462963</v>
      </c>
      <c r="K2346">
        <v>1464197269</v>
      </c>
      <c r="L2346" s="11">
        <f t="shared" si="181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82"/>
        <v>0</v>
      </c>
      <c r="R2346">
        <f>_xlfn.RANK.AVG(N2346,Table1[backers_count])</f>
        <v>3572.5</v>
      </c>
      <c r="S2346" t="str">
        <f t="shared" si="183"/>
        <v>technology</v>
      </c>
      <c r="T2346" t="str">
        <f t="shared" si="184"/>
        <v>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80"/>
        <v>42094.985416666663</v>
      </c>
      <c r="K2347">
        <v>1424822556</v>
      </c>
      <c r="L2347" s="11">
        <f t="shared" si="181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82"/>
        <v>0</v>
      </c>
      <c r="R2347">
        <f>_xlfn.RANK.AVG(N2347,Table1[backers_count])</f>
        <v>3909.5</v>
      </c>
      <c r="S2347" t="str">
        <f t="shared" si="183"/>
        <v>technology</v>
      </c>
      <c r="T2347" t="str">
        <f t="shared" si="184"/>
        <v>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80"/>
        <v>42660.79896990741</v>
      </c>
      <c r="K2348">
        <v>1472843431</v>
      </c>
      <c r="L2348" s="11">
        <f t="shared" si="181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82"/>
        <v>0</v>
      </c>
      <c r="R2348">
        <f>_xlfn.RANK.AVG(N2348,Table1[backers_count])</f>
        <v>3198.5</v>
      </c>
      <c r="S2348" t="str">
        <f t="shared" si="183"/>
        <v>technology</v>
      </c>
      <c r="T2348" t="str">
        <f t="shared" si="184"/>
        <v>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80"/>
        <v>42607.607361111113</v>
      </c>
      <c r="K2349">
        <v>1469543676</v>
      </c>
      <c r="L2349" s="11">
        <f t="shared" si="181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82"/>
        <v>2</v>
      </c>
      <c r="R2349">
        <f>_xlfn.RANK.AVG(N2349,Table1[backers_count])</f>
        <v>3572.5</v>
      </c>
      <c r="S2349" t="str">
        <f t="shared" si="183"/>
        <v>technology</v>
      </c>
      <c r="T2349" t="str">
        <f t="shared" si="184"/>
        <v>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80"/>
        <v>42420.932152777779</v>
      </c>
      <c r="K2350">
        <v>1450822938</v>
      </c>
      <c r="L2350" s="11">
        <f t="shared" si="181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82"/>
        <v>0</v>
      </c>
      <c r="R2350">
        <f>_xlfn.RANK.AVG(N2350,Table1[backers_count])</f>
        <v>2971.5</v>
      </c>
      <c r="S2350" t="str">
        <f t="shared" si="183"/>
        <v>technology</v>
      </c>
      <c r="T2350" t="str">
        <f t="shared" si="184"/>
        <v>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80"/>
        <v>42227.775787037041</v>
      </c>
      <c r="K2351">
        <v>1436812628</v>
      </c>
      <c r="L2351" s="11">
        <f t="shared" si="181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82"/>
        <v>0</v>
      </c>
      <c r="R2351">
        <f>_xlfn.RANK.AVG(N2351,Table1[backers_count])</f>
        <v>3909.5</v>
      </c>
      <c r="S2351" t="str">
        <f t="shared" si="183"/>
        <v>technology</v>
      </c>
      <c r="T2351" t="str">
        <f t="shared" si="184"/>
        <v>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80"/>
        <v>42738.842245370368</v>
      </c>
      <c r="K2352">
        <v>1480882370</v>
      </c>
      <c r="L2352" s="11">
        <f t="shared" si="181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82"/>
        <v>0</v>
      </c>
      <c r="R2352">
        <f>_xlfn.RANK.AVG(N2352,Table1[backers_count])</f>
        <v>3909.5</v>
      </c>
      <c r="S2352" t="str">
        <f t="shared" si="183"/>
        <v>technology</v>
      </c>
      <c r="T2352" t="str">
        <f t="shared" si="184"/>
        <v>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80"/>
        <v>42124.101145833338</v>
      </c>
      <c r="K2353">
        <v>1427768739</v>
      </c>
      <c r="L2353" s="11">
        <f t="shared" si="181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82"/>
        <v>1</v>
      </c>
      <c r="R2353">
        <f>_xlfn.RANK.AVG(N2353,Table1[backers_count])</f>
        <v>2833</v>
      </c>
      <c r="S2353" t="str">
        <f t="shared" si="183"/>
        <v>technology</v>
      </c>
      <c r="T2353" t="str">
        <f t="shared" si="184"/>
        <v>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80"/>
        <v>42161.633703703701</v>
      </c>
      <c r="K2354">
        <v>1428419552</v>
      </c>
      <c r="L2354" s="11">
        <f t="shared" si="181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82"/>
        <v>0</v>
      </c>
      <c r="R2354">
        <f>_xlfn.RANK.AVG(N2354,Table1[backers_count])</f>
        <v>3909.5</v>
      </c>
      <c r="S2354" t="str">
        <f t="shared" si="183"/>
        <v>technology</v>
      </c>
      <c r="T2354" t="str">
        <f t="shared" si="184"/>
        <v>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80"/>
        <v>42115.676180555558</v>
      </c>
      <c r="K2355">
        <v>1428596022</v>
      </c>
      <c r="L2355" s="11">
        <f t="shared" si="181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82"/>
        <v>0</v>
      </c>
      <c r="R2355">
        <f>_xlfn.RANK.AVG(N2355,Table1[backers_count])</f>
        <v>3909.5</v>
      </c>
      <c r="S2355" t="str">
        <f t="shared" si="183"/>
        <v>technology</v>
      </c>
      <c r="T2355" t="str">
        <f t="shared" si="184"/>
        <v>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80"/>
        <v>42014.722916666666</v>
      </c>
      <c r="K2356">
        <v>1415726460</v>
      </c>
      <c r="L2356" s="11">
        <f t="shared" si="181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82"/>
        <v>0</v>
      </c>
      <c r="R2356">
        <f>_xlfn.RANK.AVG(N2356,Table1[backers_count])</f>
        <v>3572.5</v>
      </c>
      <c r="S2356" t="str">
        <f t="shared" si="183"/>
        <v>technology</v>
      </c>
      <c r="T2356" t="str">
        <f t="shared" si="184"/>
        <v>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80"/>
        <v>42126.918240740735</v>
      </c>
      <c r="K2357">
        <v>1428012136</v>
      </c>
      <c r="L2357" s="11">
        <f t="shared" si="181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82"/>
        <v>1</v>
      </c>
      <c r="R2357">
        <f>_xlfn.RANK.AVG(N2357,Table1[backers_count])</f>
        <v>3354.5</v>
      </c>
      <c r="S2357" t="str">
        <f t="shared" si="183"/>
        <v>technology</v>
      </c>
      <c r="T2357" t="str">
        <f t="shared" si="184"/>
        <v>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80"/>
        <v>42160.78361111111</v>
      </c>
      <c r="K2358">
        <v>1430938104</v>
      </c>
      <c r="L2358" s="11">
        <f t="shared" si="181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82"/>
        <v>0</v>
      </c>
      <c r="R2358">
        <f>_xlfn.RANK.AVG(N2358,Table1[backers_count])</f>
        <v>3909.5</v>
      </c>
      <c r="S2358" t="str">
        <f t="shared" si="183"/>
        <v>technology</v>
      </c>
      <c r="T2358" t="str">
        <f t="shared" si="184"/>
        <v>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80"/>
        <v>42294.620115740734</v>
      </c>
      <c r="K2359">
        <v>1442501578</v>
      </c>
      <c r="L2359" s="11">
        <f t="shared" si="181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82"/>
        <v>0</v>
      </c>
      <c r="R2359">
        <f>_xlfn.RANK.AVG(N2359,Table1[backers_count])</f>
        <v>3909.5</v>
      </c>
      <c r="S2359" t="str">
        <f t="shared" si="183"/>
        <v>technology</v>
      </c>
      <c r="T2359" t="str">
        <f t="shared" si="184"/>
        <v>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80"/>
        <v>42035.027083333334</v>
      </c>
      <c r="K2360">
        <v>1417818036</v>
      </c>
      <c r="L2360" s="11">
        <f t="shared" si="181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82"/>
        <v>0</v>
      </c>
      <c r="R2360">
        <f>_xlfn.RANK.AVG(N2360,Table1[backers_count])</f>
        <v>3909.5</v>
      </c>
      <c r="S2360" t="str">
        <f t="shared" si="183"/>
        <v>technology</v>
      </c>
      <c r="T2360" t="str">
        <f t="shared" si="184"/>
        <v>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80"/>
        <v>42219.649583333332</v>
      </c>
      <c r="K2361">
        <v>1433432124</v>
      </c>
      <c r="L2361" s="11">
        <f t="shared" si="181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82"/>
        <v>15</v>
      </c>
      <c r="R2361">
        <f>_xlfn.RANK.AVG(N2361,Table1[backers_count])</f>
        <v>3198.5</v>
      </c>
      <c r="S2361" t="str">
        <f t="shared" si="183"/>
        <v>technology</v>
      </c>
      <c r="T2361" t="str">
        <f t="shared" si="184"/>
        <v>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80"/>
        <v>42407.70694444445</v>
      </c>
      <c r="K2362">
        <v>1452272280</v>
      </c>
      <c r="L2362" s="11">
        <f t="shared" si="181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82"/>
        <v>0</v>
      </c>
      <c r="R2362">
        <f>_xlfn.RANK.AVG(N2362,Table1[backers_count])</f>
        <v>3572.5</v>
      </c>
      <c r="S2362" t="str">
        <f t="shared" si="183"/>
        <v>technology</v>
      </c>
      <c r="T2362" t="str">
        <f t="shared" si="184"/>
        <v>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80"/>
        <v>42490.916666666672</v>
      </c>
      <c r="K2363">
        <v>1459975008</v>
      </c>
      <c r="L2363" s="11">
        <f t="shared" si="181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82"/>
        <v>0</v>
      </c>
      <c r="R2363">
        <f>_xlfn.RANK.AVG(N2363,Table1[backers_count])</f>
        <v>3909.5</v>
      </c>
      <c r="S2363" t="str">
        <f t="shared" si="183"/>
        <v>technology</v>
      </c>
      <c r="T2363" t="str">
        <f t="shared" si="184"/>
        <v>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80"/>
        <v>41984.688310185185</v>
      </c>
      <c r="K2364">
        <v>1415723470</v>
      </c>
      <c r="L2364" s="11">
        <f t="shared" si="181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82"/>
        <v>29</v>
      </c>
      <c r="R2364">
        <f>_xlfn.RANK.AVG(N2364,Table1[backers_count])</f>
        <v>3354.5</v>
      </c>
      <c r="S2364" t="str">
        <f t="shared" si="183"/>
        <v>technology</v>
      </c>
      <c r="T2364" t="str">
        <f t="shared" si="184"/>
        <v>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80"/>
        <v>42367.011574074073</v>
      </c>
      <c r="K2365">
        <v>1447460200</v>
      </c>
      <c r="L2365" s="11">
        <f t="shared" si="181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82"/>
        <v>0</v>
      </c>
      <c r="R2365">
        <f>_xlfn.RANK.AVG(N2365,Table1[backers_count])</f>
        <v>3909.5</v>
      </c>
      <c r="S2365" t="str">
        <f t="shared" si="183"/>
        <v>technology</v>
      </c>
      <c r="T2365" t="str">
        <f t="shared" si="184"/>
        <v>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80"/>
        <v>42303.934675925921</v>
      </c>
      <c r="K2366">
        <v>1441146356</v>
      </c>
      <c r="L2366" s="11">
        <f t="shared" si="181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82"/>
        <v>0</v>
      </c>
      <c r="R2366">
        <f>_xlfn.RANK.AVG(N2366,Table1[backers_count])</f>
        <v>3909.5</v>
      </c>
      <c r="S2366" t="str">
        <f t="shared" si="183"/>
        <v>technology</v>
      </c>
      <c r="T2366" t="str">
        <f t="shared" si="184"/>
        <v>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80"/>
        <v>42386.958333333328</v>
      </c>
      <c r="K2367">
        <v>1449596425</v>
      </c>
      <c r="L2367" s="11">
        <f t="shared" si="181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82"/>
        <v>0</v>
      </c>
      <c r="R2367">
        <f>_xlfn.RANK.AVG(N2367,Table1[backers_count])</f>
        <v>3909.5</v>
      </c>
      <c r="S2367" t="str">
        <f t="shared" si="183"/>
        <v>technology</v>
      </c>
      <c r="T2367" t="str">
        <f t="shared" si="184"/>
        <v>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80"/>
        <v>42298.531631944439</v>
      </c>
      <c r="K2368">
        <v>1442839533</v>
      </c>
      <c r="L2368" s="11">
        <f t="shared" si="181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82"/>
        <v>11</v>
      </c>
      <c r="R2368">
        <f>_xlfn.RANK.AVG(N2368,Table1[backers_count])</f>
        <v>1970</v>
      </c>
      <c r="S2368" t="str">
        <f t="shared" si="183"/>
        <v>technology</v>
      </c>
      <c r="T2368" t="str">
        <f t="shared" si="184"/>
        <v>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80"/>
        <v>42485.928425925929</v>
      </c>
      <c r="K2369">
        <v>1456442216</v>
      </c>
      <c r="L2369" s="11">
        <f t="shared" si="181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82"/>
        <v>1</v>
      </c>
      <c r="R2369">
        <f>_xlfn.RANK.AVG(N2369,Table1[backers_count])</f>
        <v>2470</v>
      </c>
      <c r="S2369" t="str">
        <f t="shared" si="183"/>
        <v>technology</v>
      </c>
      <c r="T2369" t="str">
        <f t="shared" si="184"/>
        <v>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ref="J2370:J2433" si="185">(((I2370/60)/60)/24)+DATE(1970,1,1)</f>
        <v>42108.680150462969</v>
      </c>
      <c r="K2370">
        <v>1425143965</v>
      </c>
      <c r="L2370" s="11">
        <f t="shared" ref="L2370:L2433" si="186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87">ROUND((E2370/D2370)*100,0)</f>
        <v>0</v>
      </c>
      <c r="R2370">
        <f>_xlfn.RANK.AVG(N2370,Table1[backers_count])</f>
        <v>3354.5</v>
      </c>
      <c r="S2370" t="str">
        <f t="shared" ref="S2370:S2433" si="188">LEFT(P2370, SEARCH("/",P2370,1)-1)</f>
        <v>technology</v>
      </c>
      <c r="T2370" t="str">
        <f t="shared" ref="T2370:T2433" si="189">RIGHT(P2370,LEN(P2370)-SEARCH("/",P2370)-1)</f>
        <v>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si="185"/>
        <v>42410.812627314815</v>
      </c>
      <c r="K2371">
        <v>1452540611</v>
      </c>
      <c r="L2371" s="11">
        <f t="shared" si="186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87"/>
        <v>0</v>
      </c>
      <c r="R2371">
        <f>_xlfn.RANK.AVG(N2371,Table1[backers_count])</f>
        <v>3909.5</v>
      </c>
      <c r="S2371" t="str">
        <f t="shared" si="188"/>
        <v>technology</v>
      </c>
      <c r="T2371" t="str">
        <f t="shared" si="189"/>
        <v>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85"/>
        <v>41991.18913194444</v>
      </c>
      <c r="K2372">
        <v>1416285141</v>
      </c>
      <c r="L2372" s="11">
        <f t="shared" si="186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87"/>
        <v>0</v>
      </c>
      <c r="R2372">
        <f>_xlfn.RANK.AVG(N2372,Table1[backers_count])</f>
        <v>3067.5</v>
      </c>
      <c r="S2372" t="str">
        <f t="shared" si="188"/>
        <v>technology</v>
      </c>
      <c r="T2372" t="str">
        <f t="shared" si="189"/>
        <v>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85"/>
        <v>42180.777731481481</v>
      </c>
      <c r="K2373">
        <v>1432665596</v>
      </c>
      <c r="L2373" s="11">
        <f t="shared" si="186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87"/>
        <v>0</v>
      </c>
      <c r="R2373">
        <f>_xlfn.RANK.AVG(N2373,Table1[backers_count])</f>
        <v>3909.5</v>
      </c>
      <c r="S2373" t="str">
        <f t="shared" si="188"/>
        <v>technology</v>
      </c>
      <c r="T2373" t="str">
        <f t="shared" si="189"/>
        <v>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85"/>
        <v>42118.069108796291</v>
      </c>
      <c r="K2374">
        <v>1427247571</v>
      </c>
      <c r="L2374" s="11">
        <f t="shared" si="186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87"/>
        <v>3</v>
      </c>
      <c r="R2374">
        <f>_xlfn.RANK.AVG(N2374,Table1[backers_count])</f>
        <v>2901.5</v>
      </c>
      <c r="S2374" t="str">
        <f t="shared" si="188"/>
        <v>technology</v>
      </c>
      <c r="T2374" t="str">
        <f t="shared" si="189"/>
        <v>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85"/>
        <v>42245.662314814821</v>
      </c>
      <c r="K2375">
        <v>1438271624</v>
      </c>
      <c r="L2375" s="11">
        <f t="shared" si="186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87"/>
        <v>0</v>
      </c>
      <c r="R2375">
        <f>_xlfn.RANK.AVG(N2375,Table1[backers_count])</f>
        <v>3572.5</v>
      </c>
      <c r="S2375" t="str">
        <f t="shared" si="188"/>
        <v>technology</v>
      </c>
      <c r="T2375" t="str">
        <f t="shared" si="189"/>
        <v>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85"/>
        <v>42047.843287037031</v>
      </c>
      <c r="K2376">
        <v>1421180060</v>
      </c>
      <c r="L2376" s="11">
        <f t="shared" si="186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87"/>
        <v>0</v>
      </c>
      <c r="R2376">
        <f>_xlfn.RANK.AVG(N2376,Table1[backers_count])</f>
        <v>3572.5</v>
      </c>
      <c r="S2376" t="str">
        <f t="shared" si="188"/>
        <v>technology</v>
      </c>
      <c r="T2376" t="str">
        <f t="shared" si="189"/>
        <v>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85"/>
        <v>42622.836076388892</v>
      </c>
      <c r="K2377">
        <v>1470859437</v>
      </c>
      <c r="L2377" s="11">
        <f t="shared" si="186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87"/>
        <v>0</v>
      </c>
      <c r="R2377">
        <f>_xlfn.RANK.AVG(N2377,Table1[backers_count])</f>
        <v>3909.5</v>
      </c>
      <c r="S2377" t="str">
        <f t="shared" si="188"/>
        <v>technology</v>
      </c>
      <c r="T2377" t="str">
        <f t="shared" si="189"/>
        <v>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85"/>
        <v>42348.925532407404</v>
      </c>
      <c r="K2378">
        <v>1447193566</v>
      </c>
      <c r="L2378" s="11">
        <f t="shared" si="186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87"/>
        <v>11</v>
      </c>
      <c r="R2378">
        <f>_xlfn.RANK.AVG(N2378,Table1[backers_count])</f>
        <v>3067.5</v>
      </c>
      <c r="S2378" t="str">
        <f t="shared" si="188"/>
        <v>technology</v>
      </c>
      <c r="T2378" t="str">
        <f t="shared" si="189"/>
        <v>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85"/>
        <v>42699.911840277782</v>
      </c>
      <c r="K2379">
        <v>1477515183</v>
      </c>
      <c r="L2379" s="11">
        <f t="shared" si="186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87"/>
        <v>0</v>
      </c>
      <c r="R2379">
        <f>_xlfn.RANK.AVG(N2379,Table1[backers_count])</f>
        <v>3909.5</v>
      </c>
      <c r="S2379" t="str">
        <f t="shared" si="188"/>
        <v>technology</v>
      </c>
      <c r="T2379" t="str">
        <f t="shared" si="189"/>
        <v>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85"/>
        <v>42242.013078703705</v>
      </c>
      <c r="K2380">
        <v>1438042730</v>
      </c>
      <c r="L2380" s="11">
        <f t="shared" si="186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87"/>
        <v>0</v>
      </c>
      <c r="R2380">
        <f>_xlfn.RANK.AVG(N2380,Table1[backers_count])</f>
        <v>3909.5</v>
      </c>
      <c r="S2380" t="str">
        <f t="shared" si="188"/>
        <v>technology</v>
      </c>
      <c r="T2380" t="str">
        <f t="shared" si="189"/>
        <v>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85"/>
        <v>42282.016388888893</v>
      </c>
      <c r="K2381">
        <v>1440116616</v>
      </c>
      <c r="L2381" s="11">
        <f t="shared" si="186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87"/>
        <v>0</v>
      </c>
      <c r="R2381">
        <f>_xlfn.RANK.AVG(N2381,Table1[backers_count])</f>
        <v>3909.5</v>
      </c>
      <c r="S2381" t="str">
        <f t="shared" si="188"/>
        <v>technology</v>
      </c>
      <c r="T2381" t="str">
        <f t="shared" si="189"/>
        <v>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85"/>
        <v>42278.793310185181</v>
      </c>
      <c r="K2382">
        <v>1441134142</v>
      </c>
      <c r="L2382" s="11">
        <f t="shared" si="186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87"/>
        <v>0</v>
      </c>
      <c r="R2382">
        <f>_xlfn.RANK.AVG(N2382,Table1[backers_count])</f>
        <v>3198.5</v>
      </c>
      <c r="S2382" t="str">
        <f t="shared" si="188"/>
        <v>technology</v>
      </c>
      <c r="T2382" t="str">
        <f t="shared" si="189"/>
        <v>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85"/>
        <v>42104.935740740737</v>
      </c>
      <c r="K2383">
        <v>1426112848</v>
      </c>
      <c r="L2383" s="11">
        <f t="shared" si="186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87"/>
        <v>2</v>
      </c>
      <c r="R2383">
        <f>_xlfn.RANK.AVG(N2383,Table1[backers_count])</f>
        <v>2833</v>
      </c>
      <c r="S2383" t="str">
        <f t="shared" si="188"/>
        <v>technology</v>
      </c>
      <c r="T2383" t="str">
        <f t="shared" si="189"/>
        <v>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85"/>
        <v>42220.187534722223</v>
      </c>
      <c r="K2384">
        <v>1436502603</v>
      </c>
      <c r="L2384" s="11">
        <f t="shared" si="186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87"/>
        <v>3</v>
      </c>
      <c r="R2384">
        <f>_xlfn.RANK.AVG(N2384,Table1[backers_count])</f>
        <v>3354.5</v>
      </c>
      <c r="S2384" t="str">
        <f t="shared" si="188"/>
        <v>technology</v>
      </c>
      <c r="T2384" t="str">
        <f t="shared" si="189"/>
        <v>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85"/>
        <v>42057.056793981479</v>
      </c>
      <c r="K2385">
        <v>1421976107</v>
      </c>
      <c r="L2385" s="11">
        <f t="shared" si="186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87"/>
        <v>4</v>
      </c>
      <c r="R2385">
        <f>_xlfn.RANK.AVG(N2385,Table1[backers_count])</f>
        <v>3198.5</v>
      </c>
      <c r="S2385" t="str">
        <f t="shared" si="188"/>
        <v>technology</v>
      </c>
      <c r="T2385" t="str">
        <f t="shared" si="189"/>
        <v>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85"/>
        <v>41957.109293981484</v>
      </c>
      <c r="K2386">
        <v>1413337043</v>
      </c>
      <c r="L2386" s="11">
        <f t="shared" si="186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87"/>
        <v>1</v>
      </c>
      <c r="R2386">
        <f>_xlfn.RANK.AVG(N2386,Table1[backers_count])</f>
        <v>2767.5</v>
      </c>
      <c r="S2386" t="str">
        <f t="shared" si="188"/>
        <v>technology</v>
      </c>
      <c r="T2386" t="str">
        <f t="shared" si="189"/>
        <v>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85"/>
        <v>42221.70175925926</v>
      </c>
      <c r="K2387">
        <v>1436201432</v>
      </c>
      <c r="L2387" s="11">
        <f t="shared" si="186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87"/>
        <v>1</v>
      </c>
      <c r="R2387">
        <f>_xlfn.RANK.AVG(N2387,Table1[backers_count])</f>
        <v>2833</v>
      </c>
      <c r="S2387" t="str">
        <f t="shared" si="188"/>
        <v>technology</v>
      </c>
      <c r="T2387" t="str">
        <f t="shared" si="189"/>
        <v>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85"/>
        <v>42014.838240740741</v>
      </c>
      <c r="K2388">
        <v>1415736424</v>
      </c>
      <c r="L2388" s="11">
        <f t="shared" si="186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87"/>
        <v>0</v>
      </c>
      <c r="R2388">
        <f>_xlfn.RANK.AVG(N2388,Table1[backers_count])</f>
        <v>3909.5</v>
      </c>
      <c r="S2388" t="str">
        <f t="shared" si="188"/>
        <v>technology</v>
      </c>
      <c r="T2388" t="str">
        <f t="shared" si="189"/>
        <v>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85"/>
        <v>42573.626620370371</v>
      </c>
      <c r="K2389">
        <v>1465311740</v>
      </c>
      <c r="L2389" s="11">
        <f t="shared" si="186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87"/>
        <v>1</v>
      </c>
      <c r="R2389">
        <f>_xlfn.RANK.AVG(N2389,Table1[backers_count])</f>
        <v>3198.5</v>
      </c>
      <c r="S2389" t="str">
        <f t="shared" si="188"/>
        <v>technology</v>
      </c>
      <c r="T2389" t="str">
        <f t="shared" si="189"/>
        <v>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85"/>
        <v>42019.811805555553</v>
      </c>
      <c r="K2390">
        <v>1418761759</v>
      </c>
      <c r="L2390" s="11">
        <f t="shared" si="186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87"/>
        <v>1</v>
      </c>
      <c r="R2390">
        <f>_xlfn.RANK.AVG(N2390,Table1[backers_count])</f>
        <v>2767.5</v>
      </c>
      <c r="S2390" t="str">
        <f t="shared" si="188"/>
        <v>technology</v>
      </c>
      <c r="T2390" t="str">
        <f t="shared" si="189"/>
        <v>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85"/>
        <v>42210.915972222225</v>
      </c>
      <c r="K2391">
        <v>1435160452</v>
      </c>
      <c r="L2391" s="11">
        <f t="shared" si="186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87"/>
        <v>0</v>
      </c>
      <c r="R2391">
        <f>_xlfn.RANK.AVG(N2391,Table1[backers_count])</f>
        <v>3572.5</v>
      </c>
      <c r="S2391" t="str">
        <f t="shared" si="188"/>
        <v>technology</v>
      </c>
      <c r="T2391" t="str">
        <f t="shared" si="189"/>
        <v>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85"/>
        <v>42008.262314814812</v>
      </c>
      <c r="K2392">
        <v>1416896264</v>
      </c>
      <c r="L2392" s="11">
        <f t="shared" si="186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87"/>
        <v>0</v>
      </c>
      <c r="R2392">
        <f>_xlfn.RANK.AVG(N2392,Table1[backers_count])</f>
        <v>3909.5</v>
      </c>
      <c r="S2392" t="str">
        <f t="shared" si="188"/>
        <v>technology</v>
      </c>
      <c r="T2392" t="str">
        <f t="shared" si="189"/>
        <v>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85"/>
        <v>42094.752824074079</v>
      </c>
      <c r="K2393">
        <v>1425236644</v>
      </c>
      <c r="L2393" s="11">
        <f t="shared" si="186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87"/>
        <v>0</v>
      </c>
      <c r="R2393">
        <f>_xlfn.RANK.AVG(N2393,Table1[backers_count])</f>
        <v>3572.5</v>
      </c>
      <c r="S2393" t="str">
        <f t="shared" si="188"/>
        <v>technology</v>
      </c>
      <c r="T2393" t="str">
        <f t="shared" si="189"/>
        <v>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85"/>
        <v>42306.120636574073</v>
      </c>
      <c r="K2394">
        <v>1443495223</v>
      </c>
      <c r="L2394" s="11">
        <f t="shared" si="186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87"/>
        <v>0</v>
      </c>
      <c r="R2394">
        <f>_xlfn.RANK.AVG(N2394,Table1[backers_count])</f>
        <v>3909.5</v>
      </c>
      <c r="S2394" t="str">
        <f t="shared" si="188"/>
        <v>technology</v>
      </c>
      <c r="T2394" t="str">
        <f t="shared" si="189"/>
        <v>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85"/>
        <v>42224.648344907408</v>
      </c>
      <c r="K2395">
        <v>1436456017</v>
      </c>
      <c r="L2395" s="11">
        <f t="shared" si="186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87"/>
        <v>0</v>
      </c>
      <c r="R2395">
        <f>_xlfn.RANK.AVG(N2395,Table1[backers_count])</f>
        <v>3572.5</v>
      </c>
      <c r="S2395" t="str">
        <f t="shared" si="188"/>
        <v>technology</v>
      </c>
      <c r="T2395" t="str">
        <f t="shared" si="189"/>
        <v>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85"/>
        <v>42061.362187499995</v>
      </c>
      <c r="K2396">
        <v>1422348093</v>
      </c>
      <c r="L2396" s="11">
        <f t="shared" si="186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87"/>
        <v>0</v>
      </c>
      <c r="R2396">
        <f>_xlfn.RANK.AVG(N2396,Table1[backers_count])</f>
        <v>3354.5</v>
      </c>
      <c r="S2396" t="str">
        <f t="shared" si="188"/>
        <v>technology</v>
      </c>
      <c r="T2396" t="str">
        <f t="shared" si="189"/>
        <v>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85"/>
        <v>42745.372916666667</v>
      </c>
      <c r="K2397">
        <v>1481597687</v>
      </c>
      <c r="L2397" s="11">
        <f t="shared" si="186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87"/>
        <v>0</v>
      </c>
      <c r="R2397">
        <f>_xlfn.RANK.AVG(N2397,Table1[backers_count])</f>
        <v>3909.5</v>
      </c>
      <c r="S2397" t="str">
        <f t="shared" si="188"/>
        <v>technology</v>
      </c>
      <c r="T2397" t="str">
        <f t="shared" si="189"/>
        <v>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85"/>
        <v>42292.849050925928</v>
      </c>
      <c r="K2398">
        <v>1442348558</v>
      </c>
      <c r="L2398" s="11">
        <f t="shared" si="186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87"/>
        <v>0</v>
      </c>
      <c r="R2398">
        <f>_xlfn.RANK.AVG(N2398,Table1[backers_count])</f>
        <v>3572.5</v>
      </c>
      <c r="S2398" t="str">
        <f t="shared" si="188"/>
        <v>technology</v>
      </c>
      <c r="T2398" t="str">
        <f t="shared" si="189"/>
        <v>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85"/>
        <v>42006.88490740741</v>
      </c>
      <c r="K2399">
        <v>1417641256</v>
      </c>
      <c r="L2399" s="11">
        <f t="shared" si="186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87"/>
        <v>0</v>
      </c>
      <c r="R2399">
        <f>_xlfn.RANK.AVG(N2399,Table1[backers_count])</f>
        <v>3909.5</v>
      </c>
      <c r="S2399" t="str">
        <f t="shared" si="188"/>
        <v>technology</v>
      </c>
      <c r="T2399" t="str">
        <f t="shared" si="189"/>
        <v>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85"/>
        <v>42187.916481481487</v>
      </c>
      <c r="K2400">
        <v>1433282384</v>
      </c>
      <c r="L2400" s="11">
        <f t="shared" si="186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87"/>
        <v>0</v>
      </c>
      <c r="R2400">
        <f>_xlfn.RANK.AVG(N2400,Table1[backers_count])</f>
        <v>3909.5</v>
      </c>
      <c r="S2400" t="str">
        <f t="shared" si="188"/>
        <v>technology</v>
      </c>
      <c r="T2400" t="str">
        <f t="shared" si="189"/>
        <v>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85"/>
        <v>41991.853078703702</v>
      </c>
      <c r="K2401">
        <v>1415910506</v>
      </c>
      <c r="L2401" s="11">
        <f t="shared" si="186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87"/>
        <v>0</v>
      </c>
      <c r="R2401">
        <f>_xlfn.RANK.AVG(N2401,Table1[backers_count])</f>
        <v>3909.5</v>
      </c>
      <c r="S2401" t="str">
        <f t="shared" si="188"/>
        <v>technology</v>
      </c>
      <c r="T2401" t="str">
        <f t="shared" si="189"/>
        <v>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85"/>
        <v>42474.268101851849</v>
      </c>
      <c r="K2402">
        <v>1458023164</v>
      </c>
      <c r="L2402" s="11">
        <f t="shared" si="186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87"/>
        <v>0</v>
      </c>
      <c r="R2402">
        <f>_xlfn.RANK.AVG(N2402,Table1[backers_count])</f>
        <v>3909.5</v>
      </c>
      <c r="S2402" t="str">
        <f t="shared" si="188"/>
        <v>technology</v>
      </c>
      <c r="T2402" t="str">
        <f t="shared" si="189"/>
        <v>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85"/>
        <v>42434.822870370372</v>
      </c>
      <c r="K2403">
        <v>1452023096</v>
      </c>
      <c r="L2403" s="11">
        <f t="shared" si="186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87"/>
        <v>1</v>
      </c>
      <c r="R2403">
        <f>_xlfn.RANK.AVG(N2403,Table1[backers_count])</f>
        <v>2707</v>
      </c>
      <c r="S2403" t="str">
        <f t="shared" si="188"/>
        <v>food</v>
      </c>
      <c r="T2403" t="str">
        <f t="shared" si="189"/>
        <v>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85"/>
        <v>42137.679756944446</v>
      </c>
      <c r="K2404">
        <v>1428941931</v>
      </c>
      <c r="L2404" s="11">
        <f t="shared" si="186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87"/>
        <v>0</v>
      </c>
      <c r="R2404">
        <f>_xlfn.RANK.AVG(N2404,Table1[backers_count])</f>
        <v>3572.5</v>
      </c>
      <c r="S2404" t="str">
        <f t="shared" si="188"/>
        <v>food</v>
      </c>
      <c r="T2404" t="str">
        <f t="shared" si="189"/>
        <v>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85"/>
        <v>42459.840949074074</v>
      </c>
      <c r="K2405">
        <v>1454188258</v>
      </c>
      <c r="L2405" s="11">
        <f t="shared" si="186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87"/>
        <v>17</v>
      </c>
      <c r="R2405">
        <f>_xlfn.RANK.AVG(N2405,Table1[backers_count])</f>
        <v>2568.5</v>
      </c>
      <c r="S2405" t="str">
        <f t="shared" si="188"/>
        <v>food</v>
      </c>
      <c r="T2405" t="str">
        <f t="shared" si="189"/>
        <v>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85"/>
        <v>42372.03943287037</v>
      </c>
      <c r="K2406">
        <v>1449190607</v>
      </c>
      <c r="L2406" s="11">
        <f t="shared" si="186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87"/>
        <v>0</v>
      </c>
      <c r="R2406">
        <f>_xlfn.RANK.AVG(N2406,Table1[backers_count])</f>
        <v>3909.5</v>
      </c>
      <c r="S2406" t="str">
        <f t="shared" si="188"/>
        <v>food</v>
      </c>
      <c r="T2406" t="str">
        <f t="shared" si="189"/>
        <v>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85"/>
        <v>42616.585358796292</v>
      </c>
      <c r="K2407">
        <v>1471096975</v>
      </c>
      <c r="L2407" s="11">
        <f t="shared" si="186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87"/>
        <v>23</v>
      </c>
      <c r="R2407">
        <f>_xlfn.RANK.AVG(N2407,Table1[backers_count])</f>
        <v>2222.5</v>
      </c>
      <c r="S2407" t="str">
        <f t="shared" si="188"/>
        <v>food</v>
      </c>
      <c r="T2407" t="str">
        <f t="shared" si="189"/>
        <v>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85"/>
        <v>42023.110995370371</v>
      </c>
      <c r="K2408">
        <v>1418179190</v>
      </c>
      <c r="L2408" s="11">
        <f t="shared" si="186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87"/>
        <v>41</v>
      </c>
      <c r="R2408">
        <f>_xlfn.RANK.AVG(N2408,Table1[backers_count])</f>
        <v>2380.5</v>
      </c>
      <c r="S2408" t="str">
        <f t="shared" si="188"/>
        <v>food</v>
      </c>
      <c r="T2408" t="str">
        <f t="shared" si="189"/>
        <v>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85"/>
        <v>42105.25</v>
      </c>
      <c r="K2409">
        <v>1426772928</v>
      </c>
      <c r="L2409" s="11">
        <f t="shared" si="186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87"/>
        <v>25</v>
      </c>
      <c r="R2409">
        <f>_xlfn.RANK.AVG(N2409,Table1[backers_count])</f>
        <v>1786</v>
      </c>
      <c r="S2409" t="str">
        <f t="shared" si="188"/>
        <v>food</v>
      </c>
      <c r="T2409" t="str">
        <f t="shared" si="189"/>
        <v>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85"/>
        <v>41949.182372685187</v>
      </c>
      <c r="K2410">
        <v>1412652157</v>
      </c>
      <c r="L2410" s="11">
        <f t="shared" si="186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87"/>
        <v>0</v>
      </c>
      <c r="R2410">
        <f>_xlfn.RANK.AVG(N2410,Table1[backers_count])</f>
        <v>3354.5</v>
      </c>
      <c r="S2410" t="str">
        <f t="shared" si="188"/>
        <v>food</v>
      </c>
      <c r="T2410" t="str">
        <f t="shared" si="189"/>
        <v>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85"/>
        <v>42234.875868055555</v>
      </c>
      <c r="K2411">
        <v>1437339675</v>
      </c>
      <c r="L2411" s="11">
        <f t="shared" si="186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87"/>
        <v>2</v>
      </c>
      <c r="R2411">
        <f>_xlfn.RANK.AVG(N2411,Table1[backers_count])</f>
        <v>2901.5</v>
      </c>
      <c r="S2411" t="str">
        <f t="shared" si="188"/>
        <v>food</v>
      </c>
      <c r="T2411" t="str">
        <f t="shared" si="189"/>
        <v>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85"/>
        <v>42254.408275462964</v>
      </c>
      <c r="K2412">
        <v>1439027275</v>
      </c>
      <c r="L2412" s="11">
        <f t="shared" si="186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87"/>
        <v>0</v>
      </c>
      <c r="R2412">
        <f>_xlfn.RANK.AVG(N2412,Table1[backers_count])</f>
        <v>3909.5</v>
      </c>
      <c r="S2412" t="str">
        <f t="shared" si="188"/>
        <v>food</v>
      </c>
      <c r="T2412" t="str">
        <f t="shared" si="189"/>
        <v>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85"/>
        <v>42241.732430555552</v>
      </c>
      <c r="K2413">
        <v>1437932082</v>
      </c>
      <c r="L2413" s="11">
        <f t="shared" si="186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87"/>
        <v>1</v>
      </c>
      <c r="R2413">
        <f>_xlfn.RANK.AVG(N2413,Table1[backers_count])</f>
        <v>3198.5</v>
      </c>
      <c r="S2413" t="str">
        <f t="shared" si="188"/>
        <v>food</v>
      </c>
      <c r="T2413" t="str">
        <f t="shared" si="189"/>
        <v>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85"/>
        <v>42700.778622685189</v>
      </c>
      <c r="K2414">
        <v>1476294073</v>
      </c>
      <c r="L2414" s="11">
        <f t="shared" si="186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87"/>
        <v>0</v>
      </c>
      <c r="R2414">
        <f>_xlfn.RANK.AVG(N2414,Table1[backers_count])</f>
        <v>3909.5</v>
      </c>
      <c r="S2414" t="str">
        <f t="shared" si="188"/>
        <v>food</v>
      </c>
      <c r="T2414" t="str">
        <f t="shared" si="189"/>
        <v>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85"/>
        <v>41790.979166666664</v>
      </c>
      <c r="K2415">
        <v>1398911882</v>
      </c>
      <c r="L2415" s="11">
        <f t="shared" si="186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87"/>
        <v>1</v>
      </c>
      <c r="R2415">
        <f>_xlfn.RANK.AVG(N2415,Table1[backers_count])</f>
        <v>3198.5</v>
      </c>
      <c r="S2415" t="str">
        <f t="shared" si="188"/>
        <v>food</v>
      </c>
      <c r="T2415" t="str">
        <f t="shared" si="189"/>
        <v>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85"/>
        <v>42238.165972222225</v>
      </c>
      <c r="K2416">
        <v>1436805660</v>
      </c>
      <c r="L2416" s="11">
        <f t="shared" si="186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87"/>
        <v>3</v>
      </c>
      <c r="R2416">
        <f>_xlfn.RANK.AVG(N2416,Table1[backers_count])</f>
        <v>2521.5</v>
      </c>
      <c r="S2416" t="str">
        <f t="shared" si="188"/>
        <v>food</v>
      </c>
      <c r="T2416" t="str">
        <f t="shared" si="189"/>
        <v>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85"/>
        <v>42566.862800925926</v>
      </c>
      <c r="K2417">
        <v>1466023346</v>
      </c>
      <c r="L2417" s="11">
        <f t="shared" si="186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87"/>
        <v>1</v>
      </c>
      <c r="R2417">
        <f>_xlfn.RANK.AVG(N2417,Table1[backers_count])</f>
        <v>2901.5</v>
      </c>
      <c r="S2417" t="str">
        <f t="shared" si="188"/>
        <v>food</v>
      </c>
      <c r="T2417" t="str">
        <f t="shared" si="189"/>
        <v>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85"/>
        <v>42077.625</v>
      </c>
      <c r="K2418">
        <v>1421343743</v>
      </c>
      <c r="L2418" s="11">
        <f t="shared" si="186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87"/>
        <v>0</v>
      </c>
      <c r="R2418">
        <f>_xlfn.RANK.AVG(N2418,Table1[backers_count])</f>
        <v>3572.5</v>
      </c>
      <c r="S2418" t="str">
        <f t="shared" si="188"/>
        <v>food</v>
      </c>
      <c r="T2418" t="str">
        <f t="shared" si="189"/>
        <v>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85"/>
        <v>41861.884108796294</v>
      </c>
      <c r="K2419">
        <v>1405113187</v>
      </c>
      <c r="L2419" s="11">
        <f t="shared" si="186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87"/>
        <v>0</v>
      </c>
      <c r="R2419">
        <f>_xlfn.RANK.AVG(N2419,Table1[backers_count])</f>
        <v>3909.5</v>
      </c>
      <c r="S2419" t="str">
        <f t="shared" si="188"/>
        <v>food</v>
      </c>
      <c r="T2419" t="str">
        <f t="shared" si="189"/>
        <v>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85"/>
        <v>42087.815324074079</v>
      </c>
      <c r="K2420">
        <v>1422045244</v>
      </c>
      <c r="L2420" s="11">
        <f t="shared" si="186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87"/>
        <v>0</v>
      </c>
      <c r="R2420">
        <f>_xlfn.RANK.AVG(N2420,Table1[backers_count])</f>
        <v>2971.5</v>
      </c>
      <c r="S2420" t="str">
        <f t="shared" si="188"/>
        <v>food</v>
      </c>
      <c r="T2420" t="str">
        <f t="shared" si="189"/>
        <v>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85"/>
        <v>42053.738298611104</v>
      </c>
      <c r="K2421">
        <v>1419097389</v>
      </c>
      <c r="L2421" s="11">
        <f t="shared" si="186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87"/>
        <v>0</v>
      </c>
      <c r="R2421">
        <f>_xlfn.RANK.AVG(N2421,Table1[backers_count])</f>
        <v>3909.5</v>
      </c>
      <c r="S2421" t="str">
        <f t="shared" si="188"/>
        <v>food</v>
      </c>
      <c r="T2421" t="str">
        <f t="shared" si="189"/>
        <v>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85"/>
        <v>41953.070543981477</v>
      </c>
      <c r="K2422">
        <v>1410396095</v>
      </c>
      <c r="L2422" s="11">
        <f t="shared" si="186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87"/>
        <v>15</v>
      </c>
      <c r="R2422">
        <f>_xlfn.RANK.AVG(N2422,Table1[backers_count])</f>
        <v>1701.5</v>
      </c>
      <c r="S2422" t="str">
        <f t="shared" si="188"/>
        <v>food</v>
      </c>
      <c r="T2422" t="str">
        <f t="shared" si="189"/>
        <v>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85"/>
        <v>42056.687453703707</v>
      </c>
      <c r="K2423">
        <v>1421944196</v>
      </c>
      <c r="L2423" s="11">
        <f t="shared" si="186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87"/>
        <v>0</v>
      </c>
      <c r="R2423">
        <f>_xlfn.RANK.AVG(N2423,Table1[backers_count])</f>
        <v>3572.5</v>
      </c>
      <c r="S2423" t="str">
        <f t="shared" si="188"/>
        <v>food</v>
      </c>
      <c r="T2423" t="str">
        <f t="shared" si="189"/>
        <v>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85"/>
        <v>42074.683287037042</v>
      </c>
      <c r="K2424">
        <v>1423502636</v>
      </c>
      <c r="L2424" s="11">
        <f t="shared" si="186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87"/>
        <v>0</v>
      </c>
      <c r="R2424">
        <f>_xlfn.RANK.AVG(N2424,Table1[backers_count])</f>
        <v>3572.5</v>
      </c>
      <c r="S2424" t="str">
        <f t="shared" si="188"/>
        <v>food</v>
      </c>
      <c r="T2424" t="str">
        <f t="shared" si="189"/>
        <v>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85"/>
        <v>42004.704745370371</v>
      </c>
      <c r="K2425">
        <v>1417452890</v>
      </c>
      <c r="L2425" s="11">
        <f t="shared" si="186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87"/>
        <v>0</v>
      </c>
      <c r="R2425">
        <f>_xlfn.RANK.AVG(N2425,Table1[backers_count])</f>
        <v>3572.5</v>
      </c>
      <c r="S2425" t="str">
        <f t="shared" si="188"/>
        <v>food</v>
      </c>
      <c r="T2425" t="str">
        <f t="shared" si="189"/>
        <v>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85"/>
        <v>41939.892453703702</v>
      </c>
      <c r="K2426">
        <v>1411853108</v>
      </c>
      <c r="L2426" s="11">
        <f t="shared" si="186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87"/>
        <v>1</v>
      </c>
      <c r="R2426">
        <f>_xlfn.RANK.AVG(N2426,Table1[backers_count])</f>
        <v>2707</v>
      </c>
      <c r="S2426" t="str">
        <f t="shared" si="188"/>
        <v>food</v>
      </c>
      <c r="T2426" t="str">
        <f t="shared" si="189"/>
        <v>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85"/>
        <v>42517.919444444444</v>
      </c>
      <c r="K2427">
        <v>1463090149</v>
      </c>
      <c r="L2427" s="11">
        <f t="shared" si="186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87"/>
        <v>0</v>
      </c>
      <c r="R2427">
        <f>_xlfn.RANK.AVG(N2427,Table1[backers_count])</f>
        <v>3572.5</v>
      </c>
      <c r="S2427" t="str">
        <f t="shared" si="188"/>
        <v>food</v>
      </c>
      <c r="T2427" t="str">
        <f t="shared" si="189"/>
        <v>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85"/>
        <v>42224.170046296291</v>
      </c>
      <c r="K2428">
        <v>1433822692</v>
      </c>
      <c r="L2428" s="11">
        <f t="shared" si="186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87"/>
        <v>0</v>
      </c>
      <c r="R2428">
        <f>_xlfn.RANK.AVG(N2428,Table1[backers_count])</f>
        <v>3909.5</v>
      </c>
      <c r="S2428" t="str">
        <f t="shared" si="188"/>
        <v>food</v>
      </c>
      <c r="T2428" t="str">
        <f t="shared" si="189"/>
        <v>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85"/>
        <v>42452.277002314819</v>
      </c>
      <c r="K2429">
        <v>1455262733</v>
      </c>
      <c r="L2429" s="11">
        <f t="shared" si="186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87"/>
        <v>0</v>
      </c>
      <c r="R2429">
        <f>_xlfn.RANK.AVG(N2429,Table1[backers_count])</f>
        <v>3572.5</v>
      </c>
      <c r="S2429" t="str">
        <f t="shared" si="188"/>
        <v>food</v>
      </c>
      <c r="T2429" t="str">
        <f t="shared" si="189"/>
        <v>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85"/>
        <v>42075.742488425924</v>
      </c>
      <c r="K2430">
        <v>1423594151</v>
      </c>
      <c r="L2430" s="11">
        <f t="shared" si="186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87"/>
        <v>0</v>
      </c>
      <c r="R2430">
        <f>_xlfn.RANK.AVG(N2430,Table1[backers_count])</f>
        <v>3572.5</v>
      </c>
      <c r="S2430" t="str">
        <f t="shared" si="188"/>
        <v>food</v>
      </c>
      <c r="T2430" t="str">
        <f t="shared" si="189"/>
        <v>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85"/>
        <v>42771.697222222225</v>
      </c>
      <c r="K2431">
        <v>1483131966</v>
      </c>
      <c r="L2431" s="11">
        <f t="shared" si="186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87"/>
        <v>1</v>
      </c>
      <c r="R2431">
        <f>_xlfn.RANK.AVG(N2431,Table1[backers_count])</f>
        <v>3067.5</v>
      </c>
      <c r="S2431" t="str">
        <f t="shared" si="188"/>
        <v>food</v>
      </c>
      <c r="T2431" t="str">
        <f t="shared" si="189"/>
        <v>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85"/>
        <v>42412.130833333329</v>
      </c>
      <c r="K2432">
        <v>1452654504</v>
      </c>
      <c r="L2432" s="11">
        <f t="shared" si="186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87"/>
        <v>1</v>
      </c>
      <c r="R2432">
        <f>_xlfn.RANK.AVG(N2432,Table1[backers_count])</f>
        <v>3354.5</v>
      </c>
      <c r="S2432" t="str">
        <f t="shared" si="188"/>
        <v>food</v>
      </c>
      <c r="T2432" t="str">
        <f t="shared" si="189"/>
        <v>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85"/>
        <v>42549.099687499998</v>
      </c>
      <c r="K2433">
        <v>1461896613</v>
      </c>
      <c r="L2433" s="11">
        <f t="shared" si="186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87"/>
        <v>0</v>
      </c>
      <c r="R2433">
        <f>_xlfn.RANK.AVG(N2433,Table1[backers_count])</f>
        <v>3354.5</v>
      </c>
      <c r="S2433" t="str">
        <f t="shared" si="188"/>
        <v>food</v>
      </c>
      <c r="T2433" t="str">
        <f t="shared" si="189"/>
        <v>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ref="J2434:J2497" si="190">(((I2434/60)/60)/24)+DATE(1970,1,1)</f>
        <v>42071.218715277777</v>
      </c>
      <c r="K2434">
        <v>1423199697</v>
      </c>
      <c r="L2434" s="11">
        <f t="shared" ref="L2434:L2497" si="191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92">ROUND((E2434/D2434)*100,0)</f>
        <v>0</v>
      </c>
      <c r="R2434">
        <f>_xlfn.RANK.AVG(N2434,Table1[backers_count])</f>
        <v>3354.5</v>
      </c>
      <c r="S2434" t="str">
        <f t="shared" ref="S2434:S2497" si="193">LEFT(P2434, SEARCH("/",P2434,1)-1)</f>
        <v>food</v>
      </c>
      <c r="T2434" t="str">
        <f t="shared" ref="T2434:T2497" si="194">RIGHT(P2434,LEN(P2434)-SEARCH("/",P2434)-1)</f>
        <v>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si="190"/>
        <v>42427.89980324074</v>
      </c>
      <c r="K2435">
        <v>1454016943</v>
      </c>
      <c r="L2435" s="11">
        <f t="shared" si="191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92"/>
        <v>0</v>
      </c>
      <c r="R2435">
        <f>_xlfn.RANK.AVG(N2435,Table1[backers_count])</f>
        <v>3909.5</v>
      </c>
      <c r="S2435" t="str">
        <f t="shared" si="193"/>
        <v>food</v>
      </c>
      <c r="T2435" t="str">
        <f t="shared" si="194"/>
        <v>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90"/>
        <v>42220.18604166666</v>
      </c>
      <c r="K2436">
        <v>1435206474</v>
      </c>
      <c r="L2436" s="11">
        <f t="shared" si="19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92"/>
        <v>0</v>
      </c>
      <c r="R2436">
        <f>_xlfn.RANK.AVG(N2436,Table1[backers_count])</f>
        <v>3354.5</v>
      </c>
      <c r="S2436" t="str">
        <f t="shared" si="193"/>
        <v>food</v>
      </c>
      <c r="T2436" t="str">
        <f t="shared" si="194"/>
        <v>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90"/>
        <v>42282.277615740735</v>
      </c>
      <c r="K2437">
        <v>1441435186</v>
      </c>
      <c r="L2437" s="11">
        <f t="shared" si="19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92"/>
        <v>0</v>
      </c>
      <c r="R2437">
        <f>_xlfn.RANK.AVG(N2437,Table1[backers_count])</f>
        <v>3067.5</v>
      </c>
      <c r="S2437" t="str">
        <f t="shared" si="193"/>
        <v>food</v>
      </c>
      <c r="T2437" t="str">
        <f t="shared" si="194"/>
        <v>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90"/>
        <v>42398.615393518514</v>
      </c>
      <c r="K2438">
        <v>1448894770</v>
      </c>
      <c r="L2438" s="11">
        <f t="shared" si="19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92"/>
        <v>0</v>
      </c>
      <c r="R2438">
        <f>_xlfn.RANK.AVG(N2438,Table1[backers_count])</f>
        <v>3354.5</v>
      </c>
      <c r="S2438" t="str">
        <f t="shared" si="193"/>
        <v>food</v>
      </c>
      <c r="T2438" t="str">
        <f t="shared" si="194"/>
        <v>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90"/>
        <v>42080.75</v>
      </c>
      <c r="K2439">
        <v>1422400188</v>
      </c>
      <c r="L2439" s="11">
        <f t="shared" si="19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92"/>
        <v>0</v>
      </c>
      <c r="R2439">
        <f>_xlfn.RANK.AVG(N2439,Table1[backers_count])</f>
        <v>3909.5</v>
      </c>
      <c r="S2439" t="str">
        <f t="shared" si="193"/>
        <v>food</v>
      </c>
      <c r="T2439" t="str">
        <f t="shared" si="194"/>
        <v>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90"/>
        <v>42345.956736111111</v>
      </c>
      <c r="K2440">
        <v>1444341462</v>
      </c>
      <c r="L2440" s="11">
        <f t="shared" si="19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92"/>
        <v>0</v>
      </c>
      <c r="R2440">
        <f>_xlfn.RANK.AVG(N2440,Table1[backers_count])</f>
        <v>3572.5</v>
      </c>
      <c r="S2440" t="str">
        <f t="shared" si="193"/>
        <v>food</v>
      </c>
      <c r="T2440" t="str">
        <f t="shared" si="194"/>
        <v>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90"/>
        <v>42295.818622685183</v>
      </c>
      <c r="K2441">
        <v>1442605129</v>
      </c>
      <c r="L2441" s="11">
        <f t="shared" si="19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92"/>
        <v>0</v>
      </c>
      <c r="R2441">
        <f>_xlfn.RANK.AVG(N2441,Table1[backers_count])</f>
        <v>3909.5</v>
      </c>
      <c r="S2441" t="str">
        <f t="shared" si="193"/>
        <v>food</v>
      </c>
      <c r="T2441" t="str">
        <f t="shared" si="194"/>
        <v>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90"/>
        <v>42413.899456018517</v>
      </c>
      <c r="K2442">
        <v>1452807313</v>
      </c>
      <c r="L2442" s="11">
        <f t="shared" si="19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92"/>
        <v>0</v>
      </c>
      <c r="R2442">
        <f>_xlfn.RANK.AVG(N2442,Table1[backers_count])</f>
        <v>3354.5</v>
      </c>
      <c r="S2442" t="str">
        <f t="shared" si="193"/>
        <v>food</v>
      </c>
      <c r="T2442" t="str">
        <f t="shared" si="194"/>
        <v>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90"/>
        <v>42208.207638888889</v>
      </c>
      <c r="K2443">
        <v>1435806054</v>
      </c>
      <c r="L2443" s="11">
        <f t="shared" si="19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92"/>
        <v>108</v>
      </c>
      <c r="R2443">
        <f>_xlfn.RANK.AVG(N2443,Table1[backers_count])</f>
        <v>742</v>
      </c>
      <c r="S2443" t="str">
        <f t="shared" si="193"/>
        <v>food</v>
      </c>
      <c r="T2443" t="str">
        <f t="shared" si="194"/>
        <v>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90"/>
        <v>42082.625324074077</v>
      </c>
      <c r="K2444">
        <v>1424188828</v>
      </c>
      <c r="L2444" s="11">
        <f t="shared" si="19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92"/>
        <v>126</v>
      </c>
      <c r="R2444">
        <f>_xlfn.RANK.AVG(N2444,Table1[backers_count])</f>
        <v>212</v>
      </c>
      <c r="S2444" t="str">
        <f t="shared" si="193"/>
        <v>food</v>
      </c>
      <c r="T2444" t="str">
        <f t="shared" si="194"/>
        <v>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90"/>
        <v>41866.625254629631</v>
      </c>
      <c r="K2445">
        <v>1405522822</v>
      </c>
      <c r="L2445" s="11">
        <f t="shared" si="19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92"/>
        <v>203</v>
      </c>
      <c r="R2445">
        <f>_xlfn.RANK.AVG(N2445,Table1[backers_count])</f>
        <v>262.5</v>
      </c>
      <c r="S2445" t="str">
        <f t="shared" si="193"/>
        <v>food</v>
      </c>
      <c r="T2445" t="str">
        <f t="shared" si="194"/>
        <v>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90"/>
        <v>42515.754525462966</v>
      </c>
      <c r="K2446">
        <v>1461607591</v>
      </c>
      <c r="L2446" s="11">
        <f t="shared" si="19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92"/>
        <v>109</v>
      </c>
      <c r="R2446">
        <f>_xlfn.RANK.AVG(N2446,Table1[backers_count])</f>
        <v>1230</v>
      </c>
      <c r="S2446" t="str">
        <f t="shared" si="193"/>
        <v>food</v>
      </c>
      <c r="T2446" t="str">
        <f t="shared" si="194"/>
        <v>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90"/>
        <v>42273.190057870372</v>
      </c>
      <c r="K2447">
        <v>1440650021</v>
      </c>
      <c r="L2447" s="11">
        <f t="shared" si="19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92"/>
        <v>173</v>
      </c>
      <c r="R2447">
        <f>_xlfn.RANK.AVG(N2447,Table1[backers_count])</f>
        <v>704.5</v>
      </c>
      <c r="S2447" t="str">
        <f t="shared" si="193"/>
        <v>food</v>
      </c>
      <c r="T2447" t="str">
        <f t="shared" si="194"/>
        <v>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90"/>
        <v>42700.64434027778</v>
      </c>
      <c r="K2448">
        <v>1477578471</v>
      </c>
      <c r="L2448" s="11">
        <f t="shared" si="19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92"/>
        <v>168</v>
      </c>
      <c r="R2448">
        <f>_xlfn.RANK.AVG(N2448,Table1[backers_count])</f>
        <v>732</v>
      </c>
      <c r="S2448" t="str">
        <f t="shared" si="193"/>
        <v>food</v>
      </c>
      <c r="T2448" t="str">
        <f t="shared" si="194"/>
        <v>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90"/>
        <v>42686.166666666672</v>
      </c>
      <c r="K2449">
        <v>1476184593</v>
      </c>
      <c r="L2449" s="11">
        <f t="shared" si="19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92"/>
        <v>427</v>
      </c>
      <c r="R2449">
        <f>_xlfn.RANK.AVG(N2449,Table1[backers_count])</f>
        <v>238.5</v>
      </c>
      <c r="S2449" t="str">
        <f t="shared" si="193"/>
        <v>food</v>
      </c>
      <c r="T2449" t="str">
        <f t="shared" si="194"/>
        <v>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90"/>
        <v>42613.233333333337</v>
      </c>
      <c r="K2450">
        <v>1472110513</v>
      </c>
      <c r="L2450" s="11">
        <f t="shared" si="19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92"/>
        <v>108</v>
      </c>
      <c r="R2450">
        <f>_xlfn.RANK.AVG(N2450,Table1[backers_count])</f>
        <v>2707</v>
      </c>
      <c r="S2450" t="str">
        <f t="shared" si="193"/>
        <v>food</v>
      </c>
      <c r="T2450" t="str">
        <f t="shared" si="194"/>
        <v>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90"/>
        <v>41973.184201388889</v>
      </c>
      <c r="K2451">
        <v>1414725915</v>
      </c>
      <c r="L2451" s="11">
        <f t="shared" si="19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92"/>
        <v>108</v>
      </c>
      <c r="R2451">
        <f>_xlfn.RANK.AVG(N2451,Table1[backers_count])</f>
        <v>677</v>
      </c>
      <c r="S2451" t="str">
        <f t="shared" si="193"/>
        <v>food</v>
      </c>
      <c r="T2451" t="str">
        <f t="shared" si="194"/>
        <v>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90"/>
        <v>41940.132638888892</v>
      </c>
      <c r="K2452">
        <v>1411177456</v>
      </c>
      <c r="L2452" s="11">
        <f t="shared" si="19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92"/>
        <v>102</v>
      </c>
      <c r="R2452">
        <f>_xlfn.RANK.AVG(N2452,Table1[backers_count])</f>
        <v>794</v>
      </c>
      <c r="S2452" t="str">
        <f t="shared" si="193"/>
        <v>food</v>
      </c>
      <c r="T2452" t="str">
        <f t="shared" si="194"/>
        <v>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90"/>
        <v>42799.908449074079</v>
      </c>
      <c r="K2453">
        <v>1487022490</v>
      </c>
      <c r="L2453" s="11">
        <f t="shared" si="19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92"/>
        <v>115</v>
      </c>
      <c r="R2453">
        <f>_xlfn.RANK.AVG(N2453,Table1[backers_count])</f>
        <v>451</v>
      </c>
      <c r="S2453" t="str">
        <f t="shared" si="193"/>
        <v>food</v>
      </c>
      <c r="T2453" t="str">
        <f t="shared" si="194"/>
        <v>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90"/>
        <v>42367.958333333328</v>
      </c>
      <c r="K2454">
        <v>1448914500</v>
      </c>
      <c r="L2454" s="11">
        <f t="shared" si="19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92"/>
        <v>134</v>
      </c>
      <c r="R2454">
        <f>_xlfn.RANK.AVG(N2454,Table1[backers_count])</f>
        <v>2419.5</v>
      </c>
      <c r="S2454" t="str">
        <f t="shared" si="193"/>
        <v>food</v>
      </c>
      <c r="T2454" t="str">
        <f t="shared" si="194"/>
        <v>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90"/>
        <v>42768.692233796297</v>
      </c>
      <c r="K2455">
        <v>1483461409</v>
      </c>
      <c r="L2455" s="11">
        <f t="shared" si="19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92"/>
        <v>155</v>
      </c>
      <c r="R2455">
        <f>_xlfn.RANK.AVG(N2455,Table1[backers_count])</f>
        <v>1153</v>
      </c>
      <c r="S2455" t="str">
        <f t="shared" si="193"/>
        <v>food</v>
      </c>
      <c r="T2455" t="str">
        <f t="shared" si="194"/>
        <v>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90"/>
        <v>42805.201481481476</v>
      </c>
      <c r="K2456">
        <v>1486183808</v>
      </c>
      <c r="L2456" s="11">
        <f t="shared" si="19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92"/>
        <v>101</v>
      </c>
      <c r="R2456">
        <f>_xlfn.RANK.AVG(N2456,Table1[backers_count])</f>
        <v>635</v>
      </c>
      <c r="S2456" t="str">
        <f t="shared" si="193"/>
        <v>food</v>
      </c>
      <c r="T2456" t="str">
        <f t="shared" si="194"/>
        <v>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90"/>
        <v>42480.781828703708</v>
      </c>
      <c r="K2457">
        <v>1458758750</v>
      </c>
      <c r="L2457" s="11">
        <f t="shared" si="19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92"/>
        <v>182</v>
      </c>
      <c r="R2457">
        <f>_xlfn.RANK.AVG(N2457,Table1[backers_count])</f>
        <v>2380.5</v>
      </c>
      <c r="S2457" t="str">
        <f t="shared" si="193"/>
        <v>food</v>
      </c>
      <c r="T2457" t="str">
        <f t="shared" si="194"/>
        <v>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90"/>
        <v>42791.961099537039</v>
      </c>
      <c r="K2458">
        <v>1485471839</v>
      </c>
      <c r="L2458" s="11">
        <f t="shared" si="19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92"/>
        <v>181</v>
      </c>
      <c r="R2458">
        <f>_xlfn.RANK.AVG(N2458,Table1[backers_count])</f>
        <v>1153</v>
      </c>
      <c r="S2458" t="str">
        <f t="shared" si="193"/>
        <v>food</v>
      </c>
      <c r="T2458" t="str">
        <f t="shared" si="194"/>
        <v>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90"/>
        <v>42453.560833333337</v>
      </c>
      <c r="K2459">
        <v>1456237656</v>
      </c>
      <c r="L2459" s="11">
        <f t="shared" si="19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92"/>
        <v>102</v>
      </c>
      <c r="R2459">
        <f>_xlfn.RANK.AVG(N2459,Table1[backers_count])</f>
        <v>656</v>
      </c>
      <c r="S2459" t="str">
        <f t="shared" si="193"/>
        <v>food</v>
      </c>
      <c r="T2459" t="str">
        <f t="shared" si="194"/>
        <v>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90"/>
        <v>42530.791666666672</v>
      </c>
      <c r="K2460">
        <v>1462481718</v>
      </c>
      <c r="L2460" s="11">
        <f t="shared" si="19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92"/>
        <v>110</v>
      </c>
      <c r="R2460">
        <f>_xlfn.RANK.AVG(N2460,Table1[backers_count])</f>
        <v>983.5</v>
      </c>
      <c r="S2460" t="str">
        <f t="shared" si="193"/>
        <v>food</v>
      </c>
      <c r="T2460" t="str">
        <f t="shared" si="194"/>
        <v>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90"/>
        <v>42452.595891203702</v>
      </c>
      <c r="K2461">
        <v>1454858285</v>
      </c>
      <c r="L2461" s="11">
        <f t="shared" si="19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92"/>
        <v>102</v>
      </c>
      <c r="R2461">
        <f>_xlfn.RANK.AVG(N2461,Table1[backers_count])</f>
        <v>299</v>
      </c>
      <c r="S2461" t="str">
        <f t="shared" si="193"/>
        <v>food</v>
      </c>
      <c r="T2461" t="str">
        <f t="shared" si="194"/>
        <v>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90"/>
        <v>42738.178472222222</v>
      </c>
      <c r="K2462">
        <v>1480480167</v>
      </c>
      <c r="L2462" s="11">
        <f t="shared" si="19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92"/>
        <v>101</v>
      </c>
      <c r="R2462">
        <f>_xlfn.RANK.AVG(N2462,Table1[backers_count])</f>
        <v>1143.5</v>
      </c>
      <c r="S2462" t="str">
        <f t="shared" si="193"/>
        <v>food</v>
      </c>
      <c r="T2462" t="str">
        <f t="shared" si="194"/>
        <v>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90"/>
        <v>40817.125</v>
      </c>
      <c r="K2463">
        <v>1314577097</v>
      </c>
      <c r="L2463" s="11">
        <f t="shared" si="19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92"/>
        <v>104</v>
      </c>
      <c r="R2463">
        <f>_xlfn.RANK.AVG(N2463,Table1[backers_count])</f>
        <v>930.5</v>
      </c>
      <c r="S2463" t="str">
        <f t="shared" si="193"/>
        <v>music</v>
      </c>
      <c r="T2463" t="str">
        <f t="shared" si="194"/>
        <v>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90"/>
        <v>41109.186296296299</v>
      </c>
      <c r="K2464">
        <v>1340944096</v>
      </c>
      <c r="L2464" s="11">
        <f t="shared" si="19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92"/>
        <v>111</v>
      </c>
      <c r="R2464">
        <f>_xlfn.RANK.AVG(N2464,Table1[backers_count])</f>
        <v>704.5</v>
      </c>
      <c r="S2464" t="str">
        <f t="shared" si="193"/>
        <v>music</v>
      </c>
      <c r="T2464" t="str">
        <f t="shared" si="194"/>
        <v>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90"/>
        <v>41380.791666666664</v>
      </c>
      <c r="K2465">
        <v>1362710425</v>
      </c>
      <c r="L2465" s="11">
        <f t="shared" si="19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92"/>
        <v>116</v>
      </c>
      <c r="R2465">
        <f>_xlfn.RANK.AVG(N2465,Table1[backers_count])</f>
        <v>1042</v>
      </c>
      <c r="S2465" t="str">
        <f t="shared" si="193"/>
        <v>music</v>
      </c>
      <c r="T2465" t="str">
        <f t="shared" si="194"/>
        <v>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90"/>
        <v>42277.811805555553</v>
      </c>
      <c r="K2466">
        <v>1441143397</v>
      </c>
      <c r="L2466" s="11">
        <f t="shared" si="19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92"/>
        <v>111</v>
      </c>
      <c r="R2466">
        <f>_xlfn.RANK.AVG(N2466,Table1[backers_count])</f>
        <v>1540</v>
      </c>
      <c r="S2466" t="str">
        <f t="shared" si="193"/>
        <v>music</v>
      </c>
      <c r="T2466" t="str">
        <f t="shared" si="194"/>
        <v>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90"/>
        <v>41175.719305555554</v>
      </c>
      <c r="K2467">
        <v>1345828548</v>
      </c>
      <c r="L2467" s="11">
        <f t="shared" si="19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92"/>
        <v>180</v>
      </c>
      <c r="R2467">
        <f>_xlfn.RANK.AVG(N2467,Table1[backers_count])</f>
        <v>1439.5</v>
      </c>
      <c r="S2467" t="str">
        <f t="shared" si="193"/>
        <v>music</v>
      </c>
      <c r="T2467" t="str">
        <f t="shared" si="194"/>
        <v>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90"/>
        <v>41403.102465277778</v>
      </c>
      <c r="K2468">
        <v>1365474453</v>
      </c>
      <c r="L2468" s="11">
        <f t="shared" si="19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92"/>
        <v>100</v>
      </c>
      <c r="R2468">
        <f>_xlfn.RANK.AVG(N2468,Table1[backers_count])</f>
        <v>1367.5</v>
      </c>
      <c r="S2468" t="str">
        <f t="shared" si="193"/>
        <v>music</v>
      </c>
      <c r="T2468" t="str">
        <f t="shared" si="194"/>
        <v>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90"/>
        <v>41039.708333333336</v>
      </c>
      <c r="K2469">
        <v>1335473931</v>
      </c>
      <c r="L2469" s="11">
        <f t="shared" si="19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92"/>
        <v>119</v>
      </c>
      <c r="R2469">
        <f>_xlfn.RANK.AVG(N2469,Table1[backers_count])</f>
        <v>1540</v>
      </c>
      <c r="S2469" t="str">
        <f t="shared" si="193"/>
        <v>music</v>
      </c>
      <c r="T2469" t="str">
        <f t="shared" si="194"/>
        <v>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90"/>
        <v>41210.208333333336</v>
      </c>
      <c r="K2470">
        <v>1348285321</v>
      </c>
      <c r="L2470" s="11">
        <f t="shared" si="19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92"/>
        <v>107</v>
      </c>
      <c r="R2470">
        <f>_xlfn.RANK.AVG(N2470,Table1[backers_count])</f>
        <v>1272.5</v>
      </c>
      <c r="S2470" t="str">
        <f t="shared" si="193"/>
        <v>music</v>
      </c>
      <c r="T2470" t="str">
        <f t="shared" si="194"/>
        <v>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90"/>
        <v>40582.429733796293</v>
      </c>
      <c r="K2471">
        <v>1295000329</v>
      </c>
      <c r="L2471" s="11">
        <f t="shared" si="19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92"/>
        <v>114</v>
      </c>
      <c r="R2471">
        <f>_xlfn.RANK.AVG(N2471,Table1[backers_count])</f>
        <v>1459</v>
      </c>
      <c r="S2471" t="str">
        <f t="shared" si="193"/>
        <v>music</v>
      </c>
      <c r="T2471" t="str">
        <f t="shared" si="194"/>
        <v>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90"/>
        <v>41053.07471064815</v>
      </c>
      <c r="K2472">
        <v>1335232055</v>
      </c>
      <c r="L2472" s="11">
        <f t="shared" si="19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92"/>
        <v>103</v>
      </c>
      <c r="R2472">
        <f>_xlfn.RANK.AVG(N2472,Table1[backers_count])</f>
        <v>1701.5</v>
      </c>
      <c r="S2472" t="str">
        <f t="shared" si="193"/>
        <v>music</v>
      </c>
      <c r="T2472" t="str">
        <f t="shared" si="194"/>
        <v>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90"/>
        <v>40933.992962962962</v>
      </c>
      <c r="K2473">
        <v>1324079392</v>
      </c>
      <c r="L2473" s="11">
        <f t="shared" si="19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92"/>
        <v>128</v>
      </c>
      <c r="R2473">
        <f>_xlfn.RANK.AVG(N2473,Table1[backers_count])</f>
        <v>2338</v>
      </c>
      <c r="S2473" t="str">
        <f t="shared" si="193"/>
        <v>music</v>
      </c>
      <c r="T2473" t="str">
        <f t="shared" si="194"/>
        <v>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90"/>
        <v>40425.043749999997</v>
      </c>
      <c r="K2474">
        <v>1277433980</v>
      </c>
      <c r="L2474" s="11">
        <f t="shared" si="19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92"/>
        <v>136</v>
      </c>
      <c r="R2474">
        <f>_xlfn.RANK.AVG(N2474,Table1[backers_count])</f>
        <v>777</v>
      </c>
      <c r="S2474" t="str">
        <f t="shared" si="193"/>
        <v>music</v>
      </c>
      <c r="T2474" t="str">
        <f t="shared" si="194"/>
        <v>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90"/>
        <v>41223.790150462963</v>
      </c>
      <c r="K2475">
        <v>1349978269</v>
      </c>
      <c r="L2475" s="11">
        <f t="shared" si="19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92"/>
        <v>100</v>
      </c>
      <c r="R2475">
        <f>_xlfn.RANK.AVG(N2475,Table1[backers_count])</f>
        <v>1459</v>
      </c>
      <c r="S2475" t="str">
        <f t="shared" si="193"/>
        <v>music</v>
      </c>
      <c r="T2475" t="str">
        <f t="shared" si="194"/>
        <v>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90"/>
        <v>40462.011296296296</v>
      </c>
      <c r="K2476">
        <v>1282868176</v>
      </c>
      <c r="L2476" s="11">
        <f t="shared" si="19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92"/>
        <v>100</v>
      </c>
      <c r="R2476">
        <f>_xlfn.RANK.AVG(N2476,Table1[backers_count])</f>
        <v>1645.5</v>
      </c>
      <c r="S2476" t="str">
        <f t="shared" si="193"/>
        <v>music</v>
      </c>
      <c r="T2476" t="str">
        <f t="shared" si="194"/>
        <v>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90"/>
        <v>40369.916666666664</v>
      </c>
      <c r="K2477">
        <v>1273647255</v>
      </c>
      <c r="L2477" s="11">
        <f t="shared" si="19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92"/>
        <v>105</v>
      </c>
      <c r="R2477">
        <f>_xlfn.RANK.AVG(N2477,Table1[backers_count])</f>
        <v>973</v>
      </c>
      <c r="S2477" t="str">
        <f t="shared" si="193"/>
        <v>music</v>
      </c>
      <c r="T2477" t="str">
        <f t="shared" si="194"/>
        <v>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90"/>
        <v>41946.370023148149</v>
      </c>
      <c r="K2478">
        <v>1412149970</v>
      </c>
      <c r="L2478" s="11">
        <f t="shared" si="19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92"/>
        <v>105</v>
      </c>
      <c r="R2478">
        <f>_xlfn.RANK.AVG(N2478,Table1[backers_count])</f>
        <v>1326.5</v>
      </c>
      <c r="S2478" t="str">
        <f t="shared" si="193"/>
        <v>music</v>
      </c>
      <c r="T2478" t="str">
        <f t="shared" si="194"/>
        <v>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90"/>
        <v>41133.691493055558</v>
      </c>
      <c r="K2479">
        <v>1340901345</v>
      </c>
      <c r="L2479" s="11">
        <f t="shared" si="19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92"/>
        <v>171</v>
      </c>
      <c r="R2479">
        <f>_xlfn.RANK.AVG(N2479,Table1[backers_count])</f>
        <v>1575</v>
      </c>
      <c r="S2479" t="str">
        <f t="shared" si="193"/>
        <v>music</v>
      </c>
      <c r="T2479" t="str">
        <f t="shared" si="194"/>
        <v>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90"/>
        <v>41287.950381944444</v>
      </c>
      <c r="K2480">
        <v>1355525313</v>
      </c>
      <c r="L2480" s="11">
        <f t="shared" si="19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92"/>
        <v>128</v>
      </c>
      <c r="R2480">
        <f>_xlfn.RANK.AVG(N2480,Table1[backers_count])</f>
        <v>994</v>
      </c>
      <c r="S2480" t="str">
        <f t="shared" si="193"/>
        <v>music</v>
      </c>
      <c r="T2480" t="str">
        <f t="shared" si="194"/>
        <v>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90"/>
        <v>41118.083333333336</v>
      </c>
      <c r="K2481">
        <v>1342545994</v>
      </c>
      <c r="L2481" s="11">
        <f t="shared" si="19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92"/>
        <v>133</v>
      </c>
      <c r="R2481">
        <f>_xlfn.RANK.AVG(N2481,Table1[backers_count])</f>
        <v>2380.5</v>
      </c>
      <c r="S2481" t="str">
        <f t="shared" si="193"/>
        <v>music</v>
      </c>
      <c r="T2481" t="str">
        <f t="shared" si="194"/>
        <v>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90"/>
        <v>42287.936157407406</v>
      </c>
      <c r="K2482">
        <v>1439332084</v>
      </c>
      <c r="L2482" s="11">
        <f t="shared" si="19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92"/>
        <v>100</v>
      </c>
      <c r="R2482">
        <f>_xlfn.RANK.AVG(N2482,Table1[backers_count])</f>
        <v>2767.5</v>
      </c>
      <c r="S2482" t="str">
        <f t="shared" si="193"/>
        <v>music</v>
      </c>
      <c r="T2482" t="str">
        <f t="shared" si="194"/>
        <v>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90"/>
        <v>41029.645925925928</v>
      </c>
      <c r="K2483">
        <v>1333207808</v>
      </c>
      <c r="L2483" s="11">
        <f t="shared" si="19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92"/>
        <v>113</v>
      </c>
      <c r="R2483">
        <f>_xlfn.RANK.AVG(N2483,Table1[backers_count])</f>
        <v>854</v>
      </c>
      <c r="S2483" t="str">
        <f t="shared" si="193"/>
        <v>music</v>
      </c>
      <c r="T2483" t="str">
        <f t="shared" si="194"/>
        <v>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90"/>
        <v>40756.782210648147</v>
      </c>
      <c r="K2484">
        <v>1308336383</v>
      </c>
      <c r="L2484" s="11">
        <f t="shared" si="19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92"/>
        <v>100</v>
      </c>
      <c r="R2484">
        <f>_xlfn.RANK.AVG(N2484,Table1[backers_count])</f>
        <v>2047.5</v>
      </c>
      <c r="S2484" t="str">
        <f t="shared" si="193"/>
        <v>music</v>
      </c>
      <c r="T2484" t="str">
        <f t="shared" si="194"/>
        <v>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90"/>
        <v>41030.708368055559</v>
      </c>
      <c r="K2485">
        <v>1330711203</v>
      </c>
      <c r="L2485" s="11">
        <f t="shared" si="19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92"/>
        <v>114</v>
      </c>
      <c r="R2485">
        <f>_xlfn.RANK.AVG(N2485,Table1[backers_count])</f>
        <v>2263</v>
      </c>
      <c r="S2485" t="str">
        <f t="shared" si="193"/>
        <v>music</v>
      </c>
      <c r="T2485" t="str">
        <f t="shared" si="194"/>
        <v>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90"/>
        <v>40801.916701388887</v>
      </c>
      <c r="K2486">
        <v>1313532003</v>
      </c>
      <c r="L2486" s="11">
        <f t="shared" si="19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92"/>
        <v>119</v>
      </c>
      <c r="R2486">
        <f>_xlfn.RANK.AVG(N2486,Table1[backers_count])</f>
        <v>893.5</v>
      </c>
      <c r="S2486" t="str">
        <f t="shared" si="193"/>
        <v>music</v>
      </c>
      <c r="T2486" t="str">
        <f t="shared" si="194"/>
        <v>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90"/>
        <v>40828.998599537037</v>
      </c>
      <c r="K2487">
        <v>1315439879</v>
      </c>
      <c r="L2487" s="11">
        <f t="shared" si="19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92"/>
        <v>103</v>
      </c>
      <c r="R2487">
        <f>_xlfn.RANK.AVG(N2487,Table1[backers_count])</f>
        <v>1575</v>
      </c>
      <c r="S2487" t="str">
        <f t="shared" si="193"/>
        <v>music</v>
      </c>
      <c r="T2487" t="str">
        <f t="shared" si="194"/>
        <v>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90"/>
        <v>41021.708055555559</v>
      </c>
      <c r="K2488">
        <v>1332521976</v>
      </c>
      <c r="L2488" s="11">
        <f t="shared" si="19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92"/>
        <v>266</v>
      </c>
      <c r="R2488">
        <f>_xlfn.RANK.AVG(N2488,Table1[backers_count])</f>
        <v>1866.5</v>
      </c>
      <c r="S2488" t="str">
        <f t="shared" si="193"/>
        <v>music</v>
      </c>
      <c r="T2488" t="str">
        <f t="shared" si="194"/>
        <v>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90"/>
        <v>41056.083298611113</v>
      </c>
      <c r="K2489">
        <v>1335491997</v>
      </c>
      <c r="L2489" s="11">
        <f t="shared" si="19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92"/>
        <v>100</v>
      </c>
      <c r="R2489">
        <f>_xlfn.RANK.AVG(N2489,Table1[backers_count])</f>
        <v>1645.5</v>
      </c>
      <c r="S2489" t="str">
        <f t="shared" si="193"/>
        <v>music</v>
      </c>
      <c r="T2489" t="str">
        <f t="shared" si="194"/>
        <v>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90"/>
        <v>40863.674861111111</v>
      </c>
      <c r="K2490">
        <v>1318864308</v>
      </c>
      <c r="L2490" s="11">
        <f t="shared" si="19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92"/>
        <v>107</v>
      </c>
      <c r="R2490">
        <f>_xlfn.RANK.AVG(N2490,Table1[backers_count])</f>
        <v>1173.5</v>
      </c>
      <c r="S2490" t="str">
        <f t="shared" si="193"/>
        <v>music</v>
      </c>
      <c r="T2490" t="str">
        <f t="shared" si="194"/>
        <v>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90"/>
        <v>41403.690266203703</v>
      </c>
      <c r="K2491">
        <v>1365525239</v>
      </c>
      <c r="L2491" s="11">
        <f t="shared" si="19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92"/>
        <v>134</v>
      </c>
      <c r="R2491">
        <f>_xlfn.RANK.AVG(N2491,Table1[backers_count])</f>
        <v>1042</v>
      </c>
      <c r="S2491" t="str">
        <f t="shared" si="193"/>
        <v>music</v>
      </c>
      <c r="T2491" t="str">
        <f t="shared" si="194"/>
        <v>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90"/>
        <v>41083.227731481478</v>
      </c>
      <c r="K2492">
        <v>1335245276</v>
      </c>
      <c r="L2492" s="11">
        <f t="shared" si="19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92"/>
        <v>121</v>
      </c>
      <c r="R2492">
        <f>_xlfn.RANK.AVG(N2492,Table1[backers_count])</f>
        <v>2380.5</v>
      </c>
      <c r="S2492" t="str">
        <f t="shared" si="193"/>
        <v>music</v>
      </c>
      <c r="T2492" t="str">
        <f t="shared" si="194"/>
        <v>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90"/>
        <v>40559.07708333333</v>
      </c>
      <c r="K2493">
        <v>1293739714</v>
      </c>
      <c r="L2493" s="11">
        <f t="shared" si="19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92"/>
        <v>103</v>
      </c>
      <c r="R2493">
        <f>_xlfn.RANK.AVG(N2493,Table1[backers_count])</f>
        <v>2655</v>
      </c>
      <c r="S2493" t="str">
        <f t="shared" si="193"/>
        <v>music</v>
      </c>
      <c r="T2493" t="str">
        <f t="shared" si="194"/>
        <v>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90"/>
        <v>41076.415972222225</v>
      </c>
      <c r="K2494">
        <v>1335397188</v>
      </c>
      <c r="L2494" s="11">
        <f t="shared" si="19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92"/>
        <v>125</v>
      </c>
      <c r="R2494">
        <f>_xlfn.RANK.AVG(N2494,Table1[backers_count])</f>
        <v>1970</v>
      </c>
      <c r="S2494" t="str">
        <f t="shared" si="193"/>
        <v>music</v>
      </c>
      <c r="T2494" t="str">
        <f t="shared" si="194"/>
        <v>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90"/>
        <v>41393.168287037035</v>
      </c>
      <c r="K2495">
        <v>1363320140</v>
      </c>
      <c r="L2495" s="11">
        <f t="shared" si="19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92"/>
        <v>129</v>
      </c>
      <c r="R2495">
        <f>_xlfn.RANK.AVG(N2495,Table1[backers_count])</f>
        <v>330</v>
      </c>
      <c r="S2495" t="str">
        <f t="shared" si="193"/>
        <v>music</v>
      </c>
      <c r="T2495" t="str">
        <f t="shared" si="194"/>
        <v>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90"/>
        <v>41052.645185185182</v>
      </c>
      <c r="K2496">
        <v>1335194944</v>
      </c>
      <c r="L2496" s="11">
        <f t="shared" si="19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92"/>
        <v>101</v>
      </c>
      <c r="R2496">
        <f>_xlfn.RANK.AVG(N2496,Table1[backers_count])</f>
        <v>1614</v>
      </c>
      <c r="S2496" t="str">
        <f t="shared" si="193"/>
        <v>music</v>
      </c>
      <c r="T2496" t="str">
        <f t="shared" si="194"/>
        <v>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90"/>
        <v>41066.946469907409</v>
      </c>
      <c r="K2497">
        <v>1336430575</v>
      </c>
      <c r="L2497" s="11">
        <f t="shared" si="19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92"/>
        <v>128</v>
      </c>
      <c r="R2497">
        <f>_xlfn.RANK.AVG(N2497,Table1[backers_count])</f>
        <v>1555.5</v>
      </c>
      <c r="S2497" t="str">
        <f t="shared" si="193"/>
        <v>music</v>
      </c>
      <c r="T2497" t="str">
        <f t="shared" si="194"/>
        <v>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ref="J2498:J2561" si="195">(((I2498/60)/60)/24)+DATE(1970,1,1)</f>
        <v>41362.954768518517</v>
      </c>
      <c r="K2498">
        <v>1361577292</v>
      </c>
      <c r="L2498" s="11">
        <f t="shared" ref="L2498:L2561" si="196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97">ROUND((E2498/D2498)*100,0)</f>
        <v>100</v>
      </c>
      <c r="R2498">
        <f>_xlfn.RANK.AVG(N2498,Table1[backers_count])</f>
        <v>2655</v>
      </c>
      <c r="S2498" t="str">
        <f t="shared" ref="S2498:S2561" si="198">LEFT(P2498, SEARCH("/",P2498,1)-1)</f>
        <v>music</v>
      </c>
      <c r="T2498" t="str">
        <f t="shared" ref="T2498:T2561" si="199">RIGHT(P2498,LEN(P2498)-SEARCH("/",P2498)-1)</f>
        <v>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si="195"/>
        <v>40760.878912037035</v>
      </c>
      <c r="K2499">
        <v>1309986338</v>
      </c>
      <c r="L2499" s="11">
        <f t="shared" si="196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97"/>
        <v>113</v>
      </c>
      <c r="R2499">
        <f>_xlfn.RANK.AVG(N2499,Table1[backers_count])</f>
        <v>1310.5</v>
      </c>
      <c r="S2499" t="str">
        <f t="shared" si="198"/>
        <v>music</v>
      </c>
      <c r="T2499" t="str">
        <f t="shared" si="199"/>
        <v>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95"/>
        <v>42031.967442129629</v>
      </c>
      <c r="K2500">
        <v>1421190787</v>
      </c>
      <c r="L2500" s="11">
        <f t="shared" si="19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97"/>
        <v>106</v>
      </c>
      <c r="R2500">
        <f>_xlfn.RANK.AVG(N2500,Table1[backers_count])</f>
        <v>2222.5</v>
      </c>
      <c r="S2500" t="str">
        <f t="shared" si="198"/>
        <v>music</v>
      </c>
      <c r="T2500" t="str">
        <f t="shared" si="199"/>
        <v>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95"/>
        <v>41274.75</v>
      </c>
      <c r="K2501">
        <v>1352820837</v>
      </c>
      <c r="L2501" s="11">
        <f t="shared" si="19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97"/>
        <v>203</v>
      </c>
      <c r="R2501">
        <f>_xlfn.RANK.AVG(N2501,Table1[backers_count])</f>
        <v>495.5</v>
      </c>
      <c r="S2501" t="str">
        <f t="shared" si="198"/>
        <v>music</v>
      </c>
      <c r="T2501" t="str">
        <f t="shared" si="199"/>
        <v>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95"/>
        <v>41083.772858796299</v>
      </c>
      <c r="K2502">
        <v>1337884375</v>
      </c>
      <c r="L2502" s="11">
        <f t="shared" si="19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97"/>
        <v>113</v>
      </c>
      <c r="R2502">
        <f>_xlfn.RANK.AVG(N2502,Table1[backers_count])</f>
        <v>1896</v>
      </c>
      <c r="S2502" t="str">
        <f t="shared" si="198"/>
        <v>music</v>
      </c>
      <c r="T2502" t="str">
        <f t="shared" si="199"/>
        <v>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95"/>
        <v>42274.776666666665</v>
      </c>
      <c r="K2503">
        <v>1440787104</v>
      </c>
      <c r="L2503" s="11">
        <f t="shared" si="19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97"/>
        <v>3</v>
      </c>
      <c r="R2503">
        <f>_xlfn.RANK.AVG(N2503,Table1[backers_count])</f>
        <v>2833</v>
      </c>
      <c r="S2503" t="str">
        <f t="shared" si="198"/>
        <v>food</v>
      </c>
      <c r="T2503" t="str">
        <f t="shared" si="199"/>
        <v>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95"/>
        <v>41903.825439814813</v>
      </c>
      <c r="K2504">
        <v>1407440918</v>
      </c>
      <c r="L2504" s="11">
        <f t="shared" si="19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97"/>
        <v>0</v>
      </c>
      <c r="R2504">
        <f>_xlfn.RANK.AVG(N2504,Table1[backers_count])</f>
        <v>2971.5</v>
      </c>
      <c r="S2504" t="str">
        <f t="shared" si="198"/>
        <v>food</v>
      </c>
      <c r="T2504" t="str">
        <f t="shared" si="199"/>
        <v>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95"/>
        <v>42528.879166666666</v>
      </c>
      <c r="K2505">
        <v>1462743308</v>
      </c>
      <c r="L2505" s="11">
        <f t="shared" si="19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97"/>
        <v>0</v>
      </c>
      <c r="R2505">
        <f>_xlfn.RANK.AVG(N2505,Table1[backers_count])</f>
        <v>3909.5</v>
      </c>
      <c r="S2505" t="str">
        <f t="shared" si="198"/>
        <v>food</v>
      </c>
      <c r="T2505" t="str">
        <f t="shared" si="199"/>
        <v>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95"/>
        <v>41958.057106481487</v>
      </c>
      <c r="K2506">
        <v>1413418934</v>
      </c>
      <c r="L2506" s="11">
        <f t="shared" si="19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97"/>
        <v>0</v>
      </c>
      <c r="R2506">
        <f>_xlfn.RANK.AVG(N2506,Table1[backers_count])</f>
        <v>3909.5</v>
      </c>
      <c r="S2506" t="str">
        <f t="shared" si="198"/>
        <v>food</v>
      </c>
      <c r="T2506" t="str">
        <f t="shared" si="199"/>
        <v>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95"/>
        <v>42077.014074074075</v>
      </c>
      <c r="K2507">
        <v>1423704016</v>
      </c>
      <c r="L2507" s="11">
        <f t="shared" si="19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97"/>
        <v>0</v>
      </c>
      <c r="R2507">
        <f>_xlfn.RANK.AVG(N2507,Table1[backers_count])</f>
        <v>3909.5</v>
      </c>
      <c r="S2507" t="str">
        <f t="shared" si="198"/>
        <v>food</v>
      </c>
      <c r="T2507" t="str">
        <f t="shared" si="199"/>
        <v>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95"/>
        <v>42280.875</v>
      </c>
      <c r="K2508">
        <v>1441955269</v>
      </c>
      <c r="L2508" s="11">
        <f t="shared" si="19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97"/>
        <v>1</v>
      </c>
      <c r="R2508">
        <f>_xlfn.RANK.AVG(N2508,Table1[backers_count])</f>
        <v>3354.5</v>
      </c>
      <c r="S2508" t="str">
        <f t="shared" si="198"/>
        <v>food</v>
      </c>
      <c r="T2508" t="str">
        <f t="shared" si="199"/>
        <v>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95"/>
        <v>42135.072962962964</v>
      </c>
      <c r="K2509">
        <v>1428716704</v>
      </c>
      <c r="L2509" s="11">
        <f t="shared" si="19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97"/>
        <v>0</v>
      </c>
      <c r="R2509">
        <f>_xlfn.RANK.AVG(N2509,Table1[backers_count])</f>
        <v>3909.5</v>
      </c>
      <c r="S2509" t="str">
        <f t="shared" si="198"/>
        <v>food</v>
      </c>
      <c r="T2509" t="str">
        <f t="shared" si="199"/>
        <v>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95"/>
        <v>41865.951782407406</v>
      </c>
      <c r="K2510">
        <v>1405464634</v>
      </c>
      <c r="L2510" s="11">
        <f t="shared" si="19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97"/>
        <v>0</v>
      </c>
      <c r="R2510">
        <f>_xlfn.RANK.AVG(N2510,Table1[backers_count])</f>
        <v>3909.5</v>
      </c>
      <c r="S2510" t="str">
        <f t="shared" si="198"/>
        <v>food</v>
      </c>
      <c r="T2510" t="str">
        <f t="shared" si="199"/>
        <v>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95"/>
        <v>42114.767928240741</v>
      </c>
      <c r="K2511">
        <v>1424719549</v>
      </c>
      <c r="L2511" s="11">
        <f t="shared" si="19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97"/>
        <v>1</v>
      </c>
      <c r="R2511">
        <f>_xlfn.RANK.AVG(N2511,Table1[backers_count])</f>
        <v>1928.5</v>
      </c>
      <c r="S2511" t="str">
        <f t="shared" si="198"/>
        <v>food</v>
      </c>
      <c r="T2511" t="str">
        <f t="shared" si="199"/>
        <v>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95"/>
        <v>42138.997361111105</v>
      </c>
      <c r="K2512">
        <v>1426463772</v>
      </c>
      <c r="L2512" s="11">
        <f t="shared" si="19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97"/>
        <v>0</v>
      </c>
      <c r="R2512">
        <f>_xlfn.RANK.AVG(N2512,Table1[backers_count])</f>
        <v>3354.5</v>
      </c>
      <c r="S2512" t="str">
        <f t="shared" si="198"/>
        <v>food</v>
      </c>
      <c r="T2512" t="str">
        <f t="shared" si="199"/>
        <v>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95"/>
        <v>42401.446909722217</v>
      </c>
      <c r="K2513">
        <v>1451731413</v>
      </c>
      <c r="L2513" s="11">
        <f t="shared" si="19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97"/>
        <v>0</v>
      </c>
      <c r="R2513">
        <f>_xlfn.RANK.AVG(N2513,Table1[backers_count])</f>
        <v>3909.5</v>
      </c>
      <c r="S2513" t="str">
        <f t="shared" si="198"/>
        <v>food</v>
      </c>
      <c r="T2513" t="str">
        <f t="shared" si="199"/>
        <v>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95"/>
        <v>41986.876863425925</v>
      </c>
      <c r="K2514">
        <v>1417208561</v>
      </c>
      <c r="L2514" s="11">
        <f t="shared" si="19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97"/>
        <v>0</v>
      </c>
      <c r="R2514">
        <f>_xlfn.RANK.AVG(N2514,Table1[backers_count])</f>
        <v>3909.5</v>
      </c>
      <c r="S2514" t="str">
        <f t="shared" si="198"/>
        <v>food</v>
      </c>
      <c r="T2514" t="str">
        <f t="shared" si="199"/>
        <v>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95"/>
        <v>42792.00681712963</v>
      </c>
      <c r="K2515">
        <v>1482883789</v>
      </c>
      <c r="L2515" s="11">
        <f t="shared" si="19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97"/>
        <v>0</v>
      </c>
      <c r="R2515">
        <f>_xlfn.RANK.AVG(N2515,Table1[backers_count])</f>
        <v>3909.5</v>
      </c>
      <c r="S2515" t="str">
        <f t="shared" si="198"/>
        <v>food</v>
      </c>
      <c r="T2515" t="str">
        <f t="shared" si="199"/>
        <v>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95"/>
        <v>41871.389780092592</v>
      </c>
      <c r="K2516">
        <v>1407057677</v>
      </c>
      <c r="L2516" s="11">
        <f t="shared" si="19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97"/>
        <v>2</v>
      </c>
      <c r="R2516">
        <f>_xlfn.RANK.AVG(N2516,Table1[backers_count])</f>
        <v>3067.5</v>
      </c>
      <c r="S2516" t="str">
        <f t="shared" si="198"/>
        <v>food</v>
      </c>
      <c r="T2516" t="str">
        <f t="shared" si="199"/>
        <v>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95"/>
        <v>42057.839733796296</v>
      </c>
      <c r="K2517">
        <v>1422043753</v>
      </c>
      <c r="L2517" s="11">
        <f t="shared" si="19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97"/>
        <v>19</v>
      </c>
      <c r="R2517">
        <f>_xlfn.RANK.AVG(N2517,Table1[backers_count])</f>
        <v>2568.5</v>
      </c>
      <c r="S2517" t="str">
        <f t="shared" si="198"/>
        <v>food</v>
      </c>
      <c r="T2517" t="str">
        <f t="shared" si="199"/>
        <v>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95"/>
        <v>41972.6950462963</v>
      </c>
      <c r="K2518">
        <v>1414683652</v>
      </c>
      <c r="L2518" s="11">
        <f t="shared" si="19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97"/>
        <v>0</v>
      </c>
      <c r="R2518">
        <f>_xlfn.RANK.AVG(N2518,Table1[backers_count])</f>
        <v>3909.5</v>
      </c>
      <c r="S2518" t="str">
        <f t="shared" si="198"/>
        <v>food</v>
      </c>
      <c r="T2518" t="str">
        <f t="shared" si="199"/>
        <v>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95"/>
        <v>42082.760763888888</v>
      </c>
      <c r="K2519">
        <v>1424200530</v>
      </c>
      <c r="L2519" s="11">
        <f t="shared" si="19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97"/>
        <v>10</v>
      </c>
      <c r="R2519">
        <f>_xlfn.RANK.AVG(N2519,Table1[backers_count])</f>
        <v>1786</v>
      </c>
      <c r="S2519" t="str">
        <f t="shared" si="198"/>
        <v>food</v>
      </c>
      <c r="T2519" t="str">
        <f t="shared" si="199"/>
        <v>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95"/>
        <v>41956.722546296296</v>
      </c>
      <c r="K2520">
        <v>1413303628</v>
      </c>
      <c r="L2520" s="11">
        <f t="shared" si="19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97"/>
        <v>0</v>
      </c>
      <c r="R2520">
        <f>_xlfn.RANK.AVG(N2520,Table1[backers_count])</f>
        <v>3909.5</v>
      </c>
      <c r="S2520" t="str">
        <f t="shared" si="198"/>
        <v>food</v>
      </c>
      <c r="T2520" t="str">
        <f t="shared" si="199"/>
        <v>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95"/>
        <v>41839.155138888891</v>
      </c>
      <c r="K2521">
        <v>1403149404</v>
      </c>
      <c r="L2521" s="11">
        <f t="shared" si="19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97"/>
        <v>0</v>
      </c>
      <c r="R2521">
        <f>_xlfn.RANK.AVG(N2521,Table1[backers_count])</f>
        <v>3067.5</v>
      </c>
      <c r="S2521" t="str">
        <f t="shared" si="198"/>
        <v>food</v>
      </c>
      <c r="T2521" t="str">
        <f t="shared" si="199"/>
        <v>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95"/>
        <v>42658.806249999994</v>
      </c>
      <c r="K2522">
        <v>1472567085</v>
      </c>
      <c r="L2522" s="11">
        <f t="shared" si="19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97"/>
        <v>0</v>
      </c>
      <c r="R2522">
        <f>_xlfn.RANK.AVG(N2522,Table1[backers_count])</f>
        <v>3909.5</v>
      </c>
      <c r="S2522" t="str">
        <f t="shared" si="198"/>
        <v>food</v>
      </c>
      <c r="T2522" t="str">
        <f t="shared" si="199"/>
        <v>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95"/>
        <v>42290.967835648145</v>
      </c>
      <c r="K2523">
        <v>1442963621</v>
      </c>
      <c r="L2523" s="11">
        <f t="shared" si="19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97"/>
        <v>109</v>
      </c>
      <c r="R2523">
        <f>_xlfn.RANK.AVG(N2523,Table1[backers_count])</f>
        <v>627.5</v>
      </c>
      <c r="S2523" t="str">
        <f t="shared" si="198"/>
        <v>music</v>
      </c>
      <c r="T2523" t="str">
        <f t="shared" si="199"/>
        <v>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95"/>
        <v>42482.619444444441</v>
      </c>
      <c r="K2524">
        <v>1459431960</v>
      </c>
      <c r="L2524" s="11">
        <f t="shared" si="19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97"/>
        <v>100</v>
      </c>
      <c r="R2524">
        <f>_xlfn.RANK.AVG(N2524,Table1[backers_count])</f>
        <v>1970</v>
      </c>
      <c r="S2524" t="str">
        <f t="shared" si="198"/>
        <v>music</v>
      </c>
      <c r="T2524" t="str">
        <f t="shared" si="199"/>
        <v>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95"/>
        <v>41961.017268518524</v>
      </c>
      <c r="K2525">
        <v>1413674692</v>
      </c>
      <c r="L2525" s="11">
        <f t="shared" si="19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97"/>
        <v>156</v>
      </c>
      <c r="R2525">
        <f>_xlfn.RANK.AVG(N2525,Table1[backers_count])</f>
        <v>2010</v>
      </c>
      <c r="S2525" t="str">
        <f t="shared" si="198"/>
        <v>music</v>
      </c>
      <c r="T2525" t="str">
        <f t="shared" si="199"/>
        <v>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95"/>
        <v>41994.1875</v>
      </c>
      <c r="K2526">
        <v>1416338557</v>
      </c>
      <c r="L2526" s="11">
        <f t="shared" si="19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97"/>
        <v>102</v>
      </c>
      <c r="R2526">
        <f>_xlfn.RANK.AVG(N2526,Table1[backers_count])</f>
        <v>1540</v>
      </c>
      <c r="S2526" t="str">
        <f t="shared" si="198"/>
        <v>music</v>
      </c>
      <c r="T2526" t="str">
        <f t="shared" si="199"/>
        <v>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95"/>
        <v>41088.844571759262</v>
      </c>
      <c r="K2527">
        <v>1338322571</v>
      </c>
      <c r="L2527" s="11">
        <f t="shared" si="19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97"/>
        <v>100</v>
      </c>
      <c r="R2527">
        <f>_xlfn.RANK.AVG(N2527,Table1[backers_count])</f>
        <v>983.5</v>
      </c>
      <c r="S2527" t="str">
        <f t="shared" si="198"/>
        <v>music</v>
      </c>
      <c r="T2527" t="str">
        <f t="shared" si="199"/>
        <v>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95"/>
        <v>41981.207638888889</v>
      </c>
      <c r="K2528">
        <v>1415585474</v>
      </c>
      <c r="L2528" s="11">
        <f t="shared" si="19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97"/>
        <v>113</v>
      </c>
      <c r="R2528">
        <f>_xlfn.RANK.AVG(N2528,Table1[backers_count])</f>
        <v>1786</v>
      </c>
      <c r="S2528" t="str">
        <f t="shared" si="198"/>
        <v>music</v>
      </c>
      <c r="T2528" t="str">
        <f t="shared" si="199"/>
        <v>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95"/>
        <v>41565.165972222225</v>
      </c>
      <c r="K2529">
        <v>1380477691</v>
      </c>
      <c r="L2529" s="11">
        <f t="shared" si="19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97"/>
        <v>102</v>
      </c>
      <c r="R2529">
        <f>_xlfn.RANK.AVG(N2529,Table1[backers_count])</f>
        <v>1097.5</v>
      </c>
      <c r="S2529" t="str">
        <f t="shared" si="198"/>
        <v>music</v>
      </c>
      <c r="T2529" t="str">
        <f t="shared" si="199"/>
        <v>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95"/>
        <v>42236.458333333328</v>
      </c>
      <c r="K2530">
        <v>1438459303</v>
      </c>
      <c r="L2530" s="11">
        <f t="shared" si="19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97"/>
        <v>107</v>
      </c>
      <c r="R2530">
        <f>_xlfn.RANK.AVG(N2530,Table1[backers_count])</f>
        <v>973</v>
      </c>
      <c r="S2530" t="str">
        <f t="shared" si="198"/>
        <v>music</v>
      </c>
      <c r="T2530" t="str">
        <f t="shared" si="199"/>
        <v>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95"/>
        <v>40993.0390625</v>
      </c>
      <c r="K2531">
        <v>1328752575</v>
      </c>
      <c r="L2531" s="11">
        <f t="shared" si="19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97"/>
        <v>104</v>
      </c>
      <c r="R2531">
        <f>_xlfn.RANK.AVG(N2531,Table1[backers_count])</f>
        <v>1028.5</v>
      </c>
      <c r="S2531" t="str">
        <f t="shared" si="198"/>
        <v>music</v>
      </c>
      <c r="T2531" t="str">
        <f t="shared" si="199"/>
        <v>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95"/>
        <v>42114.201388888891</v>
      </c>
      <c r="K2532">
        <v>1426711505</v>
      </c>
      <c r="L2532" s="11">
        <f t="shared" si="19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97"/>
        <v>100</v>
      </c>
      <c r="R2532">
        <f>_xlfn.RANK.AVG(N2532,Table1[backers_count])</f>
        <v>1439.5</v>
      </c>
      <c r="S2532" t="str">
        <f t="shared" si="198"/>
        <v>music</v>
      </c>
      <c r="T2532" t="str">
        <f t="shared" si="199"/>
        <v>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95"/>
        <v>42231.165972222225</v>
      </c>
      <c r="K2533">
        <v>1437668354</v>
      </c>
      <c r="L2533" s="11">
        <f t="shared" si="19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97"/>
        <v>100</v>
      </c>
      <c r="R2533">
        <f>_xlfn.RANK.AVG(N2533,Table1[backers_count])</f>
        <v>1230</v>
      </c>
      <c r="S2533" t="str">
        <f t="shared" si="198"/>
        <v>music</v>
      </c>
      <c r="T2533" t="str">
        <f t="shared" si="199"/>
        <v>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95"/>
        <v>41137.849143518521</v>
      </c>
      <c r="K2534">
        <v>1342556566</v>
      </c>
      <c r="L2534" s="11">
        <f t="shared" si="19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97"/>
        <v>126</v>
      </c>
      <c r="R2534">
        <f>_xlfn.RANK.AVG(N2534,Table1[backers_count])</f>
        <v>1244.5</v>
      </c>
      <c r="S2534" t="str">
        <f t="shared" si="198"/>
        <v>music</v>
      </c>
      <c r="T2534" t="str">
        <f t="shared" si="199"/>
        <v>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95"/>
        <v>41334.750787037039</v>
      </c>
      <c r="K2535">
        <v>1359568911</v>
      </c>
      <c r="L2535" s="11">
        <f t="shared" si="19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97"/>
        <v>111</v>
      </c>
      <c r="R2535">
        <f>_xlfn.RANK.AVG(N2535,Table1[backers_count])</f>
        <v>611</v>
      </c>
      <c r="S2535" t="str">
        <f t="shared" si="198"/>
        <v>music</v>
      </c>
      <c r="T2535" t="str">
        <f t="shared" si="199"/>
        <v>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95"/>
        <v>40179.25</v>
      </c>
      <c r="K2536">
        <v>1257871712</v>
      </c>
      <c r="L2536" s="11">
        <f t="shared" si="19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97"/>
        <v>105</v>
      </c>
      <c r="R2536">
        <f>_xlfn.RANK.AVG(N2536,Table1[backers_count])</f>
        <v>2470</v>
      </c>
      <c r="S2536" t="str">
        <f t="shared" si="198"/>
        <v>music</v>
      </c>
      <c r="T2536" t="str">
        <f t="shared" si="199"/>
        <v>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95"/>
        <v>41974.832696759258</v>
      </c>
      <c r="K2537">
        <v>1414781945</v>
      </c>
      <c r="L2537" s="11">
        <f t="shared" si="19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97"/>
        <v>104</v>
      </c>
      <c r="R2537">
        <f>_xlfn.RANK.AVG(N2537,Table1[backers_count])</f>
        <v>1007</v>
      </c>
      <c r="S2537" t="str">
        <f t="shared" si="198"/>
        <v>music</v>
      </c>
      <c r="T2537" t="str">
        <f t="shared" si="199"/>
        <v>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95"/>
        <v>41485.106087962966</v>
      </c>
      <c r="K2538">
        <v>1373337166</v>
      </c>
      <c r="L2538" s="11">
        <f t="shared" si="19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97"/>
        <v>116</v>
      </c>
      <c r="R2538">
        <f>_xlfn.RANK.AVG(N2538,Table1[backers_count])</f>
        <v>3067.5</v>
      </c>
      <c r="S2538" t="str">
        <f t="shared" si="198"/>
        <v>music</v>
      </c>
      <c r="T2538" t="str">
        <f t="shared" si="199"/>
        <v>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95"/>
        <v>40756.648784722223</v>
      </c>
      <c r="K2539">
        <v>1307028855</v>
      </c>
      <c r="L2539" s="11">
        <f t="shared" si="19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97"/>
        <v>110</v>
      </c>
      <c r="R2539">
        <f>_xlfn.RANK.AVG(N2539,Table1[backers_count])</f>
        <v>2611.5</v>
      </c>
      <c r="S2539" t="str">
        <f t="shared" si="198"/>
        <v>music</v>
      </c>
      <c r="T2539" t="str">
        <f t="shared" si="199"/>
        <v>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95"/>
        <v>41329.207638888889</v>
      </c>
      <c r="K2540">
        <v>1359029661</v>
      </c>
      <c r="L2540" s="11">
        <f t="shared" si="19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97"/>
        <v>113</v>
      </c>
      <c r="R2540">
        <f>_xlfn.RANK.AVG(N2540,Table1[backers_count])</f>
        <v>454</v>
      </c>
      <c r="S2540" t="str">
        <f t="shared" si="198"/>
        <v>music</v>
      </c>
      <c r="T2540" t="str">
        <f t="shared" si="199"/>
        <v>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95"/>
        <v>42037.902222222227</v>
      </c>
      <c r="K2541">
        <v>1417729152</v>
      </c>
      <c r="L2541" s="11">
        <f t="shared" si="19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97"/>
        <v>100</v>
      </c>
      <c r="R2541">
        <f>_xlfn.RANK.AVG(N2541,Table1[backers_count])</f>
        <v>1258.5</v>
      </c>
      <c r="S2541" t="str">
        <f t="shared" si="198"/>
        <v>music</v>
      </c>
      <c r="T2541" t="str">
        <f t="shared" si="199"/>
        <v>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95"/>
        <v>40845.675011574072</v>
      </c>
      <c r="K2542">
        <v>1314720721</v>
      </c>
      <c r="L2542" s="11">
        <f t="shared" si="19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97"/>
        <v>103</v>
      </c>
      <c r="R2542">
        <f>_xlfn.RANK.AVG(N2542,Table1[backers_count])</f>
        <v>1970</v>
      </c>
      <c r="S2542" t="str">
        <f t="shared" si="198"/>
        <v>music</v>
      </c>
      <c r="T2542" t="str">
        <f t="shared" si="199"/>
        <v>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95"/>
        <v>41543.449282407404</v>
      </c>
      <c r="K2543">
        <v>1375008418</v>
      </c>
      <c r="L2543" s="11">
        <f t="shared" si="19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97"/>
        <v>107</v>
      </c>
      <c r="R2543">
        <f>_xlfn.RANK.AVG(N2543,Table1[backers_count])</f>
        <v>1198.5</v>
      </c>
      <c r="S2543" t="str">
        <f t="shared" si="198"/>
        <v>music</v>
      </c>
      <c r="T2543" t="str">
        <f t="shared" si="199"/>
        <v>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95"/>
        <v>41548.165972222225</v>
      </c>
      <c r="K2544">
        <v>1377252857</v>
      </c>
      <c r="L2544" s="11">
        <f t="shared" si="19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97"/>
        <v>104</v>
      </c>
      <c r="R2544">
        <f>_xlfn.RANK.AVG(N2544,Table1[backers_count])</f>
        <v>2521.5</v>
      </c>
      <c r="S2544" t="str">
        <f t="shared" si="198"/>
        <v>music</v>
      </c>
      <c r="T2544" t="str">
        <f t="shared" si="199"/>
        <v>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95"/>
        <v>40545.125</v>
      </c>
      <c r="K2545">
        <v>1291257298</v>
      </c>
      <c r="L2545" s="11">
        <f t="shared" si="19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97"/>
        <v>156</v>
      </c>
      <c r="R2545">
        <f>_xlfn.RANK.AVG(N2545,Table1[backers_count])</f>
        <v>2521.5</v>
      </c>
      <c r="S2545" t="str">
        <f t="shared" si="198"/>
        <v>music</v>
      </c>
      <c r="T2545" t="str">
        <f t="shared" si="199"/>
        <v>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95"/>
        <v>41098.520474537036</v>
      </c>
      <c r="K2546">
        <v>1339158569</v>
      </c>
      <c r="L2546" s="11">
        <f t="shared" si="19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97"/>
        <v>101</v>
      </c>
      <c r="R2546">
        <f>_xlfn.RANK.AVG(N2546,Table1[backers_count])</f>
        <v>1291</v>
      </c>
      <c r="S2546" t="str">
        <f t="shared" si="198"/>
        <v>music</v>
      </c>
      <c r="T2546" t="str">
        <f t="shared" si="199"/>
        <v>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95"/>
        <v>42062.020833333328</v>
      </c>
      <c r="K2547">
        <v>1421983138</v>
      </c>
      <c r="L2547" s="11">
        <f t="shared" si="19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97"/>
        <v>195</v>
      </c>
      <c r="R2547">
        <f>_xlfn.RANK.AVG(N2547,Table1[backers_count])</f>
        <v>1230</v>
      </c>
      <c r="S2547" t="str">
        <f t="shared" si="198"/>
        <v>music</v>
      </c>
      <c r="T2547" t="str">
        <f t="shared" si="199"/>
        <v>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95"/>
        <v>41552.208333333336</v>
      </c>
      <c r="K2548">
        <v>1378586179</v>
      </c>
      <c r="L2548" s="11">
        <f t="shared" si="19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97"/>
        <v>112</v>
      </c>
      <c r="R2548">
        <f>_xlfn.RANK.AVG(N2548,Table1[backers_count])</f>
        <v>1173.5</v>
      </c>
      <c r="S2548" t="str">
        <f t="shared" si="198"/>
        <v>music</v>
      </c>
      <c r="T2548" t="str">
        <f t="shared" si="199"/>
        <v>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95"/>
        <v>41003.731516203705</v>
      </c>
      <c r="K2549">
        <v>1330972403</v>
      </c>
      <c r="L2549" s="11">
        <f t="shared" si="19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97"/>
        <v>120</v>
      </c>
      <c r="R2549">
        <f>_xlfn.RANK.AVG(N2549,Table1[backers_count])</f>
        <v>618.5</v>
      </c>
      <c r="S2549" t="str">
        <f t="shared" si="198"/>
        <v>music</v>
      </c>
      <c r="T2549" t="str">
        <f t="shared" si="199"/>
        <v>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95"/>
        <v>42643.185416666667</v>
      </c>
      <c r="K2550">
        <v>1473087637</v>
      </c>
      <c r="L2550" s="11">
        <f t="shared" si="19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97"/>
        <v>102</v>
      </c>
      <c r="R2550">
        <f>_xlfn.RANK.AVG(N2550,Table1[backers_count])</f>
        <v>1678</v>
      </c>
      <c r="S2550" t="str">
        <f t="shared" si="198"/>
        <v>music</v>
      </c>
      <c r="T2550" t="str">
        <f t="shared" si="199"/>
        <v>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95"/>
        <v>41425.708333333336</v>
      </c>
      <c r="K2551">
        <v>1366999870</v>
      </c>
      <c r="L2551" s="11">
        <f t="shared" si="19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97"/>
        <v>103</v>
      </c>
      <c r="R2551">
        <f>_xlfn.RANK.AVG(N2551,Table1[backers_count])</f>
        <v>1678</v>
      </c>
      <c r="S2551" t="str">
        <f t="shared" si="198"/>
        <v>music</v>
      </c>
      <c r="T2551" t="str">
        <f t="shared" si="199"/>
        <v>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95"/>
        <v>42285.165972222225</v>
      </c>
      <c r="K2552">
        <v>1439392406</v>
      </c>
      <c r="L2552" s="11">
        <f t="shared" si="19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97"/>
        <v>101</v>
      </c>
      <c r="R2552">
        <f>_xlfn.RANK.AVG(N2552,Table1[backers_count])</f>
        <v>556</v>
      </c>
      <c r="S2552" t="str">
        <f t="shared" si="198"/>
        <v>music</v>
      </c>
      <c r="T2552" t="str">
        <f t="shared" si="199"/>
        <v>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95"/>
        <v>40989.866666666669</v>
      </c>
      <c r="K2553">
        <v>1329890585</v>
      </c>
      <c r="L2553" s="11">
        <f t="shared" si="19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97"/>
        <v>103</v>
      </c>
      <c r="R2553">
        <f>_xlfn.RANK.AVG(N2553,Table1[backers_count])</f>
        <v>1310.5</v>
      </c>
      <c r="S2553" t="str">
        <f t="shared" si="198"/>
        <v>music</v>
      </c>
      <c r="T2553" t="str">
        <f t="shared" si="199"/>
        <v>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95"/>
        <v>42799.809965277775</v>
      </c>
      <c r="K2554">
        <v>1486149981</v>
      </c>
      <c r="L2554" s="11">
        <f t="shared" si="19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97"/>
        <v>107</v>
      </c>
      <c r="R2554">
        <f>_xlfn.RANK.AVG(N2554,Table1[backers_count])</f>
        <v>2296.5</v>
      </c>
      <c r="S2554" t="str">
        <f t="shared" si="198"/>
        <v>music</v>
      </c>
      <c r="T2554" t="str">
        <f t="shared" si="199"/>
        <v>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95"/>
        <v>41173.199155092596</v>
      </c>
      <c r="K2555">
        <v>1343018807</v>
      </c>
      <c r="L2555" s="11">
        <f t="shared" si="19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97"/>
        <v>156</v>
      </c>
      <c r="R2555">
        <f>_xlfn.RANK.AVG(N2555,Table1[backers_count])</f>
        <v>1244.5</v>
      </c>
      <c r="S2555" t="str">
        <f t="shared" si="198"/>
        <v>music</v>
      </c>
      <c r="T2555" t="str">
        <f t="shared" si="199"/>
        <v>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95"/>
        <v>42156.165972222225</v>
      </c>
      <c r="K2556">
        <v>1430445163</v>
      </c>
      <c r="L2556" s="11">
        <f t="shared" si="19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97"/>
        <v>123</v>
      </c>
      <c r="R2556">
        <f>_xlfn.RANK.AVG(N2556,Table1[backers_count])</f>
        <v>1153</v>
      </c>
      <c r="S2556" t="str">
        <f t="shared" si="198"/>
        <v>music</v>
      </c>
      <c r="T2556" t="str">
        <f t="shared" si="199"/>
        <v>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95"/>
        <v>41057.655011574076</v>
      </c>
      <c r="K2557">
        <v>1335541393</v>
      </c>
      <c r="L2557" s="11">
        <f t="shared" si="19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97"/>
        <v>107</v>
      </c>
      <c r="R2557">
        <f>_xlfn.RANK.AVG(N2557,Table1[backers_count])</f>
        <v>1724.5</v>
      </c>
      <c r="S2557" t="str">
        <f t="shared" si="198"/>
        <v>music</v>
      </c>
      <c r="T2557" t="str">
        <f t="shared" si="199"/>
        <v>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95"/>
        <v>41267.991400462961</v>
      </c>
      <c r="K2558">
        <v>1352504857</v>
      </c>
      <c r="L2558" s="11">
        <f t="shared" si="19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97"/>
        <v>106</v>
      </c>
      <c r="R2558">
        <f>_xlfn.RANK.AVG(N2558,Table1[backers_count])</f>
        <v>1754</v>
      </c>
      <c r="S2558" t="str">
        <f t="shared" si="198"/>
        <v>music</v>
      </c>
      <c r="T2558" t="str">
        <f t="shared" si="199"/>
        <v>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95"/>
        <v>41774.745208333334</v>
      </c>
      <c r="K2559">
        <v>1397584386</v>
      </c>
      <c r="L2559" s="11">
        <f t="shared" si="19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97"/>
        <v>118</v>
      </c>
      <c r="R2559">
        <f>_xlfn.RANK.AVG(N2559,Table1[backers_count])</f>
        <v>1701.5</v>
      </c>
      <c r="S2559" t="str">
        <f t="shared" si="198"/>
        <v>music</v>
      </c>
      <c r="T2559" t="str">
        <f t="shared" si="199"/>
        <v>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95"/>
        <v>42125.582638888889</v>
      </c>
      <c r="K2560">
        <v>1427747906</v>
      </c>
      <c r="L2560" s="11">
        <f t="shared" si="19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97"/>
        <v>109</v>
      </c>
      <c r="R2560">
        <f>_xlfn.RANK.AVG(N2560,Table1[backers_count])</f>
        <v>2296.5</v>
      </c>
      <c r="S2560" t="str">
        <f t="shared" si="198"/>
        <v>music</v>
      </c>
      <c r="T2560" t="str">
        <f t="shared" si="199"/>
        <v>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95"/>
        <v>40862.817361111112</v>
      </c>
      <c r="K2561">
        <v>1318539484</v>
      </c>
      <c r="L2561" s="11">
        <f t="shared" si="19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97"/>
        <v>111</v>
      </c>
      <c r="R2561">
        <f>_xlfn.RANK.AVG(N2561,Table1[backers_count])</f>
        <v>2047.5</v>
      </c>
      <c r="S2561" t="str">
        <f t="shared" si="198"/>
        <v>music</v>
      </c>
      <c r="T2561" t="str">
        <f t="shared" si="199"/>
        <v>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ref="J2562:J2625" si="200">(((I2562/60)/60)/24)+DATE(1970,1,1)</f>
        <v>42069.951087962967</v>
      </c>
      <c r="K2562">
        <v>1423090174</v>
      </c>
      <c r="L2562" s="11">
        <f t="shared" ref="L2562:L2625" si="20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02">ROUND((E2562/D2562)*100,0)</f>
        <v>100</v>
      </c>
      <c r="R2562">
        <f>_xlfn.RANK.AVG(N2562,Table1[backers_count])</f>
        <v>2182</v>
      </c>
      <c r="S2562" t="str">
        <f t="shared" ref="S2562:S2625" si="203">LEFT(P2562, SEARCH("/",P2562,1)-1)</f>
        <v>music</v>
      </c>
      <c r="T2562" t="str">
        <f t="shared" ref="T2562:T2625" si="204">RIGHT(P2562,LEN(P2562)-SEARCH("/",P2562)-1)</f>
        <v>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si="200"/>
        <v>42290.528807870374</v>
      </c>
      <c r="K2563">
        <v>1442148089</v>
      </c>
      <c r="L2563" s="11">
        <f t="shared" si="20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02"/>
        <v>0</v>
      </c>
      <c r="R2563">
        <f>_xlfn.RANK.AVG(N2563,Table1[backers_count])</f>
        <v>3909.5</v>
      </c>
      <c r="S2563" t="str">
        <f t="shared" si="203"/>
        <v>food</v>
      </c>
      <c r="T2563" t="str">
        <f t="shared" si="204"/>
        <v>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00"/>
        <v>42654.524756944447</v>
      </c>
      <c r="K2564">
        <v>1471005339</v>
      </c>
      <c r="L2564" s="11">
        <f t="shared" si="20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02"/>
        <v>1</v>
      </c>
      <c r="R2564">
        <f>_xlfn.RANK.AVG(N2564,Table1[backers_count])</f>
        <v>3198.5</v>
      </c>
      <c r="S2564" t="str">
        <f t="shared" si="203"/>
        <v>food</v>
      </c>
      <c r="T2564" t="str">
        <f t="shared" si="204"/>
        <v>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00"/>
        <v>42215.139479166668</v>
      </c>
      <c r="K2565">
        <v>1433042451</v>
      </c>
      <c r="L2565" s="11">
        <f t="shared" si="20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02"/>
        <v>0</v>
      </c>
      <c r="R2565">
        <f>_xlfn.RANK.AVG(N2565,Table1[backers_count])</f>
        <v>3909.5</v>
      </c>
      <c r="S2565" t="str">
        <f t="shared" si="203"/>
        <v>food</v>
      </c>
      <c r="T2565" t="str">
        <f t="shared" si="204"/>
        <v>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00"/>
        <v>41852.040497685186</v>
      </c>
      <c r="K2566">
        <v>1404262699</v>
      </c>
      <c r="L2566" s="11">
        <f t="shared" si="20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02"/>
        <v>0</v>
      </c>
      <c r="R2566">
        <f>_xlfn.RANK.AVG(N2566,Table1[backers_count])</f>
        <v>3909.5</v>
      </c>
      <c r="S2566" t="str">
        <f t="shared" si="203"/>
        <v>food</v>
      </c>
      <c r="T2566" t="str">
        <f t="shared" si="204"/>
        <v>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00"/>
        <v>42499.868055555555</v>
      </c>
      <c r="K2567">
        <v>1457710589</v>
      </c>
      <c r="L2567" s="11">
        <f t="shared" si="20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02"/>
        <v>1</v>
      </c>
      <c r="R2567">
        <f>_xlfn.RANK.AVG(N2567,Table1[backers_count])</f>
        <v>3572.5</v>
      </c>
      <c r="S2567" t="str">
        <f t="shared" si="203"/>
        <v>food</v>
      </c>
      <c r="T2567" t="str">
        <f t="shared" si="204"/>
        <v>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00"/>
        <v>41872.980879629627</v>
      </c>
      <c r="K2568">
        <v>1406071948</v>
      </c>
      <c r="L2568" s="11">
        <f t="shared" si="20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02"/>
        <v>0</v>
      </c>
      <c r="R2568">
        <f>_xlfn.RANK.AVG(N2568,Table1[backers_count])</f>
        <v>3909.5</v>
      </c>
      <c r="S2568" t="str">
        <f t="shared" si="203"/>
        <v>food</v>
      </c>
      <c r="T2568" t="str">
        <f t="shared" si="204"/>
        <v>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00"/>
        <v>42117.878912037035</v>
      </c>
      <c r="K2569">
        <v>1427231138</v>
      </c>
      <c r="L2569" s="11">
        <f t="shared" si="20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02"/>
        <v>0</v>
      </c>
      <c r="R2569">
        <f>_xlfn.RANK.AVG(N2569,Table1[backers_count])</f>
        <v>3354.5</v>
      </c>
      <c r="S2569" t="str">
        <f t="shared" si="203"/>
        <v>food</v>
      </c>
      <c r="T2569" t="str">
        <f t="shared" si="204"/>
        <v>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00"/>
        <v>42614.666597222225</v>
      </c>
      <c r="K2570">
        <v>1470153594</v>
      </c>
      <c r="L2570" s="11">
        <f t="shared" si="20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02"/>
        <v>1</v>
      </c>
      <c r="R2570">
        <f>_xlfn.RANK.AVG(N2570,Table1[backers_count])</f>
        <v>3572.5</v>
      </c>
      <c r="S2570" t="str">
        <f t="shared" si="203"/>
        <v>food</v>
      </c>
      <c r="T2570" t="str">
        <f t="shared" si="204"/>
        <v>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00"/>
        <v>42264.105462962965</v>
      </c>
      <c r="K2571">
        <v>1439865112</v>
      </c>
      <c r="L2571" s="11">
        <f t="shared" si="20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02"/>
        <v>2</v>
      </c>
      <c r="R2571">
        <f>_xlfn.RANK.AVG(N2571,Table1[backers_count])</f>
        <v>3354.5</v>
      </c>
      <c r="S2571" t="str">
        <f t="shared" si="203"/>
        <v>food</v>
      </c>
      <c r="T2571" t="str">
        <f t="shared" si="204"/>
        <v>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00"/>
        <v>42774.903182870374</v>
      </c>
      <c r="K2572">
        <v>1483998035</v>
      </c>
      <c r="L2572" s="11">
        <f t="shared" si="20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02"/>
        <v>1</v>
      </c>
      <c r="R2572">
        <f>_xlfn.RANK.AVG(N2572,Table1[backers_count])</f>
        <v>3354.5</v>
      </c>
      <c r="S2572" t="str">
        <f t="shared" si="203"/>
        <v>food</v>
      </c>
      <c r="T2572" t="str">
        <f t="shared" si="204"/>
        <v>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00"/>
        <v>42509.341678240744</v>
      </c>
      <c r="K2573">
        <v>1458461521</v>
      </c>
      <c r="L2573" s="11">
        <f t="shared" si="20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02"/>
        <v>0</v>
      </c>
      <c r="R2573">
        <f>_xlfn.RANK.AVG(N2573,Table1[backers_count])</f>
        <v>3067.5</v>
      </c>
      <c r="S2573" t="str">
        <f t="shared" si="203"/>
        <v>food</v>
      </c>
      <c r="T2573" t="str">
        <f t="shared" si="204"/>
        <v>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00"/>
        <v>42107.119409722218</v>
      </c>
      <c r="K2574">
        <v>1426301517</v>
      </c>
      <c r="L2574" s="11">
        <f t="shared" si="20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02"/>
        <v>0</v>
      </c>
      <c r="R2574">
        <f>_xlfn.RANK.AVG(N2574,Table1[backers_count])</f>
        <v>3909.5</v>
      </c>
      <c r="S2574" t="str">
        <f t="shared" si="203"/>
        <v>food</v>
      </c>
      <c r="T2574" t="str">
        <f t="shared" si="204"/>
        <v>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00"/>
        <v>41874.592002314814</v>
      </c>
      <c r="K2575">
        <v>1404915149</v>
      </c>
      <c r="L2575" s="11">
        <f t="shared" si="20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02"/>
        <v>0</v>
      </c>
      <c r="R2575">
        <f>_xlfn.RANK.AVG(N2575,Table1[backers_count])</f>
        <v>3909.5</v>
      </c>
      <c r="S2575" t="str">
        <f t="shared" si="203"/>
        <v>food</v>
      </c>
      <c r="T2575" t="str">
        <f t="shared" si="204"/>
        <v>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00"/>
        <v>42508.825752314813</v>
      </c>
      <c r="K2576">
        <v>1461786545</v>
      </c>
      <c r="L2576" s="11">
        <f t="shared" si="20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02"/>
        <v>0</v>
      </c>
      <c r="R2576">
        <f>_xlfn.RANK.AVG(N2576,Table1[backers_count])</f>
        <v>3909.5</v>
      </c>
      <c r="S2576" t="str">
        <f t="shared" si="203"/>
        <v>food</v>
      </c>
      <c r="T2576" t="str">
        <f t="shared" si="204"/>
        <v>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00"/>
        <v>42016.108726851846</v>
      </c>
      <c r="K2577">
        <v>1418438194</v>
      </c>
      <c r="L2577" s="11">
        <f t="shared" si="20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02"/>
        <v>0</v>
      </c>
      <c r="R2577">
        <f>_xlfn.RANK.AVG(N2577,Table1[backers_count])</f>
        <v>3909.5</v>
      </c>
      <c r="S2577" t="str">
        <f t="shared" si="203"/>
        <v>food</v>
      </c>
      <c r="T2577" t="str">
        <f t="shared" si="204"/>
        <v>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00"/>
        <v>42104.968136574069</v>
      </c>
      <c r="K2578">
        <v>1424823247</v>
      </c>
      <c r="L2578" s="11">
        <f t="shared" si="20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02"/>
        <v>0</v>
      </c>
      <c r="R2578">
        <f>_xlfn.RANK.AVG(N2578,Table1[backers_count])</f>
        <v>3909.5</v>
      </c>
      <c r="S2578" t="str">
        <f t="shared" si="203"/>
        <v>food</v>
      </c>
      <c r="T2578" t="str">
        <f t="shared" si="204"/>
        <v>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00"/>
        <v>41855.820567129631</v>
      </c>
      <c r="K2579">
        <v>1405021297</v>
      </c>
      <c r="L2579" s="11">
        <f t="shared" si="20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02"/>
        <v>0</v>
      </c>
      <c r="R2579">
        <f>_xlfn.RANK.AVG(N2579,Table1[backers_count])</f>
        <v>3909.5</v>
      </c>
      <c r="S2579" t="str">
        <f t="shared" si="203"/>
        <v>food</v>
      </c>
      <c r="T2579" t="str">
        <f t="shared" si="204"/>
        <v>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00"/>
        <v>42286.708333333328</v>
      </c>
      <c r="K2580">
        <v>1440203579</v>
      </c>
      <c r="L2580" s="11">
        <f t="shared" si="20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02"/>
        <v>0</v>
      </c>
      <c r="R2580">
        <f>_xlfn.RANK.AVG(N2580,Table1[backers_count])</f>
        <v>3909.5</v>
      </c>
      <c r="S2580" t="str">
        <f t="shared" si="203"/>
        <v>food</v>
      </c>
      <c r="T2580" t="str">
        <f t="shared" si="204"/>
        <v>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00"/>
        <v>41897.829895833333</v>
      </c>
      <c r="K2581">
        <v>1405626903</v>
      </c>
      <c r="L2581" s="11">
        <f t="shared" si="20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02"/>
        <v>0</v>
      </c>
      <c r="R2581">
        <f>_xlfn.RANK.AVG(N2581,Table1[backers_count])</f>
        <v>2568.5</v>
      </c>
      <c r="S2581" t="str">
        <f t="shared" si="203"/>
        <v>food</v>
      </c>
      <c r="T2581" t="str">
        <f t="shared" si="204"/>
        <v>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00"/>
        <v>42140.125</v>
      </c>
      <c r="K2582">
        <v>1429170603</v>
      </c>
      <c r="L2582" s="11">
        <f t="shared" si="20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02"/>
        <v>1</v>
      </c>
      <c r="R2582">
        <f>_xlfn.RANK.AVG(N2582,Table1[backers_count])</f>
        <v>3354.5</v>
      </c>
      <c r="S2582" t="str">
        <f t="shared" si="203"/>
        <v>food</v>
      </c>
      <c r="T2582" t="str">
        <f t="shared" si="204"/>
        <v>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00"/>
        <v>42324.670115740737</v>
      </c>
      <c r="K2583">
        <v>1445094298</v>
      </c>
      <c r="L2583" s="11">
        <f t="shared" si="20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02"/>
        <v>11</v>
      </c>
      <c r="R2583">
        <f>_xlfn.RANK.AVG(N2583,Table1[backers_count])</f>
        <v>2611.5</v>
      </c>
      <c r="S2583" t="str">
        <f t="shared" si="203"/>
        <v>food</v>
      </c>
      <c r="T2583" t="str">
        <f t="shared" si="204"/>
        <v>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00"/>
        <v>42672.988819444443</v>
      </c>
      <c r="K2584">
        <v>1475192634</v>
      </c>
      <c r="L2584" s="11">
        <f t="shared" si="20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02"/>
        <v>0</v>
      </c>
      <c r="R2584">
        <f>_xlfn.RANK.AVG(N2584,Table1[backers_count])</f>
        <v>3572.5</v>
      </c>
      <c r="S2584" t="str">
        <f t="shared" si="203"/>
        <v>food</v>
      </c>
      <c r="T2584" t="str">
        <f t="shared" si="204"/>
        <v>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00"/>
        <v>42079.727777777778</v>
      </c>
      <c r="K2585">
        <v>1421346480</v>
      </c>
      <c r="L2585" s="11">
        <f t="shared" si="20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02"/>
        <v>1</v>
      </c>
      <c r="R2585">
        <f>_xlfn.RANK.AVG(N2585,Table1[backers_count])</f>
        <v>2971.5</v>
      </c>
      <c r="S2585" t="str">
        <f t="shared" si="203"/>
        <v>food</v>
      </c>
      <c r="T2585" t="str">
        <f t="shared" si="204"/>
        <v>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00"/>
        <v>42170.173252314817</v>
      </c>
      <c r="K2586">
        <v>1431749369</v>
      </c>
      <c r="L2586" s="11">
        <f t="shared" si="20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02"/>
        <v>0</v>
      </c>
      <c r="R2586">
        <f>_xlfn.RANK.AVG(N2586,Table1[backers_count])</f>
        <v>3909.5</v>
      </c>
      <c r="S2586" t="str">
        <f t="shared" si="203"/>
        <v>food</v>
      </c>
      <c r="T2586" t="str">
        <f t="shared" si="204"/>
        <v>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00"/>
        <v>41825.963333333333</v>
      </c>
      <c r="K2587">
        <v>1402009632</v>
      </c>
      <c r="L2587" s="11">
        <f t="shared" si="20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02"/>
        <v>0</v>
      </c>
      <c r="R2587">
        <f>_xlfn.RANK.AVG(N2587,Table1[backers_count])</f>
        <v>3572.5</v>
      </c>
      <c r="S2587" t="str">
        <f t="shared" si="203"/>
        <v>food</v>
      </c>
      <c r="T2587" t="str">
        <f t="shared" si="204"/>
        <v>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00"/>
        <v>42363.330277777779</v>
      </c>
      <c r="K2588">
        <v>1448438136</v>
      </c>
      <c r="L2588" s="11">
        <f t="shared" si="20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02"/>
        <v>0</v>
      </c>
      <c r="R2588">
        <f>_xlfn.RANK.AVG(N2588,Table1[backers_count])</f>
        <v>3572.5</v>
      </c>
      <c r="S2588" t="str">
        <f t="shared" si="203"/>
        <v>food</v>
      </c>
      <c r="T2588" t="str">
        <f t="shared" si="204"/>
        <v>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00"/>
        <v>42368.675381944442</v>
      </c>
      <c r="K2589">
        <v>1448899953</v>
      </c>
      <c r="L2589" s="11">
        <f t="shared" si="20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02"/>
        <v>2</v>
      </c>
      <c r="R2589">
        <f>_xlfn.RANK.AVG(N2589,Table1[backers_count])</f>
        <v>2901.5</v>
      </c>
      <c r="S2589" t="str">
        <f t="shared" si="203"/>
        <v>food</v>
      </c>
      <c r="T2589" t="str">
        <f t="shared" si="204"/>
        <v>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00"/>
        <v>42094.551388888889</v>
      </c>
      <c r="K2590">
        <v>1423325626</v>
      </c>
      <c r="L2590" s="11">
        <f t="shared" si="20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02"/>
        <v>4</v>
      </c>
      <c r="R2590">
        <f>_xlfn.RANK.AVG(N2590,Table1[backers_count])</f>
        <v>2767.5</v>
      </c>
      <c r="S2590" t="str">
        <f t="shared" si="203"/>
        <v>food</v>
      </c>
      <c r="T2590" t="str">
        <f t="shared" si="204"/>
        <v>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00"/>
        <v>42452.494525462964</v>
      </c>
      <c r="K2591">
        <v>1456145527</v>
      </c>
      <c r="L2591" s="11">
        <f t="shared" si="20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02"/>
        <v>0</v>
      </c>
      <c r="R2591">
        <f>_xlfn.RANK.AVG(N2591,Table1[backers_count])</f>
        <v>3572.5</v>
      </c>
      <c r="S2591" t="str">
        <f t="shared" si="203"/>
        <v>food</v>
      </c>
      <c r="T2591" t="str">
        <f t="shared" si="204"/>
        <v>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00"/>
        <v>42395.589085648149</v>
      </c>
      <c r="K2592">
        <v>1453212497</v>
      </c>
      <c r="L2592" s="11">
        <f t="shared" si="20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02"/>
        <v>0</v>
      </c>
      <c r="R2592">
        <f>_xlfn.RANK.AVG(N2592,Table1[backers_count])</f>
        <v>3909.5</v>
      </c>
      <c r="S2592" t="str">
        <f t="shared" si="203"/>
        <v>food</v>
      </c>
      <c r="T2592" t="str">
        <f t="shared" si="204"/>
        <v>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00"/>
        <v>42442.864861111113</v>
      </c>
      <c r="K2593">
        <v>1452721524</v>
      </c>
      <c r="L2593" s="11">
        <f t="shared" si="20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02"/>
        <v>2</v>
      </c>
      <c r="R2593">
        <f>_xlfn.RANK.AVG(N2593,Table1[backers_count])</f>
        <v>3354.5</v>
      </c>
      <c r="S2593" t="str">
        <f t="shared" si="203"/>
        <v>food</v>
      </c>
      <c r="T2593" t="str">
        <f t="shared" si="204"/>
        <v>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00"/>
        <v>41917.801168981481</v>
      </c>
      <c r="K2594">
        <v>1409944421</v>
      </c>
      <c r="L2594" s="11">
        <f t="shared" si="20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02"/>
        <v>0</v>
      </c>
      <c r="R2594">
        <f>_xlfn.RANK.AVG(N2594,Table1[backers_count])</f>
        <v>3572.5</v>
      </c>
      <c r="S2594" t="str">
        <f t="shared" si="203"/>
        <v>food</v>
      </c>
      <c r="T2594" t="str">
        <f t="shared" si="204"/>
        <v>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00"/>
        <v>42119.84520833334</v>
      </c>
      <c r="K2595">
        <v>1427401026</v>
      </c>
      <c r="L2595" s="11">
        <f t="shared" si="20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02"/>
        <v>0</v>
      </c>
      <c r="R2595">
        <f>_xlfn.RANK.AVG(N2595,Table1[backers_count])</f>
        <v>3909.5</v>
      </c>
      <c r="S2595" t="str">
        <f t="shared" si="203"/>
        <v>food</v>
      </c>
      <c r="T2595" t="str">
        <f t="shared" si="204"/>
        <v>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00"/>
        <v>41858.967916666668</v>
      </c>
      <c r="K2596">
        <v>1404861228</v>
      </c>
      <c r="L2596" s="11">
        <f t="shared" si="20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02"/>
        <v>0</v>
      </c>
      <c r="R2596">
        <f>_xlfn.RANK.AVG(N2596,Table1[backers_count])</f>
        <v>3572.5</v>
      </c>
      <c r="S2596" t="str">
        <f t="shared" si="203"/>
        <v>food</v>
      </c>
      <c r="T2596" t="str">
        <f t="shared" si="204"/>
        <v>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00"/>
        <v>42790.244212962964</v>
      </c>
      <c r="K2597">
        <v>1485323500</v>
      </c>
      <c r="L2597" s="11">
        <f t="shared" si="20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02"/>
        <v>12</v>
      </c>
      <c r="R2597">
        <f>_xlfn.RANK.AVG(N2597,Table1[backers_count])</f>
        <v>2263</v>
      </c>
      <c r="S2597" t="str">
        <f t="shared" si="203"/>
        <v>food</v>
      </c>
      <c r="T2597" t="str">
        <f t="shared" si="204"/>
        <v>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00"/>
        <v>41858.664456018516</v>
      </c>
      <c r="K2598">
        <v>1404835009</v>
      </c>
      <c r="L2598" s="11">
        <f t="shared" si="20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02"/>
        <v>24</v>
      </c>
      <c r="R2598">
        <f>_xlfn.RANK.AVG(N2598,Table1[backers_count])</f>
        <v>1970</v>
      </c>
      <c r="S2598" t="str">
        <f t="shared" si="203"/>
        <v>food</v>
      </c>
      <c r="T2598" t="str">
        <f t="shared" si="204"/>
        <v>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00"/>
        <v>42540.341631944444</v>
      </c>
      <c r="K2599">
        <v>1463731917</v>
      </c>
      <c r="L2599" s="11">
        <f t="shared" si="20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02"/>
        <v>6</v>
      </c>
      <c r="R2599">
        <f>_xlfn.RANK.AVG(N2599,Table1[backers_count])</f>
        <v>2833</v>
      </c>
      <c r="S2599" t="str">
        <f t="shared" si="203"/>
        <v>food</v>
      </c>
      <c r="T2599" t="str">
        <f t="shared" si="204"/>
        <v>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00"/>
        <v>42270.840289351851</v>
      </c>
      <c r="K2600">
        <v>1440447001</v>
      </c>
      <c r="L2600" s="11">
        <f t="shared" si="20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02"/>
        <v>39</v>
      </c>
      <c r="R2600">
        <f>_xlfn.RANK.AVG(N2600,Table1[backers_count])</f>
        <v>2470</v>
      </c>
      <c r="S2600" t="str">
        <f t="shared" si="203"/>
        <v>food</v>
      </c>
      <c r="T2600" t="str">
        <f t="shared" si="204"/>
        <v>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00"/>
        <v>41854.754016203704</v>
      </c>
      <c r="K2601">
        <v>1403201147</v>
      </c>
      <c r="L2601" s="11">
        <f t="shared" si="20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02"/>
        <v>1</v>
      </c>
      <c r="R2601">
        <f>_xlfn.RANK.AVG(N2601,Table1[backers_count])</f>
        <v>2971.5</v>
      </c>
      <c r="S2601" t="str">
        <f t="shared" si="203"/>
        <v>food</v>
      </c>
      <c r="T2601" t="str">
        <f t="shared" si="204"/>
        <v>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00"/>
        <v>42454.858796296292</v>
      </c>
      <c r="K2602">
        <v>1453757800</v>
      </c>
      <c r="L2602" s="11">
        <f t="shared" si="20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02"/>
        <v>7</v>
      </c>
      <c r="R2602">
        <f>_xlfn.RANK.AVG(N2602,Table1[backers_count])</f>
        <v>1866.5</v>
      </c>
      <c r="S2602" t="str">
        <f t="shared" si="203"/>
        <v>food</v>
      </c>
      <c r="T2602" t="str">
        <f t="shared" si="204"/>
        <v>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00"/>
        <v>41165.165972222225</v>
      </c>
      <c r="K2603">
        <v>1346276349</v>
      </c>
      <c r="L2603" s="11">
        <f t="shared" si="20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02"/>
        <v>661</v>
      </c>
      <c r="R2603">
        <f>_xlfn.RANK.AVG(N2603,Table1[backers_count])</f>
        <v>552</v>
      </c>
      <c r="S2603" t="str">
        <f t="shared" si="203"/>
        <v>technology</v>
      </c>
      <c r="T2603" t="str">
        <f t="shared" si="204"/>
        <v>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00"/>
        <v>41955.888888888891</v>
      </c>
      <c r="K2604">
        <v>1412358968</v>
      </c>
      <c r="L2604" s="11">
        <f t="shared" si="20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02"/>
        <v>326</v>
      </c>
      <c r="R2604">
        <f>_xlfn.RANK.AVG(N2604,Table1[backers_count])</f>
        <v>157</v>
      </c>
      <c r="S2604" t="str">
        <f t="shared" si="203"/>
        <v>technology</v>
      </c>
      <c r="T2604" t="str">
        <f t="shared" si="204"/>
        <v>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00"/>
        <v>41631.912662037037</v>
      </c>
      <c r="K2605">
        <v>1386626054</v>
      </c>
      <c r="L2605" s="11">
        <f t="shared" si="20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02"/>
        <v>101</v>
      </c>
      <c r="R2605">
        <f>_xlfn.RANK.AVG(N2605,Table1[backers_count])</f>
        <v>1400.5</v>
      </c>
      <c r="S2605" t="str">
        <f t="shared" si="203"/>
        <v>technology</v>
      </c>
      <c r="T2605" t="str">
        <f t="shared" si="204"/>
        <v>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00"/>
        <v>41028.051192129627</v>
      </c>
      <c r="K2606">
        <v>1333070023</v>
      </c>
      <c r="L2606" s="11">
        <f t="shared" si="20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02"/>
        <v>104</v>
      </c>
      <c r="R2606">
        <f>_xlfn.RANK.AVG(N2606,Table1[backers_count])</f>
        <v>254</v>
      </c>
      <c r="S2606" t="str">
        <f t="shared" si="203"/>
        <v>technology</v>
      </c>
      <c r="T2606" t="str">
        <f t="shared" si="204"/>
        <v>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00"/>
        <v>42538.541550925926</v>
      </c>
      <c r="K2607">
        <v>1463576390</v>
      </c>
      <c r="L2607" s="11">
        <f t="shared" si="20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02"/>
        <v>107</v>
      </c>
      <c r="R2607">
        <f>_xlfn.RANK.AVG(N2607,Table1[backers_count])</f>
        <v>31</v>
      </c>
      <c r="S2607" t="str">
        <f t="shared" si="203"/>
        <v>technology</v>
      </c>
      <c r="T2607" t="str">
        <f t="shared" si="204"/>
        <v>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00"/>
        <v>41758.712754629632</v>
      </c>
      <c r="K2608">
        <v>1396026382</v>
      </c>
      <c r="L2608" s="11">
        <f t="shared" si="20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02"/>
        <v>110</v>
      </c>
      <c r="R2608">
        <f>_xlfn.RANK.AVG(N2608,Table1[backers_count])</f>
        <v>204</v>
      </c>
      <c r="S2608" t="str">
        <f t="shared" si="203"/>
        <v>technology</v>
      </c>
      <c r="T2608" t="str">
        <f t="shared" si="204"/>
        <v>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00"/>
        <v>42228.083333333328</v>
      </c>
      <c r="K2609">
        <v>1435611572</v>
      </c>
      <c r="L2609" s="11">
        <f t="shared" si="20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02"/>
        <v>408</v>
      </c>
      <c r="R2609">
        <f>_xlfn.RANK.AVG(N2609,Table1[backers_count])</f>
        <v>195.5</v>
      </c>
      <c r="S2609" t="str">
        <f t="shared" si="203"/>
        <v>technology</v>
      </c>
      <c r="T2609" t="str">
        <f t="shared" si="204"/>
        <v>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00"/>
        <v>42809</v>
      </c>
      <c r="K2610">
        <v>1485976468</v>
      </c>
      <c r="L2610" s="11">
        <f t="shared" si="20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02"/>
        <v>224</v>
      </c>
      <c r="R2610">
        <f>_xlfn.RANK.AVG(N2610,Table1[backers_count])</f>
        <v>270</v>
      </c>
      <c r="S2610" t="str">
        <f t="shared" si="203"/>
        <v>technology</v>
      </c>
      <c r="T2610" t="str">
        <f t="shared" si="204"/>
        <v>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00"/>
        <v>41105.237858796296</v>
      </c>
      <c r="K2611">
        <v>1339738951</v>
      </c>
      <c r="L2611" s="11">
        <f t="shared" si="20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02"/>
        <v>304</v>
      </c>
      <c r="R2611">
        <f>_xlfn.RANK.AVG(N2611,Table1[backers_count])</f>
        <v>107</v>
      </c>
      <c r="S2611" t="str">
        <f t="shared" si="203"/>
        <v>technology</v>
      </c>
      <c r="T2611" t="str">
        <f t="shared" si="204"/>
        <v>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00"/>
        <v>42604.290972222225</v>
      </c>
      <c r="K2612">
        <v>1468444125</v>
      </c>
      <c r="L2612" s="11">
        <f t="shared" si="20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02"/>
        <v>141</v>
      </c>
      <c r="R2612">
        <f>_xlfn.RANK.AVG(N2612,Table1[backers_count])</f>
        <v>123</v>
      </c>
      <c r="S2612" t="str">
        <f t="shared" si="203"/>
        <v>technology</v>
      </c>
      <c r="T2612" t="str">
        <f t="shared" si="204"/>
        <v>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00"/>
        <v>42737.957638888889</v>
      </c>
      <c r="K2613">
        <v>1480493014</v>
      </c>
      <c r="L2613" s="11">
        <f t="shared" si="20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02"/>
        <v>2791</v>
      </c>
      <c r="R2613">
        <f>_xlfn.RANK.AVG(N2613,Table1[backers_count])</f>
        <v>11</v>
      </c>
      <c r="S2613" t="str">
        <f t="shared" si="203"/>
        <v>technology</v>
      </c>
      <c r="T2613" t="str">
        <f t="shared" si="204"/>
        <v>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00"/>
        <v>42013.143171296295</v>
      </c>
      <c r="K2614">
        <v>1418095570</v>
      </c>
      <c r="L2614" s="11">
        <f t="shared" si="20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02"/>
        <v>172</v>
      </c>
      <c r="R2614">
        <f>_xlfn.RANK.AVG(N2614,Table1[backers_count])</f>
        <v>280.5</v>
      </c>
      <c r="S2614" t="str">
        <f t="shared" si="203"/>
        <v>technology</v>
      </c>
      <c r="T2614" t="str">
        <f t="shared" si="204"/>
        <v>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00"/>
        <v>41173.81821759259</v>
      </c>
      <c r="K2615">
        <v>1345664294</v>
      </c>
      <c r="L2615" s="11">
        <f t="shared" si="20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02"/>
        <v>101</v>
      </c>
      <c r="R2615">
        <f>_xlfn.RANK.AVG(N2615,Table1[backers_count])</f>
        <v>1928.5</v>
      </c>
      <c r="S2615" t="str">
        <f t="shared" si="203"/>
        <v>technology</v>
      </c>
      <c r="T2615" t="str">
        <f t="shared" si="204"/>
        <v>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00"/>
        <v>41759.208333333336</v>
      </c>
      <c r="K2616">
        <v>1396371612</v>
      </c>
      <c r="L2616" s="11">
        <f t="shared" si="20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02"/>
        <v>102</v>
      </c>
      <c r="R2616">
        <f>_xlfn.RANK.AVG(N2616,Table1[backers_count])</f>
        <v>807.5</v>
      </c>
      <c r="S2616" t="str">
        <f t="shared" si="203"/>
        <v>technology</v>
      </c>
      <c r="T2616" t="str">
        <f t="shared" si="204"/>
        <v>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00"/>
        <v>42490.5</v>
      </c>
      <c r="K2617">
        <v>1458820564</v>
      </c>
      <c r="L2617" s="11">
        <f t="shared" si="20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02"/>
        <v>170</v>
      </c>
      <c r="R2617">
        <f>_xlfn.RANK.AVG(N2617,Table1[backers_count])</f>
        <v>1082</v>
      </c>
      <c r="S2617" t="str">
        <f t="shared" si="203"/>
        <v>technology</v>
      </c>
      <c r="T2617" t="str">
        <f t="shared" si="204"/>
        <v>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00"/>
        <v>42241.99454861111</v>
      </c>
      <c r="K2618">
        <v>1437954729</v>
      </c>
      <c r="L2618" s="11">
        <f t="shared" si="20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02"/>
        <v>115</v>
      </c>
      <c r="R2618">
        <f>_xlfn.RANK.AVG(N2618,Table1[backers_count])</f>
        <v>352.5</v>
      </c>
      <c r="S2618" t="str">
        <f t="shared" si="203"/>
        <v>technology</v>
      </c>
      <c r="T2618" t="str">
        <f t="shared" si="204"/>
        <v>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00"/>
        <v>41932.874432870369</v>
      </c>
      <c r="K2619">
        <v>1411246751</v>
      </c>
      <c r="L2619" s="11">
        <f t="shared" si="20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02"/>
        <v>878</v>
      </c>
      <c r="R2619">
        <f>_xlfn.RANK.AVG(N2619,Table1[backers_count])</f>
        <v>532</v>
      </c>
      <c r="S2619" t="str">
        <f t="shared" si="203"/>
        <v>technology</v>
      </c>
      <c r="T2619" t="str">
        <f t="shared" si="204"/>
        <v>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00"/>
        <v>42339.834039351852</v>
      </c>
      <c r="K2620">
        <v>1443812461</v>
      </c>
      <c r="L2620" s="11">
        <f t="shared" si="20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02"/>
        <v>105</v>
      </c>
      <c r="R2620">
        <f>_xlfn.RANK.AVG(N2620,Table1[backers_count])</f>
        <v>1017.5</v>
      </c>
      <c r="S2620" t="str">
        <f t="shared" si="203"/>
        <v>technology</v>
      </c>
      <c r="T2620" t="str">
        <f t="shared" si="204"/>
        <v>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00"/>
        <v>42300.458333333328</v>
      </c>
      <c r="K2621">
        <v>1443302004</v>
      </c>
      <c r="L2621" s="11">
        <f t="shared" si="20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02"/>
        <v>188</v>
      </c>
      <c r="R2621">
        <f>_xlfn.RANK.AVG(N2621,Table1[backers_count])</f>
        <v>1351</v>
      </c>
      <c r="S2621" t="str">
        <f t="shared" si="203"/>
        <v>technology</v>
      </c>
      <c r="T2621" t="str">
        <f t="shared" si="204"/>
        <v>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00"/>
        <v>42288.041666666672</v>
      </c>
      <c r="K2622">
        <v>1441339242</v>
      </c>
      <c r="L2622" s="11">
        <f t="shared" si="20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02"/>
        <v>144</v>
      </c>
      <c r="R2622">
        <f>_xlfn.RANK.AVG(N2622,Table1[backers_count])</f>
        <v>51</v>
      </c>
      <c r="S2622" t="str">
        <f t="shared" si="203"/>
        <v>technology</v>
      </c>
      <c r="T2622" t="str">
        <f t="shared" si="204"/>
        <v>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00"/>
        <v>42145.74754629629</v>
      </c>
      <c r="K2623">
        <v>1429638988</v>
      </c>
      <c r="L2623" s="11">
        <f t="shared" si="20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02"/>
        <v>146</v>
      </c>
      <c r="R2623">
        <f>_xlfn.RANK.AVG(N2623,Table1[backers_count])</f>
        <v>165</v>
      </c>
      <c r="S2623" t="str">
        <f t="shared" si="203"/>
        <v>technology</v>
      </c>
      <c r="T2623" t="str">
        <f t="shared" si="204"/>
        <v>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00"/>
        <v>42734.74324074074</v>
      </c>
      <c r="K2624">
        <v>1479232216</v>
      </c>
      <c r="L2624" s="11">
        <f t="shared" si="20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02"/>
        <v>131</v>
      </c>
      <c r="R2624">
        <f>_xlfn.RANK.AVG(N2624,Table1[backers_count])</f>
        <v>1055</v>
      </c>
      <c r="S2624" t="str">
        <f t="shared" si="203"/>
        <v>technology</v>
      </c>
      <c r="T2624" t="str">
        <f t="shared" si="204"/>
        <v>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00"/>
        <v>42706.256550925929</v>
      </c>
      <c r="K2625">
        <v>1479449366</v>
      </c>
      <c r="L2625" s="11">
        <f t="shared" si="20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02"/>
        <v>114</v>
      </c>
      <c r="R2625">
        <f>_xlfn.RANK.AVG(N2625,Table1[backers_count])</f>
        <v>1213.5</v>
      </c>
      <c r="S2625" t="str">
        <f t="shared" si="203"/>
        <v>technology</v>
      </c>
      <c r="T2625" t="str">
        <f t="shared" si="204"/>
        <v>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ref="J2626:J2689" si="205">(((I2626/60)/60)/24)+DATE(1970,1,1)</f>
        <v>41165.42155092593</v>
      </c>
      <c r="K2626">
        <v>1345716422</v>
      </c>
      <c r="L2626" s="11">
        <f t="shared" ref="L2626:L2689" si="206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07">ROUND((E2626/D2626)*100,0)</f>
        <v>1379</v>
      </c>
      <c r="R2626">
        <f>_xlfn.RANK.AVG(N2626,Table1[backers_count])</f>
        <v>13</v>
      </c>
      <c r="S2626" t="str">
        <f t="shared" ref="S2626:S2689" si="208">LEFT(P2626, SEARCH("/",P2626,1)-1)</f>
        <v>technology</v>
      </c>
      <c r="T2626" t="str">
        <f t="shared" ref="T2626:T2689" si="209">RIGHT(P2626,LEN(P2626)-SEARCH("/",P2626)-1)</f>
        <v>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si="205"/>
        <v>42683.851944444439</v>
      </c>
      <c r="K2627">
        <v>1476559608</v>
      </c>
      <c r="L2627" s="11">
        <f t="shared" si="206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07"/>
        <v>956</v>
      </c>
      <c r="R2627">
        <f>_xlfn.RANK.AVG(N2627,Table1[backers_count])</f>
        <v>1367.5</v>
      </c>
      <c r="S2627" t="str">
        <f t="shared" si="208"/>
        <v>technology</v>
      </c>
      <c r="T2627" t="str">
        <f t="shared" si="209"/>
        <v>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05"/>
        <v>42158.628113425926</v>
      </c>
      <c r="K2628">
        <v>1430751869</v>
      </c>
      <c r="L2628" s="11">
        <f t="shared" si="20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07"/>
        <v>112</v>
      </c>
      <c r="R2628">
        <f>_xlfn.RANK.AVG(N2628,Table1[backers_count])</f>
        <v>1400.5</v>
      </c>
      <c r="S2628" t="str">
        <f t="shared" si="208"/>
        <v>technology</v>
      </c>
      <c r="T2628" t="str">
        <f t="shared" si="209"/>
        <v>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05"/>
        <v>42334.871076388896</v>
      </c>
      <c r="K2629">
        <v>1445975661</v>
      </c>
      <c r="L2629" s="11">
        <f t="shared" si="20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07"/>
        <v>647</v>
      </c>
      <c r="R2629">
        <f>_xlfn.RANK.AVG(N2629,Table1[backers_count])</f>
        <v>1505.5</v>
      </c>
      <c r="S2629" t="str">
        <f t="shared" si="208"/>
        <v>technology</v>
      </c>
      <c r="T2629" t="str">
        <f t="shared" si="209"/>
        <v>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05"/>
        <v>41973.966053240743</v>
      </c>
      <c r="K2630">
        <v>1415661067</v>
      </c>
      <c r="L2630" s="11">
        <f t="shared" si="20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07"/>
        <v>110</v>
      </c>
      <c r="R2630">
        <f>_xlfn.RANK.AVG(N2630,Table1[backers_count])</f>
        <v>2182</v>
      </c>
      <c r="S2630" t="str">
        <f t="shared" si="208"/>
        <v>technology</v>
      </c>
      <c r="T2630" t="str">
        <f t="shared" si="209"/>
        <v>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05"/>
        <v>42138.538449074069</v>
      </c>
      <c r="K2631">
        <v>1429016122</v>
      </c>
      <c r="L2631" s="11">
        <f t="shared" si="20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07"/>
        <v>128</v>
      </c>
      <c r="R2631">
        <f>_xlfn.RANK.AVG(N2631,Table1[backers_count])</f>
        <v>807.5</v>
      </c>
      <c r="S2631" t="str">
        <f t="shared" si="208"/>
        <v>technology</v>
      </c>
      <c r="T2631" t="str">
        <f t="shared" si="209"/>
        <v>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05"/>
        <v>42551.416666666672</v>
      </c>
      <c r="K2632">
        <v>1464921112</v>
      </c>
      <c r="L2632" s="11">
        <f t="shared" si="20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07"/>
        <v>158</v>
      </c>
      <c r="R2632">
        <f>_xlfn.RANK.AVG(N2632,Table1[backers_count])</f>
        <v>973</v>
      </c>
      <c r="S2632" t="str">
        <f t="shared" si="208"/>
        <v>technology</v>
      </c>
      <c r="T2632" t="str">
        <f t="shared" si="209"/>
        <v>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05"/>
        <v>42246.169293981482</v>
      </c>
      <c r="K2633">
        <v>1438488227</v>
      </c>
      <c r="L2633" s="11">
        <f t="shared" si="20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07"/>
        <v>115</v>
      </c>
      <c r="R2633">
        <f>_xlfn.RANK.AVG(N2633,Table1[backers_count])</f>
        <v>291</v>
      </c>
      <c r="S2633" t="str">
        <f t="shared" si="208"/>
        <v>technology</v>
      </c>
      <c r="T2633" t="str">
        <f t="shared" si="209"/>
        <v>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05"/>
        <v>42519.061793981484</v>
      </c>
      <c r="K2634">
        <v>1462325339</v>
      </c>
      <c r="L2634" s="11">
        <f t="shared" si="20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07"/>
        <v>137</v>
      </c>
      <c r="R2634">
        <f>_xlfn.RANK.AVG(N2634,Table1[backers_count])</f>
        <v>1555.5</v>
      </c>
      <c r="S2634" t="str">
        <f t="shared" si="208"/>
        <v>technology</v>
      </c>
      <c r="T2634" t="str">
        <f t="shared" si="209"/>
        <v>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05"/>
        <v>41697.958333333336</v>
      </c>
      <c r="K2635">
        <v>1390938332</v>
      </c>
      <c r="L2635" s="11">
        <f t="shared" si="20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07"/>
        <v>355</v>
      </c>
      <c r="R2635">
        <f>_xlfn.RANK.AVG(N2635,Table1[backers_count])</f>
        <v>421</v>
      </c>
      <c r="S2635" t="str">
        <f t="shared" si="208"/>
        <v>technology</v>
      </c>
      <c r="T2635" t="str">
        <f t="shared" si="209"/>
        <v>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05"/>
        <v>42642.656493055561</v>
      </c>
      <c r="K2636">
        <v>1472571921</v>
      </c>
      <c r="L2636" s="11">
        <f t="shared" si="20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07"/>
        <v>106</v>
      </c>
      <c r="R2636">
        <f>_xlfn.RANK.AVG(N2636,Table1[backers_count])</f>
        <v>2047.5</v>
      </c>
      <c r="S2636" t="str">
        <f t="shared" si="208"/>
        <v>technology</v>
      </c>
      <c r="T2636" t="str">
        <f t="shared" si="209"/>
        <v>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05"/>
        <v>42072.909270833334</v>
      </c>
      <c r="K2637">
        <v>1422917361</v>
      </c>
      <c r="L2637" s="11">
        <f t="shared" si="20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07"/>
        <v>100</v>
      </c>
      <c r="R2637">
        <f>_xlfn.RANK.AVG(N2637,Table1[backers_count])</f>
        <v>944</v>
      </c>
      <c r="S2637" t="str">
        <f t="shared" si="208"/>
        <v>technology</v>
      </c>
      <c r="T2637" t="str">
        <f t="shared" si="209"/>
        <v>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05"/>
        <v>42659.041666666672</v>
      </c>
      <c r="K2638">
        <v>1474641914</v>
      </c>
      <c r="L2638" s="11">
        <f t="shared" si="20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07"/>
        <v>187</v>
      </c>
      <c r="R2638">
        <f>_xlfn.RANK.AVG(N2638,Table1[backers_count])</f>
        <v>1400.5</v>
      </c>
      <c r="S2638" t="str">
        <f t="shared" si="208"/>
        <v>technology</v>
      </c>
      <c r="T2638" t="str">
        <f t="shared" si="209"/>
        <v>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05"/>
        <v>42655.549479166672</v>
      </c>
      <c r="K2639">
        <v>1474895475</v>
      </c>
      <c r="L2639" s="11">
        <f t="shared" si="20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07"/>
        <v>166</v>
      </c>
      <c r="R2639">
        <f>_xlfn.RANK.AVG(N2639,Table1[backers_count])</f>
        <v>2010</v>
      </c>
      <c r="S2639" t="str">
        <f t="shared" si="208"/>
        <v>technology</v>
      </c>
      <c r="T2639" t="str">
        <f t="shared" si="209"/>
        <v>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05"/>
        <v>42019.913136574076</v>
      </c>
      <c r="K2640">
        <v>1418766895</v>
      </c>
      <c r="L2640" s="11">
        <f t="shared" si="20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07"/>
        <v>102</v>
      </c>
      <c r="R2640">
        <f>_xlfn.RANK.AVG(N2640,Table1[backers_count])</f>
        <v>2470</v>
      </c>
      <c r="S2640" t="str">
        <f t="shared" si="208"/>
        <v>technology</v>
      </c>
      <c r="T2640" t="str">
        <f t="shared" si="209"/>
        <v>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05"/>
        <v>42054.86513888889</v>
      </c>
      <c r="K2641">
        <v>1421786748</v>
      </c>
      <c r="L2641" s="11">
        <f t="shared" si="20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07"/>
        <v>164</v>
      </c>
      <c r="R2641">
        <f>_xlfn.RANK.AVG(N2641,Table1[backers_count])</f>
        <v>1421.5</v>
      </c>
      <c r="S2641" t="str">
        <f t="shared" si="208"/>
        <v>technology</v>
      </c>
      <c r="T2641" t="str">
        <f t="shared" si="209"/>
        <v>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05"/>
        <v>42163.160578703704</v>
      </c>
      <c r="K2642">
        <v>1428551474</v>
      </c>
      <c r="L2642" s="11">
        <f t="shared" si="20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07"/>
        <v>106</v>
      </c>
      <c r="R2642">
        <f>_xlfn.RANK.AVG(N2642,Table1[backers_count])</f>
        <v>1132.5</v>
      </c>
      <c r="S2642" t="str">
        <f t="shared" si="208"/>
        <v>technology</v>
      </c>
      <c r="T2642" t="str">
        <f t="shared" si="209"/>
        <v>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05"/>
        <v>41897.839583333334</v>
      </c>
      <c r="K2643">
        <v>1409341863</v>
      </c>
      <c r="L2643" s="11">
        <f t="shared" si="20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07"/>
        <v>1</v>
      </c>
      <c r="R2643">
        <f>_xlfn.RANK.AVG(N2643,Table1[backers_count])</f>
        <v>3572.5</v>
      </c>
      <c r="S2643" t="str">
        <f t="shared" si="208"/>
        <v>technology</v>
      </c>
      <c r="T2643" t="str">
        <f t="shared" si="209"/>
        <v>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05"/>
        <v>42566.289583333331</v>
      </c>
      <c r="K2644">
        <v>1465970108</v>
      </c>
      <c r="L2644" s="11">
        <f t="shared" si="20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07"/>
        <v>0</v>
      </c>
      <c r="R2644">
        <f>_xlfn.RANK.AVG(N2644,Table1[backers_count])</f>
        <v>3909.5</v>
      </c>
      <c r="S2644" t="str">
        <f t="shared" si="208"/>
        <v>technology</v>
      </c>
      <c r="T2644" t="str">
        <f t="shared" si="209"/>
        <v>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05"/>
        <v>42725.332638888889</v>
      </c>
      <c r="K2645">
        <v>1479218315</v>
      </c>
      <c r="L2645" s="11">
        <f t="shared" si="20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07"/>
        <v>34</v>
      </c>
      <c r="R2645">
        <f>_xlfn.RANK.AVG(N2645,Table1[backers_count])</f>
        <v>41</v>
      </c>
      <c r="S2645" t="str">
        <f t="shared" si="208"/>
        <v>technology</v>
      </c>
      <c r="T2645" t="str">
        <f t="shared" si="209"/>
        <v>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05"/>
        <v>42804.792071759264</v>
      </c>
      <c r="K2646">
        <v>1486580435</v>
      </c>
      <c r="L2646" s="11">
        <f t="shared" si="20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07"/>
        <v>2</v>
      </c>
      <c r="R2646">
        <f>_xlfn.RANK.AVG(N2646,Table1[backers_count])</f>
        <v>1367.5</v>
      </c>
      <c r="S2646" t="str">
        <f t="shared" si="208"/>
        <v>technology</v>
      </c>
      <c r="T2646" t="str">
        <f t="shared" si="209"/>
        <v>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05"/>
        <v>41951.884293981479</v>
      </c>
      <c r="K2647">
        <v>1412885603</v>
      </c>
      <c r="L2647" s="11">
        <f t="shared" si="20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07"/>
        <v>11</v>
      </c>
      <c r="R2647">
        <f>_xlfn.RANK.AVG(N2647,Table1[backers_count])</f>
        <v>2118</v>
      </c>
      <c r="S2647" t="str">
        <f t="shared" si="208"/>
        <v>technology</v>
      </c>
      <c r="T2647" t="str">
        <f t="shared" si="209"/>
        <v>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05"/>
        <v>42256.313298611116</v>
      </c>
      <c r="K2648">
        <v>1439191869</v>
      </c>
      <c r="L2648" s="11">
        <f t="shared" si="20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07"/>
        <v>8</v>
      </c>
      <c r="R2648">
        <f>_xlfn.RANK.AVG(N2648,Table1[backers_count])</f>
        <v>142</v>
      </c>
      <c r="S2648" t="str">
        <f t="shared" si="208"/>
        <v>technology</v>
      </c>
      <c r="T2648" t="str">
        <f t="shared" si="209"/>
        <v>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05"/>
        <v>42230.261793981481</v>
      </c>
      <c r="K2649">
        <v>1436941019</v>
      </c>
      <c r="L2649" s="11">
        <f t="shared" si="20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07"/>
        <v>1</v>
      </c>
      <c r="R2649">
        <f>_xlfn.RANK.AVG(N2649,Table1[backers_count])</f>
        <v>3198.5</v>
      </c>
      <c r="S2649" t="str">
        <f t="shared" si="208"/>
        <v>technology</v>
      </c>
      <c r="T2649" t="str">
        <f t="shared" si="209"/>
        <v>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05"/>
        <v>42438.714814814812</v>
      </c>
      <c r="K2650">
        <v>1454951360</v>
      </c>
      <c r="L2650" s="11">
        <f t="shared" si="20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07"/>
        <v>1</v>
      </c>
      <c r="R2650">
        <f>_xlfn.RANK.AVG(N2650,Table1[backers_count])</f>
        <v>2901.5</v>
      </c>
      <c r="S2650" t="str">
        <f t="shared" si="208"/>
        <v>technology</v>
      </c>
      <c r="T2650" t="str">
        <f t="shared" si="209"/>
        <v>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05"/>
        <v>42401.99700231482</v>
      </c>
      <c r="K2651">
        <v>1449186941</v>
      </c>
      <c r="L2651" s="11">
        <f t="shared" si="20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07"/>
        <v>0</v>
      </c>
      <c r="R2651">
        <f>_xlfn.RANK.AVG(N2651,Table1[backers_count])</f>
        <v>3198.5</v>
      </c>
      <c r="S2651" t="str">
        <f t="shared" si="208"/>
        <v>technology</v>
      </c>
      <c r="T2651" t="str">
        <f t="shared" si="209"/>
        <v>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05"/>
        <v>42725.624340277776</v>
      </c>
      <c r="K2652">
        <v>1479740343</v>
      </c>
      <c r="L2652" s="11">
        <f t="shared" si="20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07"/>
        <v>1</v>
      </c>
      <c r="R2652">
        <f>_xlfn.RANK.AVG(N2652,Table1[backers_count])</f>
        <v>2971.5</v>
      </c>
      <c r="S2652" t="str">
        <f t="shared" si="208"/>
        <v>technology</v>
      </c>
      <c r="T2652" t="str">
        <f t="shared" si="209"/>
        <v>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05"/>
        <v>42355.805659722217</v>
      </c>
      <c r="K2653">
        <v>1447960809</v>
      </c>
      <c r="L2653" s="11">
        <f t="shared" si="20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07"/>
        <v>2</v>
      </c>
      <c r="R2653">
        <f>_xlfn.RANK.AVG(N2653,Table1[backers_count])</f>
        <v>2338</v>
      </c>
      <c r="S2653" t="str">
        <f t="shared" si="208"/>
        <v>technology</v>
      </c>
      <c r="T2653" t="str">
        <f t="shared" si="209"/>
        <v>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05"/>
        <v>41983.158854166672</v>
      </c>
      <c r="K2654">
        <v>1415591325</v>
      </c>
      <c r="L2654" s="11">
        <f t="shared" si="20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07"/>
        <v>1</v>
      </c>
      <c r="R2654">
        <f>_xlfn.RANK.AVG(N2654,Table1[backers_count])</f>
        <v>2611.5</v>
      </c>
      <c r="S2654" t="str">
        <f t="shared" si="208"/>
        <v>technology</v>
      </c>
      <c r="T2654" t="str">
        <f t="shared" si="209"/>
        <v>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05"/>
        <v>41803.166666666664</v>
      </c>
      <c r="K2655">
        <v>1399909127</v>
      </c>
      <c r="L2655" s="11">
        <f t="shared" si="20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07"/>
        <v>12</v>
      </c>
      <c r="R2655">
        <f>_xlfn.RANK.AVG(N2655,Table1[backers_count])</f>
        <v>1115.5</v>
      </c>
      <c r="S2655" t="str">
        <f t="shared" si="208"/>
        <v>technology</v>
      </c>
      <c r="T2655" t="str">
        <f t="shared" si="209"/>
        <v>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05"/>
        <v>42115.559328703705</v>
      </c>
      <c r="K2656">
        <v>1424442326</v>
      </c>
      <c r="L2656" s="11">
        <f t="shared" si="20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07"/>
        <v>0</v>
      </c>
      <c r="R2656">
        <f>_xlfn.RANK.AVG(N2656,Table1[backers_count])</f>
        <v>2901.5</v>
      </c>
      <c r="S2656" t="str">
        <f t="shared" si="208"/>
        <v>technology</v>
      </c>
      <c r="T2656" t="str">
        <f t="shared" si="209"/>
        <v>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05"/>
        <v>42409.833333333328</v>
      </c>
      <c r="K2657">
        <v>1452631647</v>
      </c>
      <c r="L2657" s="11">
        <f t="shared" si="20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07"/>
        <v>21</v>
      </c>
      <c r="R2657">
        <f>_xlfn.RANK.AVG(N2657,Table1[backers_count])</f>
        <v>1540</v>
      </c>
      <c r="S2657" t="str">
        <f t="shared" si="208"/>
        <v>technology</v>
      </c>
      <c r="T2657" t="str">
        <f t="shared" si="209"/>
        <v>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05"/>
        <v>42806.791666666672</v>
      </c>
      <c r="K2658">
        <v>1485966688</v>
      </c>
      <c r="L2658" s="11">
        <f t="shared" si="20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07"/>
        <v>11</v>
      </c>
      <c r="R2658">
        <f>_xlfn.RANK.AVG(N2658,Table1[backers_count])</f>
        <v>549</v>
      </c>
      <c r="S2658" t="str">
        <f t="shared" si="208"/>
        <v>technology</v>
      </c>
      <c r="T2658" t="str">
        <f t="shared" si="209"/>
        <v>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05"/>
        <v>42585.0625</v>
      </c>
      <c r="K2659">
        <v>1467325053</v>
      </c>
      <c r="L2659" s="11">
        <f t="shared" si="20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07"/>
        <v>19</v>
      </c>
      <c r="R2659">
        <f>_xlfn.RANK.AVG(N2659,Table1[backers_count])</f>
        <v>1258.5</v>
      </c>
      <c r="S2659" t="str">
        <f t="shared" si="208"/>
        <v>technology</v>
      </c>
      <c r="T2659" t="str">
        <f t="shared" si="209"/>
        <v>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05"/>
        <v>42581.884189814817</v>
      </c>
      <c r="K2660">
        <v>1467321194</v>
      </c>
      <c r="L2660" s="11">
        <f t="shared" si="20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07"/>
        <v>0</v>
      </c>
      <c r="R2660">
        <f>_xlfn.RANK.AVG(N2660,Table1[backers_count])</f>
        <v>3067.5</v>
      </c>
      <c r="S2660" t="str">
        <f t="shared" si="208"/>
        <v>technology</v>
      </c>
      <c r="T2660" t="str">
        <f t="shared" si="209"/>
        <v>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05"/>
        <v>42112.069560185191</v>
      </c>
      <c r="K2661">
        <v>1426729210</v>
      </c>
      <c r="L2661" s="11">
        <f t="shared" si="20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07"/>
        <v>3</v>
      </c>
      <c r="R2661">
        <f>_xlfn.RANK.AVG(N2661,Table1[backers_count])</f>
        <v>2655</v>
      </c>
      <c r="S2661" t="str">
        <f t="shared" si="208"/>
        <v>technology</v>
      </c>
      <c r="T2661" t="str">
        <f t="shared" si="209"/>
        <v>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05"/>
        <v>42332.754837962959</v>
      </c>
      <c r="K2662">
        <v>1443200818</v>
      </c>
      <c r="L2662" s="11">
        <f t="shared" si="20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07"/>
        <v>0</v>
      </c>
      <c r="R2662">
        <f>_xlfn.RANK.AVG(N2662,Table1[backers_count])</f>
        <v>2971.5</v>
      </c>
      <c r="S2662" t="str">
        <f t="shared" si="208"/>
        <v>technology</v>
      </c>
      <c r="T2662" t="str">
        <f t="shared" si="209"/>
        <v>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05"/>
        <v>41572.958449074074</v>
      </c>
      <c r="K2663">
        <v>1380150010</v>
      </c>
      <c r="L2663" s="11">
        <f t="shared" si="20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07"/>
        <v>103</v>
      </c>
      <c r="R2663">
        <f>_xlfn.RANK.AVG(N2663,Table1[backers_count])</f>
        <v>1244.5</v>
      </c>
      <c r="S2663" t="str">
        <f t="shared" si="208"/>
        <v>technology</v>
      </c>
      <c r="T2663" t="str">
        <f t="shared" si="209"/>
        <v>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05"/>
        <v>42237.746678240743</v>
      </c>
      <c r="K2664">
        <v>1437587713</v>
      </c>
      <c r="L2664" s="11">
        <f t="shared" si="20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07"/>
        <v>107</v>
      </c>
      <c r="R2664">
        <f>_xlfn.RANK.AVG(N2664,Table1[backers_count])</f>
        <v>983.5</v>
      </c>
      <c r="S2664" t="str">
        <f t="shared" si="208"/>
        <v>technology</v>
      </c>
      <c r="T2664" t="str">
        <f t="shared" si="209"/>
        <v>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05"/>
        <v>42251.625</v>
      </c>
      <c r="K2665">
        <v>1438873007</v>
      </c>
      <c r="L2665" s="11">
        <f t="shared" si="20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07"/>
        <v>105</v>
      </c>
      <c r="R2665">
        <f>_xlfn.RANK.AVG(N2665,Table1[backers_count])</f>
        <v>1310.5</v>
      </c>
      <c r="S2665" t="str">
        <f t="shared" si="208"/>
        <v>technology</v>
      </c>
      <c r="T2665" t="str">
        <f t="shared" si="209"/>
        <v>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05"/>
        <v>42347.290972222225</v>
      </c>
      <c r="K2666">
        <v>1446683797</v>
      </c>
      <c r="L2666" s="11">
        <f t="shared" si="20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07"/>
        <v>103</v>
      </c>
      <c r="R2666">
        <f>_xlfn.RANK.AVG(N2666,Table1[backers_count])</f>
        <v>777</v>
      </c>
      <c r="S2666" t="str">
        <f t="shared" si="208"/>
        <v>technology</v>
      </c>
      <c r="T2666" t="str">
        <f t="shared" si="209"/>
        <v>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05"/>
        <v>42128.895532407405</v>
      </c>
      <c r="K2667">
        <v>1426886974</v>
      </c>
      <c r="L2667" s="11">
        <f t="shared" si="20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07"/>
        <v>123</v>
      </c>
      <c r="R2667">
        <f>_xlfn.RANK.AVG(N2667,Table1[backers_count])</f>
        <v>1483</v>
      </c>
      <c r="S2667" t="str">
        <f t="shared" si="208"/>
        <v>technology</v>
      </c>
      <c r="T2667" t="str">
        <f t="shared" si="209"/>
        <v>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05"/>
        <v>42272.875</v>
      </c>
      <c r="K2668">
        <v>1440008439</v>
      </c>
      <c r="L2668" s="11">
        <f t="shared" si="20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07"/>
        <v>159</v>
      </c>
      <c r="R2668">
        <f>_xlfn.RANK.AVG(N2668,Table1[backers_count])</f>
        <v>402</v>
      </c>
      <c r="S2668" t="str">
        <f t="shared" si="208"/>
        <v>technology</v>
      </c>
      <c r="T2668" t="str">
        <f t="shared" si="209"/>
        <v>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05"/>
        <v>42410.926111111112</v>
      </c>
      <c r="K2669">
        <v>1452550416</v>
      </c>
      <c r="L2669" s="11">
        <f t="shared" si="20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07"/>
        <v>111</v>
      </c>
      <c r="R2669">
        <f>_xlfn.RANK.AVG(N2669,Table1[backers_count])</f>
        <v>2296.5</v>
      </c>
      <c r="S2669" t="str">
        <f t="shared" si="208"/>
        <v>technology</v>
      </c>
      <c r="T2669" t="str">
        <f t="shared" si="209"/>
        <v>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05"/>
        <v>42317.60555555555</v>
      </c>
      <c r="K2670">
        <v>1443449265</v>
      </c>
      <c r="L2670" s="11">
        <f t="shared" si="20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07"/>
        <v>171</v>
      </c>
      <c r="R2670">
        <f>_xlfn.RANK.AVG(N2670,Table1[backers_count])</f>
        <v>1928.5</v>
      </c>
      <c r="S2670" t="str">
        <f t="shared" si="208"/>
        <v>technology</v>
      </c>
      <c r="T2670" t="str">
        <f t="shared" si="209"/>
        <v>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05"/>
        <v>42379.035833333335</v>
      </c>
      <c r="K2671">
        <v>1447203096</v>
      </c>
      <c r="L2671" s="11">
        <f t="shared" si="20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07"/>
        <v>125</v>
      </c>
      <c r="R2671">
        <f>_xlfn.RANK.AVG(N2671,Table1[backers_count])</f>
        <v>2611.5</v>
      </c>
      <c r="S2671" t="str">
        <f t="shared" si="208"/>
        <v>technology</v>
      </c>
      <c r="T2671" t="str">
        <f t="shared" si="209"/>
        <v>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05"/>
        <v>41849.020601851851</v>
      </c>
      <c r="K2672">
        <v>1404174580</v>
      </c>
      <c r="L2672" s="11">
        <f t="shared" si="20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07"/>
        <v>6</v>
      </c>
      <c r="R2672">
        <f>_xlfn.RANK.AVG(N2672,Table1[backers_count])</f>
        <v>1244.5</v>
      </c>
      <c r="S2672" t="str">
        <f t="shared" si="208"/>
        <v>technology</v>
      </c>
      <c r="T2672" t="str">
        <f t="shared" si="209"/>
        <v>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05"/>
        <v>41992.818055555559</v>
      </c>
      <c r="K2673">
        <v>1416419916</v>
      </c>
      <c r="L2673" s="11">
        <f t="shared" si="20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07"/>
        <v>11</v>
      </c>
      <c r="R2673">
        <f>_xlfn.RANK.AVG(N2673,Table1[backers_count])</f>
        <v>944</v>
      </c>
      <c r="S2673" t="str">
        <f t="shared" si="208"/>
        <v>technology</v>
      </c>
      <c r="T2673" t="str">
        <f t="shared" si="209"/>
        <v>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05"/>
        <v>42366.25</v>
      </c>
      <c r="K2674">
        <v>1449436390</v>
      </c>
      <c r="L2674" s="11">
        <f t="shared" si="20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07"/>
        <v>33</v>
      </c>
      <c r="R2674">
        <f>_xlfn.RANK.AVG(N2674,Table1[backers_count])</f>
        <v>1459</v>
      </c>
      <c r="S2674" t="str">
        <f t="shared" si="208"/>
        <v>technology</v>
      </c>
      <c r="T2674" t="str">
        <f t="shared" si="209"/>
        <v>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05"/>
        <v>41941.947916666664</v>
      </c>
      <c r="K2675">
        <v>1412081999</v>
      </c>
      <c r="L2675" s="11">
        <f t="shared" si="20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07"/>
        <v>28</v>
      </c>
      <c r="R2675">
        <f>_xlfn.RANK.AVG(N2675,Table1[backers_count])</f>
        <v>1163</v>
      </c>
      <c r="S2675" t="str">
        <f t="shared" si="208"/>
        <v>technology</v>
      </c>
      <c r="T2675" t="str">
        <f t="shared" si="209"/>
        <v>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05"/>
        <v>42556.207638888889</v>
      </c>
      <c r="K2676">
        <v>1465398670</v>
      </c>
      <c r="L2676" s="11">
        <f t="shared" si="20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07"/>
        <v>63</v>
      </c>
      <c r="R2676">
        <f>_xlfn.RANK.AVG(N2676,Table1[backers_count])</f>
        <v>492</v>
      </c>
      <c r="S2676" t="str">
        <f t="shared" si="208"/>
        <v>technology</v>
      </c>
      <c r="T2676" t="str">
        <f t="shared" si="209"/>
        <v>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05"/>
        <v>41953.899178240739</v>
      </c>
      <c r="K2677">
        <v>1413059689</v>
      </c>
      <c r="L2677" s="11">
        <f t="shared" si="20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07"/>
        <v>8</v>
      </c>
      <c r="R2677">
        <f>_xlfn.RANK.AVG(N2677,Table1[backers_count])</f>
        <v>1896</v>
      </c>
      <c r="S2677" t="str">
        <f t="shared" si="208"/>
        <v>technology</v>
      </c>
      <c r="T2677" t="str">
        <f t="shared" si="209"/>
        <v>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05"/>
        <v>42512.624699074076</v>
      </c>
      <c r="K2678">
        <v>1461337174</v>
      </c>
      <c r="L2678" s="11">
        <f t="shared" si="20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07"/>
        <v>50</v>
      </c>
      <c r="R2678">
        <f>_xlfn.RANK.AVG(N2678,Table1[backers_count])</f>
        <v>2707</v>
      </c>
      <c r="S2678" t="str">
        <f t="shared" si="208"/>
        <v>technology</v>
      </c>
      <c r="T2678" t="str">
        <f t="shared" si="209"/>
        <v>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05"/>
        <v>41823.029432870368</v>
      </c>
      <c r="K2679">
        <v>1401756143</v>
      </c>
      <c r="L2679" s="11">
        <f t="shared" si="20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07"/>
        <v>18</v>
      </c>
      <c r="R2679">
        <f>_xlfn.RANK.AVG(N2679,Table1[backers_count])</f>
        <v>1970</v>
      </c>
      <c r="S2679" t="str">
        <f t="shared" si="208"/>
        <v>technology</v>
      </c>
      <c r="T2679" t="str">
        <f t="shared" si="209"/>
        <v>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05"/>
        <v>42271.798206018517</v>
      </c>
      <c r="K2680">
        <v>1440529765</v>
      </c>
      <c r="L2680" s="11">
        <f t="shared" si="20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07"/>
        <v>0</v>
      </c>
      <c r="R2680">
        <f>_xlfn.RANK.AVG(N2680,Table1[backers_count])</f>
        <v>3354.5</v>
      </c>
      <c r="S2680" t="str">
        <f t="shared" si="208"/>
        <v>technology</v>
      </c>
      <c r="T2680" t="str">
        <f t="shared" si="209"/>
        <v>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05"/>
        <v>42063.001087962963</v>
      </c>
      <c r="K2681">
        <v>1422489694</v>
      </c>
      <c r="L2681" s="11">
        <f t="shared" si="20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07"/>
        <v>0</v>
      </c>
      <c r="R2681">
        <f>_xlfn.RANK.AVG(N2681,Table1[backers_count])</f>
        <v>3198.5</v>
      </c>
      <c r="S2681" t="str">
        <f t="shared" si="208"/>
        <v>technology</v>
      </c>
      <c r="T2681" t="str">
        <f t="shared" si="209"/>
        <v>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05"/>
        <v>42466.170034722221</v>
      </c>
      <c r="K2682">
        <v>1457327091</v>
      </c>
      <c r="L2682" s="11">
        <f t="shared" si="20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07"/>
        <v>1</v>
      </c>
      <c r="R2682">
        <f>_xlfn.RANK.AVG(N2682,Table1[backers_count])</f>
        <v>3067.5</v>
      </c>
      <c r="S2682" t="str">
        <f t="shared" si="208"/>
        <v>technology</v>
      </c>
      <c r="T2682" t="str">
        <f t="shared" si="209"/>
        <v>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05"/>
        <v>41830.895254629628</v>
      </c>
      <c r="K2683">
        <v>1402867750</v>
      </c>
      <c r="L2683" s="11">
        <f t="shared" si="20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07"/>
        <v>1</v>
      </c>
      <c r="R2683">
        <f>_xlfn.RANK.AVG(N2683,Table1[backers_count])</f>
        <v>3354.5</v>
      </c>
      <c r="S2683" t="str">
        <f t="shared" si="208"/>
        <v>food</v>
      </c>
      <c r="T2683" t="str">
        <f t="shared" si="209"/>
        <v>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05"/>
        <v>41965.249305555553</v>
      </c>
      <c r="K2684">
        <v>1413838540</v>
      </c>
      <c r="L2684" s="11">
        <f t="shared" si="20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07"/>
        <v>28</v>
      </c>
      <c r="R2684">
        <f>_xlfn.RANK.AVG(N2684,Table1[backers_count])</f>
        <v>2222.5</v>
      </c>
      <c r="S2684" t="str">
        <f t="shared" si="208"/>
        <v>food</v>
      </c>
      <c r="T2684" t="str">
        <f t="shared" si="209"/>
        <v>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05"/>
        <v>42064.75509259259</v>
      </c>
      <c r="K2685">
        <v>1422641240</v>
      </c>
      <c r="L2685" s="11">
        <f t="shared" si="20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07"/>
        <v>0</v>
      </c>
      <c r="R2685">
        <f>_xlfn.RANK.AVG(N2685,Table1[backers_count])</f>
        <v>3198.5</v>
      </c>
      <c r="S2685" t="str">
        <f t="shared" si="208"/>
        <v>food</v>
      </c>
      <c r="T2685" t="str">
        <f t="shared" si="209"/>
        <v>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05"/>
        <v>41860.914641203701</v>
      </c>
      <c r="K2686">
        <v>1404165425</v>
      </c>
      <c r="L2686" s="11">
        <f t="shared" si="20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07"/>
        <v>1</v>
      </c>
      <c r="R2686">
        <f>_xlfn.RANK.AVG(N2686,Table1[backers_count])</f>
        <v>3067.5</v>
      </c>
      <c r="S2686" t="str">
        <f t="shared" si="208"/>
        <v>food</v>
      </c>
      <c r="T2686" t="str">
        <f t="shared" si="209"/>
        <v>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05"/>
        <v>42121.654282407413</v>
      </c>
      <c r="K2687">
        <v>1424968930</v>
      </c>
      <c r="L2687" s="11">
        <f t="shared" si="20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07"/>
        <v>0</v>
      </c>
      <c r="R2687">
        <f>_xlfn.RANK.AVG(N2687,Table1[backers_count])</f>
        <v>3572.5</v>
      </c>
      <c r="S2687" t="str">
        <f t="shared" si="208"/>
        <v>food</v>
      </c>
      <c r="T2687" t="str">
        <f t="shared" si="209"/>
        <v>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05"/>
        <v>41912.974803240737</v>
      </c>
      <c r="K2688">
        <v>1410391423</v>
      </c>
      <c r="L2688" s="11">
        <f t="shared" si="20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07"/>
        <v>0</v>
      </c>
      <c r="R2688">
        <f>_xlfn.RANK.AVG(N2688,Table1[backers_count])</f>
        <v>3909.5</v>
      </c>
      <c r="S2688" t="str">
        <f t="shared" si="208"/>
        <v>food</v>
      </c>
      <c r="T2688" t="str">
        <f t="shared" si="209"/>
        <v>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05"/>
        <v>42184.64025462963</v>
      </c>
      <c r="K2689">
        <v>1432999318</v>
      </c>
      <c r="L2689" s="11">
        <f t="shared" si="20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07"/>
        <v>0</v>
      </c>
      <c r="R2689">
        <f>_xlfn.RANK.AVG(N2689,Table1[backers_count])</f>
        <v>3909.5</v>
      </c>
      <c r="S2689" t="str">
        <f t="shared" si="208"/>
        <v>food</v>
      </c>
      <c r="T2689" t="str">
        <f t="shared" si="209"/>
        <v>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ref="J2690:J2753" si="210">(((I2690/60)/60)/24)+DATE(1970,1,1)</f>
        <v>42059.125</v>
      </c>
      <c r="K2690">
        <v>1422067870</v>
      </c>
      <c r="L2690" s="11">
        <f t="shared" ref="L2690:L2753" si="211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12">ROUND((E2690/D2690)*100,0)</f>
        <v>0</v>
      </c>
      <c r="R2690">
        <f>_xlfn.RANK.AVG(N2690,Table1[backers_count])</f>
        <v>2470</v>
      </c>
      <c r="S2690" t="str">
        <f t="shared" ref="S2690:S2753" si="213">LEFT(P2690, SEARCH("/",P2690,1)-1)</f>
        <v>food</v>
      </c>
      <c r="T2690" t="str">
        <f t="shared" ref="T2690:T2753" si="214">RIGHT(P2690,LEN(P2690)-SEARCH("/",P2690)-1)</f>
        <v>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si="210"/>
        <v>42581.961689814809</v>
      </c>
      <c r="K2691">
        <v>1467327890</v>
      </c>
      <c r="L2691" s="11">
        <f t="shared" si="211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12"/>
        <v>0</v>
      </c>
      <c r="R2691">
        <f>_xlfn.RANK.AVG(N2691,Table1[backers_count])</f>
        <v>3572.5</v>
      </c>
      <c r="S2691" t="str">
        <f t="shared" si="213"/>
        <v>food</v>
      </c>
      <c r="T2691" t="str">
        <f t="shared" si="214"/>
        <v>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10"/>
        <v>42158.105046296296</v>
      </c>
      <c r="K2692">
        <v>1429410676</v>
      </c>
      <c r="L2692" s="11">
        <f t="shared" si="21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12"/>
        <v>11</v>
      </c>
      <c r="R2692">
        <f>_xlfn.RANK.AVG(N2692,Table1[backers_count])</f>
        <v>689.5</v>
      </c>
      <c r="S2692" t="str">
        <f t="shared" si="213"/>
        <v>food</v>
      </c>
      <c r="T2692" t="str">
        <f t="shared" si="214"/>
        <v>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10"/>
        <v>42134.724039351851</v>
      </c>
      <c r="K2693">
        <v>1427390557</v>
      </c>
      <c r="L2693" s="11">
        <f t="shared" si="21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12"/>
        <v>0</v>
      </c>
      <c r="R2693">
        <f>_xlfn.RANK.AVG(N2693,Table1[backers_count])</f>
        <v>3354.5</v>
      </c>
      <c r="S2693" t="str">
        <f t="shared" si="213"/>
        <v>food</v>
      </c>
      <c r="T2693" t="str">
        <f t="shared" si="214"/>
        <v>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10"/>
        <v>42088.292361111111</v>
      </c>
      <c r="K2694">
        <v>1424678460</v>
      </c>
      <c r="L2694" s="11">
        <f t="shared" si="21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12"/>
        <v>1</v>
      </c>
      <c r="R2694">
        <f>_xlfn.RANK.AVG(N2694,Table1[backers_count])</f>
        <v>3572.5</v>
      </c>
      <c r="S2694" t="str">
        <f t="shared" si="213"/>
        <v>food</v>
      </c>
      <c r="T2694" t="str">
        <f t="shared" si="214"/>
        <v>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10"/>
        <v>41864.138495370367</v>
      </c>
      <c r="K2695">
        <v>1405307966</v>
      </c>
      <c r="L2695" s="11">
        <f t="shared" si="21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12"/>
        <v>1</v>
      </c>
      <c r="R2695">
        <f>_xlfn.RANK.AVG(N2695,Table1[backers_count])</f>
        <v>3198.5</v>
      </c>
      <c r="S2695" t="str">
        <f t="shared" si="213"/>
        <v>food</v>
      </c>
      <c r="T2695" t="str">
        <f t="shared" si="214"/>
        <v>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10"/>
        <v>41908.140497685185</v>
      </c>
      <c r="K2696">
        <v>1409109739</v>
      </c>
      <c r="L2696" s="11">
        <f t="shared" si="21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12"/>
        <v>0</v>
      </c>
      <c r="R2696">
        <f>_xlfn.RANK.AVG(N2696,Table1[backers_count])</f>
        <v>3572.5</v>
      </c>
      <c r="S2696" t="str">
        <f t="shared" si="213"/>
        <v>food</v>
      </c>
      <c r="T2696" t="str">
        <f t="shared" si="214"/>
        <v>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10"/>
        <v>42108.14025462963</v>
      </c>
      <c r="K2697">
        <v>1423801318</v>
      </c>
      <c r="L2697" s="11">
        <f t="shared" si="21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12"/>
        <v>0</v>
      </c>
      <c r="R2697">
        <f>_xlfn.RANK.AVG(N2697,Table1[backers_count])</f>
        <v>3198.5</v>
      </c>
      <c r="S2697" t="str">
        <f t="shared" si="213"/>
        <v>food</v>
      </c>
      <c r="T2697" t="str">
        <f t="shared" si="214"/>
        <v>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10"/>
        <v>41998.844444444447</v>
      </c>
      <c r="K2698">
        <v>1416600960</v>
      </c>
      <c r="L2698" s="11">
        <f t="shared" si="21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12"/>
        <v>6</v>
      </c>
      <c r="R2698">
        <f>_xlfn.RANK.AVG(N2698,Table1[backers_count])</f>
        <v>1645.5</v>
      </c>
      <c r="S2698" t="str">
        <f t="shared" si="213"/>
        <v>food</v>
      </c>
      <c r="T2698" t="str">
        <f t="shared" si="214"/>
        <v>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10"/>
        <v>42218.916666666672</v>
      </c>
      <c r="K2699">
        <v>1435876423</v>
      </c>
      <c r="L2699" s="11">
        <f t="shared" si="21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12"/>
        <v>26</v>
      </c>
      <c r="R2699">
        <f>_xlfn.RANK.AVG(N2699,Table1[backers_count])</f>
        <v>1367.5</v>
      </c>
      <c r="S2699" t="str">
        <f t="shared" si="213"/>
        <v>food</v>
      </c>
      <c r="T2699" t="str">
        <f t="shared" si="214"/>
        <v>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10"/>
        <v>41817.898240740738</v>
      </c>
      <c r="K2700">
        <v>1401312808</v>
      </c>
      <c r="L2700" s="11">
        <f t="shared" si="21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12"/>
        <v>0</v>
      </c>
      <c r="R2700">
        <f>_xlfn.RANK.AVG(N2700,Table1[backers_count])</f>
        <v>3354.5</v>
      </c>
      <c r="S2700" t="str">
        <f t="shared" si="213"/>
        <v>food</v>
      </c>
      <c r="T2700" t="str">
        <f t="shared" si="214"/>
        <v>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10"/>
        <v>41859.896562499998</v>
      </c>
      <c r="K2701">
        <v>1404941463</v>
      </c>
      <c r="L2701" s="11">
        <f t="shared" si="21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12"/>
        <v>0</v>
      </c>
      <c r="R2701">
        <f>_xlfn.RANK.AVG(N2701,Table1[backers_count])</f>
        <v>3909.5</v>
      </c>
      <c r="S2701" t="str">
        <f t="shared" si="213"/>
        <v>food</v>
      </c>
      <c r="T2701" t="str">
        <f t="shared" si="214"/>
        <v>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10"/>
        <v>41900.87467592593</v>
      </c>
      <c r="K2702">
        <v>1408481972</v>
      </c>
      <c r="L2702" s="11">
        <f t="shared" si="21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12"/>
        <v>1</v>
      </c>
      <c r="R2702">
        <f>_xlfn.RANK.AVG(N2702,Table1[backers_count])</f>
        <v>3067.5</v>
      </c>
      <c r="S2702" t="str">
        <f t="shared" si="213"/>
        <v>food</v>
      </c>
      <c r="T2702" t="str">
        <f t="shared" si="214"/>
        <v>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10"/>
        <v>42832.733032407406</v>
      </c>
      <c r="K2703">
        <v>1488911734</v>
      </c>
      <c r="L2703" s="11">
        <f t="shared" si="21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12"/>
        <v>46</v>
      </c>
      <c r="R2703">
        <f>_xlfn.RANK.AVG(N2703,Table1[backers_count])</f>
        <v>1483</v>
      </c>
      <c r="S2703" t="str">
        <f t="shared" si="213"/>
        <v>theater</v>
      </c>
      <c r="T2703" t="str">
        <f t="shared" si="214"/>
        <v>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10"/>
        <v>42830.760150462964</v>
      </c>
      <c r="K2704">
        <v>1488827677</v>
      </c>
      <c r="L2704" s="11">
        <f t="shared" si="21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12"/>
        <v>34</v>
      </c>
      <c r="R2704">
        <f>_xlfn.RANK.AVG(N2704,Table1[backers_count])</f>
        <v>2010</v>
      </c>
      <c r="S2704" t="str">
        <f t="shared" si="213"/>
        <v>theater</v>
      </c>
      <c r="T2704" t="str">
        <f t="shared" si="214"/>
        <v>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10"/>
        <v>42816.648495370369</v>
      </c>
      <c r="K2705">
        <v>1485016430</v>
      </c>
      <c r="L2705" s="11">
        <f t="shared" si="21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12"/>
        <v>104</v>
      </c>
      <c r="R2705">
        <f>_xlfn.RANK.AVG(N2705,Table1[backers_count])</f>
        <v>1505.5</v>
      </c>
      <c r="S2705" t="str">
        <f t="shared" si="213"/>
        <v>theater</v>
      </c>
      <c r="T2705" t="str">
        <f t="shared" si="214"/>
        <v>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10"/>
        <v>42830.820763888885</v>
      </c>
      <c r="K2706">
        <v>1487709714</v>
      </c>
      <c r="L2706" s="11">
        <f t="shared" si="21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12"/>
        <v>6</v>
      </c>
      <c r="R2706">
        <f>_xlfn.RANK.AVG(N2706,Table1[backers_count])</f>
        <v>2833</v>
      </c>
      <c r="S2706" t="str">
        <f t="shared" si="213"/>
        <v>theater</v>
      </c>
      <c r="T2706" t="str">
        <f t="shared" si="214"/>
        <v>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10"/>
        <v>42818.874513888892</v>
      </c>
      <c r="K2707">
        <v>1486504758</v>
      </c>
      <c r="L2707" s="11">
        <f t="shared" si="21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12"/>
        <v>11</v>
      </c>
      <c r="R2707">
        <f>_xlfn.RANK.AVG(N2707,Table1[backers_count])</f>
        <v>2767.5</v>
      </c>
      <c r="S2707" t="str">
        <f t="shared" si="213"/>
        <v>theater</v>
      </c>
      <c r="T2707" t="str">
        <f t="shared" si="214"/>
        <v>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10"/>
        <v>41928.290972222225</v>
      </c>
      <c r="K2708">
        <v>1410937483</v>
      </c>
      <c r="L2708" s="11">
        <f t="shared" si="21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12"/>
        <v>112</v>
      </c>
      <c r="R2708">
        <f>_xlfn.RANK.AVG(N2708,Table1[backers_count])</f>
        <v>327</v>
      </c>
      <c r="S2708" t="str">
        <f t="shared" si="213"/>
        <v>theater</v>
      </c>
      <c r="T2708" t="str">
        <f t="shared" si="214"/>
        <v>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10"/>
        <v>41421.290972222225</v>
      </c>
      <c r="K2709">
        <v>1367088443</v>
      </c>
      <c r="L2709" s="11">
        <f t="shared" si="21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12"/>
        <v>351</v>
      </c>
      <c r="R2709">
        <f>_xlfn.RANK.AVG(N2709,Table1[backers_count])</f>
        <v>197</v>
      </c>
      <c r="S2709" t="str">
        <f t="shared" si="213"/>
        <v>theater</v>
      </c>
      <c r="T2709" t="str">
        <f t="shared" si="214"/>
        <v>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10"/>
        <v>42572.698217592595</v>
      </c>
      <c r="K2710">
        <v>1463935526</v>
      </c>
      <c r="L2710" s="11">
        <f t="shared" si="21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12"/>
        <v>233</v>
      </c>
      <c r="R2710">
        <f>_xlfn.RANK.AVG(N2710,Table1[backers_count])</f>
        <v>62</v>
      </c>
      <c r="S2710" t="str">
        <f t="shared" si="213"/>
        <v>theater</v>
      </c>
      <c r="T2710" t="str">
        <f t="shared" si="214"/>
        <v>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10"/>
        <v>42647.165972222225</v>
      </c>
      <c r="K2711">
        <v>1472528141</v>
      </c>
      <c r="L2711" s="11">
        <f t="shared" si="21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12"/>
        <v>102</v>
      </c>
      <c r="R2711">
        <f>_xlfn.RANK.AVG(N2711,Table1[backers_count])</f>
        <v>265</v>
      </c>
      <c r="S2711" t="str">
        <f t="shared" si="213"/>
        <v>theater</v>
      </c>
      <c r="T2711" t="str">
        <f t="shared" si="214"/>
        <v>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10"/>
        <v>41860.083333333336</v>
      </c>
      <c r="K2712">
        <v>1404797428</v>
      </c>
      <c r="L2712" s="11">
        <f t="shared" si="21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12"/>
        <v>154</v>
      </c>
      <c r="R2712">
        <f>_xlfn.RANK.AVG(N2712,Table1[backers_count])</f>
        <v>59</v>
      </c>
      <c r="S2712" t="str">
        <f t="shared" si="213"/>
        <v>theater</v>
      </c>
      <c r="T2712" t="str">
        <f t="shared" si="214"/>
        <v>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10"/>
        <v>41810.917361111111</v>
      </c>
      <c r="K2713">
        <v>1400694790</v>
      </c>
      <c r="L2713" s="11">
        <f t="shared" si="21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12"/>
        <v>101</v>
      </c>
      <c r="R2713">
        <f>_xlfn.RANK.AVG(N2713,Table1[backers_count])</f>
        <v>1068</v>
      </c>
      <c r="S2713" t="str">
        <f t="shared" si="213"/>
        <v>theater</v>
      </c>
      <c r="T2713" t="str">
        <f t="shared" si="214"/>
        <v>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10"/>
        <v>41468.75</v>
      </c>
      <c r="K2714">
        <v>1370568560</v>
      </c>
      <c r="L2714" s="11">
        <f t="shared" si="21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12"/>
        <v>131</v>
      </c>
      <c r="R2714">
        <f>_xlfn.RANK.AVG(N2714,Table1[backers_count])</f>
        <v>585.5</v>
      </c>
      <c r="S2714" t="str">
        <f t="shared" si="213"/>
        <v>theater</v>
      </c>
      <c r="T2714" t="str">
        <f t="shared" si="214"/>
        <v>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10"/>
        <v>42362.653749999998</v>
      </c>
      <c r="K2715">
        <v>1447515684</v>
      </c>
      <c r="L2715" s="11">
        <f t="shared" si="21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12"/>
        <v>102</v>
      </c>
      <c r="R2715">
        <f>_xlfn.RANK.AVG(N2715,Table1[backers_count])</f>
        <v>42</v>
      </c>
      <c r="S2715" t="str">
        <f t="shared" si="213"/>
        <v>theater</v>
      </c>
      <c r="T2715" t="str">
        <f t="shared" si="214"/>
        <v>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10"/>
        <v>42657.958333333328</v>
      </c>
      <c r="K2716">
        <v>1474040596</v>
      </c>
      <c r="L2716" s="11">
        <f t="shared" si="21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12"/>
        <v>116</v>
      </c>
      <c r="R2716">
        <f>_xlfn.RANK.AVG(N2716,Table1[backers_count])</f>
        <v>268.5</v>
      </c>
      <c r="S2716" t="str">
        <f t="shared" si="213"/>
        <v>theater</v>
      </c>
      <c r="T2716" t="str">
        <f t="shared" si="214"/>
        <v>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10"/>
        <v>42421.398472222223</v>
      </c>
      <c r="K2717">
        <v>1453109628</v>
      </c>
      <c r="L2717" s="11">
        <f t="shared" si="21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12"/>
        <v>265</v>
      </c>
      <c r="R2717">
        <f>_xlfn.RANK.AVG(N2717,Table1[backers_count])</f>
        <v>135</v>
      </c>
      <c r="S2717" t="str">
        <f t="shared" si="213"/>
        <v>theater</v>
      </c>
      <c r="T2717" t="str">
        <f t="shared" si="214"/>
        <v>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10"/>
        <v>42285.333252314813</v>
      </c>
      <c r="K2718">
        <v>1441699193</v>
      </c>
      <c r="L2718" s="11">
        <f t="shared" si="21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12"/>
        <v>120</v>
      </c>
      <c r="R2718">
        <f>_xlfn.RANK.AVG(N2718,Table1[backers_count])</f>
        <v>449</v>
      </c>
      <c r="S2718" t="str">
        <f t="shared" si="213"/>
        <v>theater</v>
      </c>
      <c r="T2718" t="str">
        <f t="shared" si="214"/>
        <v>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10"/>
        <v>41979.956585648149</v>
      </c>
      <c r="K2719">
        <v>1414015049</v>
      </c>
      <c r="L2719" s="11">
        <f t="shared" si="21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12"/>
        <v>120</v>
      </c>
      <c r="R2719">
        <f>_xlfn.RANK.AVG(N2719,Table1[backers_count])</f>
        <v>249</v>
      </c>
      <c r="S2719" t="str">
        <f t="shared" si="213"/>
        <v>theater</v>
      </c>
      <c r="T2719" t="str">
        <f t="shared" si="214"/>
        <v>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10"/>
        <v>42493.958333333328</v>
      </c>
      <c r="K2720">
        <v>1459865945</v>
      </c>
      <c r="L2720" s="11">
        <f t="shared" si="21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12"/>
        <v>104</v>
      </c>
      <c r="R2720">
        <f>_xlfn.RANK.AVG(N2720,Table1[backers_count])</f>
        <v>564</v>
      </c>
      <c r="S2720" t="str">
        <f t="shared" si="213"/>
        <v>theater</v>
      </c>
      <c r="T2720" t="str">
        <f t="shared" si="214"/>
        <v>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10"/>
        <v>42477.989513888882</v>
      </c>
      <c r="K2721">
        <v>1455756294</v>
      </c>
      <c r="L2721" s="11">
        <f t="shared" si="21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12"/>
        <v>109</v>
      </c>
      <c r="R2721">
        <f>_xlfn.RANK.AVG(N2721,Table1[backers_count])</f>
        <v>1132.5</v>
      </c>
      <c r="S2721" t="str">
        <f t="shared" si="213"/>
        <v>theater</v>
      </c>
      <c r="T2721" t="str">
        <f t="shared" si="214"/>
        <v>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10"/>
        <v>42685.507557870369</v>
      </c>
      <c r="K2722">
        <v>1476270653</v>
      </c>
      <c r="L2722" s="11">
        <f t="shared" si="21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12"/>
        <v>118</v>
      </c>
      <c r="R2722">
        <f>_xlfn.RANK.AVG(N2722,Table1[backers_count])</f>
        <v>488.5</v>
      </c>
      <c r="S2722" t="str">
        <f t="shared" si="213"/>
        <v>theater</v>
      </c>
      <c r="T2722" t="str">
        <f t="shared" si="214"/>
        <v>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10"/>
        <v>41523.791666666664</v>
      </c>
      <c r="K2723">
        <v>1375880598</v>
      </c>
      <c r="L2723" s="11">
        <f t="shared" si="21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12"/>
        <v>1462</v>
      </c>
      <c r="R2723">
        <f>_xlfn.RANK.AVG(N2723,Table1[backers_count])</f>
        <v>317</v>
      </c>
      <c r="S2723" t="str">
        <f t="shared" si="213"/>
        <v>technology</v>
      </c>
      <c r="T2723" t="str">
        <f t="shared" si="214"/>
        <v>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10"/>
        <v>42764.857094907406</v>
      </c>
      <c r="K2724">
        <v>1480538053</v>
      </c>
      <c r="L2724" s="11">
        <f t="shared" si="21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12"/>
        <v>253</v>
      </c>
      <c r="R2724">
        <f>_xlfn.RANK.AVG(N2724,Table1[backers_count])</f>
        <v>454</v>
      </c>
      <c r="S2724" t="str">
        <f t="shared" si="213"/>
        <v>technology</v>
      </c>
      <c r="T2724" t="str">
        <f t="shared" si="214"/>
        <v>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10"/>
        <v>42004.880648148144</v>
      </c>
      <c r="K2725">
        <v>1414872488</v>
      </c>
      <c r="L2725" s="11">
        <f t="shared" si="21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12"/>
        <v>140</v>
      </c>
      <c r="R2725">
        <f>_xlfn.RANK.AVG(N2725,Table1[backers_count])</f>
        <v>480.5</v>
      </c>
      <c r="S2725" t="str">
        <f t="shared" si="213"/>
        <v>technology</v>
      </c>
      <c r="T2725" t="str">
        <f t="shared" si="214"/>
        <v>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10"/>
        <v>42231.32707175926</v>
      </c>
      <c r="K2726">
        <v>1436860259</v>
      </c>
      <c r="L2726" s="11">
        <f t="shared" si="21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12"/>
        <v>297</v>
      </c>
      <c r="R2726">
        <f>_xlfn.RANK.AVG(N2726,Table1[backers_count])</f>
        <v>64</v>
      </c>
      <c r="S2726" t="str">
        <f t="shared" si="213"/>
        <v>technology</v>
      </c>
      <c r="T2726" t="str">
        <f t="shared" si="214"/>
        <v>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10"/>
        <v>42795.744618055556</v>
      </c>
      <c r="K2727">
        <v>1484070735</v>
      </c>
      <c r="L2727" s="11">
        <f t="shared" si="21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12"/>
        <v>145</v>
      </c>
      <c r="R2727">
        <f>_xlfn.RANK.AVG(N2727,Table1[backers_count])</f>
        <v>719</v>
      </c>
      <c r="S2727" t="str">
        <f t="shared" si="213"/>
        <v>technology</v>
      </c>
      <c r="T2727" t="str">
        <f t="shared" si="214"/>
        <v>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10"/>
        <v>42482.579988425925</v>
      </c>
      <c r="K2728">
        <v>1458741311</v>
      </c>
      <c r="L2728" s="11">
        <f t="shared" si="21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12"/>
        <v>106</v>
      </c>
      <c r="R2728">
        <f>_xlfn.RANK.AVG(N2728,Table1[backers_count])</f>
        <v>190.5</v>
      </c>
      <c r="S2728" t="str">
        <f t="shared" si="213"/>
        <v>technology</v>
      </c>
      <c r="T2728" t="str">
        <f t="shared" si="214"/>
        <v>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10"/>
        <v>42223.676655092597</v>
      </c>
      <c r="K2729">
        <v>1436804063</v>
      </c>
      <c r="L2729" s="11">
        <f t="shared" si="21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12"/>
        <v>493</v>
      </c>
      <c r="R2729">
        <f>_xlfn.RANK.AVG(N2729,Table1[backers_count])</f>
        <v>100</v>
      </c>
      <c r="S2729" t="str">
        <f t="shared" si="213"/>
        <v>technology</v>
      </c>
      <c r="T2729" t="str">
        <f t="shared" si="214"/>
        <v>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10"/>
        <v>42368.59993055556</v>
      </c>
      <c r="K2730">
        <v>1448461434</v>
      </c>
      <c r="L2730" s="11">
        <f t="shared" si="21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12"/>
        <v>202</v>
      </c>
      <c r="R2730">
        <f>_xlfn.RANK.AVG(N2730,Table1[backers_count])</f>
        <v>199</v>
      </c>
      <c r="S2730" t="str">
        <f t="shared" si="213"/>
        <v>technology</v>
      </c>
      <c r="T2730" t="str">
        <f t="shared" si="214"/>
        <v>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10"/>
        <v>42125.240706018521</v>
      </c>
      <c r="K2731">
        <v>1427867197</v>
      </c>
      <c r="L2731" s="11">
        <f t="shared" si="21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12"/>
        <v>104</v>
      </c>
      <c r="R2731">
        <f>_xlfn.RANK.AVG(N2731,Table1[backers_count])</f>
        <v>2118</v>
      </c>
      <c r="S2731" t="str">
        <f t="shared" si="213"/>
        <v>technology</v>
      </c>
      <c r="T2731" t="str">
        <f t="shared" si="214"/>
        <v>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10"/>
        <v>41386.541377314818</v>
      </c>
      <c r="K2732">
        <v>1363611575</v>
      </c>
      <c r="L2732" s="11">
        <f t="shared" si="21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12"/>
        <v>170</v>
      </c>
      <c r="R2732">
        <f>_xlfn.RANK.AVG(N2732,Table1[backers_count])</f>
        <v>103.5</v>
      </c>
      <c r="S2732" t="str">
        <f t="shared" si="213"/>
        <v>technology</v>
      </c>
      <c r="T2732" t="str">
        <f t="shared" si="214"/>
        <v>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10"/>
        <v>41930.166666666664</v>
      </c>
      <c r="K2733">
        <v>1408624622</v>
      </c>
      <c r="L2733" s="11">
        <f t="shared" si="21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12"/>
        <v>104</v>
      </c>
      <c r="R2733">
        <f>_xlfn.RANK.AVG(N2733,Table1[backers_count])</f>
        <v>1678</v>
      </c>
      <c r="S2733" t="str">
        <f t="shared" si="213"/>
        <v>technology</v>
      </c>
      <c r="T2733" t="str">
        <f t="shared" si="214"/>
        <v>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10"/>
        <v>41422</v>
      </c>
      <c r="K2734">
        <v>1366917828</v>
      </c>
      <c r="L2734" s="11">
        <f t="shared" si="21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12"/>
        <v>118</v>
      </c>
      <c r="R2734">
        <f>_xlfn.RANK.AVG(N2734,Table1[backers_count])</f>
        <v>575</v>
      </c>
      <c r="S2734" t="str">
        <f t="shared" si="213"/>
        <v>technology</v>
      </c>
      <c r="T2734" t="str">
        <f t="shared" si="214"/>
        <v>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10"/>
        <v>42104.231180555551</v>
      </c>
      <c r="K2735">
        <v>1423463574</v>
      </c>
      <c r="L2735" s="11">
        <f t="shared" si="21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12"/>
        <v>108</v>
      </c>
      <c r="R2735">
        <f>_xlfn.RANK.AVG(N2735,Table1[backers_count])</f>
        <v>684.5</v>
      </c>
      <c r="S2735" t="str">
        <f t="shared" si="213"/>
        <v>technology</v>
      </c>
      <c r="T2735" t="str">
        <f t="shared" si="214"/>
        <v>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10"/>
        <v>42656.915972222225</v>
      </c>
      <c r="K2736">
        <v>1473782592</v>
      </c>
      <c r="L2736" s="11">
        <f t="shared" si="21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12"/>
        <v>2260300</v>
      </c>
      <c r="R2736">
        <f>_xlfn.RANK.AVG(N2736,Table1[backers_count])</f>
        <v>521</v>
      </c>
      <c r="S2736" t="str">
        <f t="shared" si="213"/>
        <v>technology</v>
      </c>
      <c r="T2736" t="str">
        <f t="shared" si="214"/>
        <v>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10"/>
        <v>41346.833333333336</v>
      </c>
      <c r="K2737">
        <v>1360551250</v>
      </c>
      <c r="L2737" s="11">
        <f t="shared" si="21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12"/>
        <v>978</v>
      </c>
      <c r="R2737">
        <f>_xlfn.RANK.AVG(N2737,Table1[backers_count])</f>
        <v>236</v>
      </c>
      <c r="S2737" t="str">
        <f t="shared" si="213"/>
        <v>technology</v>
      </c>
      <c r="T2737" t="str">
        <f t="shared" si="214"/>
        <v>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10"/>
        <v>41752.666354166664</v>
      </c>
      <c r="K2738">
        <v>1395676773</v>
      </c>
      <c r="L2738" s="11">
        <f t="shared" si="21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12"/>
        <v>123</v>
      </c>
      <c r="R2738">
        <f>_xlfn.RANK.AVG(N2738,Table1[backers_count])</f>
        <v>1272.5</v>
      </c>
      <c r="S2738" t="str">
        <f t="shared" si="213"/>
        <v>technology</v>
      </c>
      <c r="T2738" t="str">
        <f t="shared" si="214"/>
        <v>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10"/>
        <v>41654.791666666664</v>
      </c>
      <c r="K2739">
        <v>1386108087</v>
      </c>
      <c r="L2739" s="11">
        <f t="shared" si="21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12"/>
        <v>246</v>
      </c>
      <c r="R2739">
        <f>_xlfn.RANK.AVG(N2739,Table1[backers_count])</f>
        <v>166.5</v>
      </c>
      <c r="S2739" t="str">
        <f t="shared" si="213"/>
        <v>technology</v>
      </c>
      <c r="T2739" t="str">
        <f t="shared" si="214"/>
        <v>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10"/>
        <v>42680.143564814818</v>
      </c>
      <c r="K2740">
        <v>1473218804</v>
      </c>
      <c r="L2740" s="11">
        <f t="shared" si="21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12"/>
        <v>148</v>
      </c>
      <c r="R2740">
        <f>_xlfn.RANK.AVG(N2740,Table1[backers_count])</f>
        <v>2419.5</v>
      </c>
      <c r="S2740" t="str">
        <f t="shared" si="213"/>
        <v>technology</v>
      </c>
      <c r="T2740" t="str">
        <f t="shared" si="214"/>
        <v>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10"/>
        <v>41764.887928240743</v>
      </c>
      <c r="K2741">
        <v>1395436717</v>
      </c>
      <c r="L2741" s="11">
        <f t="shared" si="21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12"/>
        <v>384</v>
      </c>
      <c r="R2741">
        <f>_xlfn.RANK.AVG(N2741,Table1[backers_count])</f>
        <v>438</v>
      </c>
      <c r="S2741" t="str">
        <f t="shared" si="213"/>
        <v>technology</v>
      </c>
      <c r="T2741" t="str">
        <f t="shared" si="214"/>
        <v>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10"/>
        <v>42074.99018518519</v>
      </c>
      <c r="K2742">
        <v>1423529152</v>
      </c>
      <c r="L2742" s="11">
        <f t="shared" si="21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12"/>
        <v>103</v>
      </c>
      <c r="R2742">
        <f>_xlfn.RANK.AVG(N2742,Table1[backers_count])</f>
        <v>2338</v>
      </c>
      <c r="S2742" t="str">
        <f t="shared" si="213"/>
        <v>technology</v>
      </c>
      <c r="T2742" t="str">
        <f t="shared" si="214"/>
        <v>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10"/>
        <v>41932.088194444441</v>
      </c>
      <c r="K2743">
        <v>1412005602</v>
      </c>
      <c r="L2743" s="11">
        <f t="shared" si="21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12"/>
        <v>0</v>
      </c>
      <c r="R2743">
        <f>_xlfn.RANK.AVG(N2743,Table1[backers_count])</f>
        <v>3067.5</v>
      </c>
      <c r="S2743" t="str">
        <f t="shared" si="213"/>
        <v>publishing</v>
      </c>
      <c r="T2743" t="str">
        <f t="shared" si="214"/>
        <v>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10"/>
        <v>41044.719756944447</v>
      </c>
      <c r="K2744">
        <v>1335892587</v>
      </c>
      <c r="L2744" s="11">
        <f t="shared" si="21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12"/>
        <v>29</v>
      </c>
      <c r="R2744">
        <f>_xlfn.RANK.AVG(N2744,Table1[backers_count])</f>
        <v>2296.5</v>
      </c>
      <c r="S2744" t="str">
        <f t="shared" si="213"/>
        <v>publishing</v>
      </c>
      <c r="T2744" t="str">
        <f t="shared" si="214"/>
        <v>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10"/>
        <v>42662.328784722224</v>
      </c>
      <c r="K2745">
        <v>1474271607</v>
      </c>
      <c r="L2745" s="11">
        <f t="shared" si="21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12"/>
        <v>0</v>
      </c>
      <c r="R2745">
        <f>_xlfn.RANK.AVG(N2745,Table1[backers_count])</f>
        <v>3909.5</v>
      </c>
      <c r="S2745" t="str">
        <f t="shared" si="213"/>
        <v>publishing</v>
      </c>
      <c r="T2745" t="str">
        <f t="shared" si="214"/>
        <v>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10"/>
        <v>40968.062476851854</v>
      </c>
      <c r="K2746">
        <v>1327886998</v>
      </c>
      <c r="L2746" s="11">
        <f t="shared" si="21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12"/>
        <v>5</v>
      </c>
      <c r="R2746">
        <f>_xlfn.RANK.AVG(N2746,Table1[backers_count])</f>
        <v>2149</v>
      </c>
      <c r="S2746" t="str">
        <f t="shared" si="213"/>
        <v>publishing</v>
      </c>
      <c r="T2746" t="str">
        <f t="shared" si="214"/>
        <v>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10"/>
        <v>41104.988055555557</v>
      </c>
      <c r="K2747">
        <v>1337125368</v>
      </c>
      <c r="L2747" s="11">
        <f t="shared" si="21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12"/>
        <v>22</v>
      </c>
      <c r="R2747">
        <f>_xlfn.RANK.AVG(N2747,Table1[backers_count])</f>
        <v>1421.5</v>
      </c>
      <c r="S2747" t="str">
        <f t="shared" si="213"/>
        <v>publishing</v>
      </c>
      <c r="T2747" t="str">
        <f t="shared" si="214"/>
        <v>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10"/>
        <v>41880.781377314815</v>
      </c>
      <c r="K2748">
        <v>1406745911</v>
      </c>
      <c r="L2748" s="11">
        <f t="shared" si="21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12"/>
        <v>27</v>
      </c>
      <c r="R2748">
        <f>_xlfn.RANK.AVG(N2748,Table1[backers_count])</f>
        <v>2263</v>
      </c>
      <c r="S2748" t="str">
        <f t="shared" si="213"/>
        <v>publishing</v>
      </c>
      <c r="T2748" t="str">
        <f t="shared" si="214"/>
        <v>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10"/>
        <v>41076.131944444445</v>
      </c>
      <c r="K2749">
        <v>1337095997</v>
      </c>
      <c r="L2749" s="11">
        <f t="shared" si="21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12"/>
        <v>28</v>
      </c>
      <c r="R2749">
        <f>_xlfn.RANK.AVG(N2749,Table1[backers_count])</f>
        <v>3067.5</v>
      </c>
      <c r="S2749" t="str">
        <f t="shared" si="213"/>
        <v>publishing</v>
      </c>
      <c r="T2749" t="str">
        <f t="shared" si="214"/>
        <v>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10"/>
        <v>42615.7106712963</v>
      </c>
      <c r="K2750">
        <v>1470243802</v>
      </c>
      <c r="L2750" s="11">
        <f t="shared" si="21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12"/>
        <v>1</v>
      </c>
      <c r="R2750">
        <f>_xlfn.RANK.AVG(N2750,Table1[backers_count])</f>
        <v>3067.5</v>
      </c>
      <c r="S2750" t="str">
        <f t="shared" si="213"/>
        <v>publishing</v>
      </c>
      <c r="T2750" t="str">
        <f t="shared" si="214"/>
        <v>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10"/>
        <v>42098.757372685184</v>
      </c>
      <c r="K2751">
        <v>1425582637</v>
      </c>
      <c r="L2751" s="11">
        <f t="shared" si="21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12"/>
        <v>1</v>
      </c>
      <c r="R2751">
        <f>_xlfn.RANK.AVG(N2751,Table1[backers_count])</f>
        <v>3354.5</v>
      </c>
      <c r="S2751" t="str">
        <f t="shared" si="213"/>
        <v>publishing</v>
      </c>
      <c r="T2751" t="str">
        <f t="shared" si="214"/>
        <v>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10"/>
        <v>41090.833333333336</v>
      </c>
      <c r="K2752">
        <v>1340055345</v>
      </c>
      <c r="L2752" s="11">
        <f t="shared" si="21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12"/>
        <v>0</v>
      </c>
      <c r="R2752">
        <f>_xlfn.RANK.AVG(N2752,Table1[backers_count])</f>
        <v>3909.5</v>
      </c>
      <c r="S2752" t="str">
        <f t="shared" si="213"/>
        <v>publishing</v>
      </c>
      <c r="T2752" t="str">
        <f t="shared" si="214"/>
        <v>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10"/>
        <v>41807.887060185189</v>
      </c>
      <c r="K2753">
        <v>1397855842</v>
      </c>
      <c r="L2753" s="11">
        <f t="shared" si="21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12"/>
        <v>0</v>
      </c>
      <c r="R2753">
        <f>_xlfn.RANK.AVG(N2753,Table1[backers_count])</f>
        <v>3909.5</v>
      </c>
      <c r="S2753" t="str">
        <f t="shared" si="213"/>
        <v>publishing</v>
      </c>
      <c r="T2753" t="str">
        <f t="shared" si="214"/>
        <v>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ref="J2754:J2817" si="215">(((I2754/60)/60)/24)+DATE(1970,1,1)</f>
        <v>40895.765092592592</v>
      </c>
      <c r="K2754">
        <v>1320776504</v>
      </c>
      <c r="L2754" s="11">
        <f t="shared" ref="L2754:L2817" si="216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17">ROUND((E2754/D2754)*100,0)</f>
        <v>11</v>
      </c>
      <c r="R2754">
        <f>_xlfn.RANK.AVG(N2754,Table1[backers_count])</f>
        <v>2470</v>
      </c>
      <c r="S2754" t="str">
        <f t="shared" ref="S2754:S2817" si="218">LEFT(P2754, SEARCH("/",P2754,1)-1)</f>
        <v>publishing</v>
      </c>
      <c r="T2754" t="str">
        <f t="shared" ref="T2754:T2817" si="219">RIGHT(P2754,LEN(P2754)-SEARCH("/",P2754)-1)</f>
        <v>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si="215"/>
        <v>41147.900729166664</v>
      </c>
      <c r="K2755">
        <v>1343425023</v>
      </c>
      <c r="L2755" s="11">
        <f t="shared" si="216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17"/>
        <v>19</v>
      </c>
      <c r="R2755">
        <f>_xlfn.RANK.AVG(N2755,Table1[backers_count])</f>
        <v>2767.5</v>
      </c>
      <c r="S2755" t="str">
        <f t="shared" si="218"/>
        <v>publishing</v>
      </c>
      <c r="T2755" t="str">
        <f t="shared" si="219"/>
        <v>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15"/>
        <v>41893.636006944449</v>
      </c>
      <c r="K2756">
        <v>1407856551</v>
      </c>
      <c r="L2756" s="11">
        <f t="shared" si="216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17"/>
        <v>0</v>
      </c>
      <c r="R2756">
        <f>_xlfn.RANK.AVG(N2756,Table1[backers_count])</f>
        <v>3909.5</v>
      </c>
      <c r="S2756" t="str">
        <f t="shared" si="218"/>
        <v>publishing</v>
      </c>
      <c r="T2756" t="str">
        <f t="shared" si="219"/>
        <v>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15"/>
        <v>42102.790821759263</v>
      </c>
      <c r="K2757">
        <v>1425927527</v>
      </c>
      <c r="L2757" s="11">
        <f t="shared" si="216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17"/>
        <v>52</v>
      </c>
      <c r="R2757">
        <f>_xlfn.RANK.AVG(N2757,Table1[backers_count])</f>
        <v>2419.5</v>
      </c>
      <c r="S2757" t="str">
        <f t="shared" si="218"/>
        <v>publishing</v>
      </c>
      <c r="T2757" t="str">
        <f t="shared" si="219"/>
        <v>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15"/>
        <v>41650.90047453704</v>
      </c>
      <c r="K2758">
        <v>1386884201</v>
      </c>
      <c r="L2758" s="11">
        <f t="shared" si="216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17"/>
        <v>10</v>
      </c>
      <c r="R2758">
        <f>_xlfn.RANK.AVG(N2758,Table1[backers_count])</f>
        <v>1786</v>
      </c>
      <c r="S2758" t="str">
        <f t="shared" si="218"/>
        <v>publishing</v>
      </c>
      <c r="T2758" t="str">
        <f t="shared" si="219"/>
        <v>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15"/>
        <v>42588.65662037037</v>
      </c>
      <c r="K2759">
        <v>1469202332</v>
      </c>
      <c r="L2759" s="11">
        <f t="shared" si="216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17"/>
        <v>1</v>
      </c>
      <c r="R2759">
        <f>_xlfn.RANK.AVG(N2759,Table1[backers_count])</f>
        <v>3354.5</v>
      </c>
      <c r="S2759" t="str">
        <f t="shared" si="218"/>
        <v>publishing</v>
      </c>
      <c r="T2759" t="str">
        <f t="shared" si="219"/>
        <v>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15"/>
        <v>42653.441932870366</v>
      </c>
      <c r="K2760">
        <v>1474886183</v>
      </c>
      <c r="L2760" s="11">
        <f t="shared" si="216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17"/>
        <v>12</v>
      </c>
      <c r="R2760">
        <f>_xlfn.RANK.AVG(N2760,Table1[backers_count])</f>
        <v>2901.5</v>
      </c>
      <c r="S2760" t="str">
        <f t="shared" si="218"/>
        <v>publishing</v>
      </c>
      <c r="T2760" t="str">
        <f t="shared" si="219"/>
        <v>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15"/>
        <v>42567.36650462963</v>
      </c>
      <c r="K2761">
        <v>1464943666</v>
      </c>
      <c r="L2761" s="11">
        <f t="shared" si="216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17"/>
        <v>11</v>
      </c>
      <c r="R2761">
        <f>_xlfn.RANK.AVG(N2761,Table1[backers_count])</f>
        <v>3354.5</v>
      </c>
      <c r="S2761" t="str">
        <f t="shared" si="218"/>
        <v>publishing</v>
      </c>
      <c r="T2761" t="str">
        <f t="shared" si="219"/>
        <v>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15"/>
        <v>41445.461319444446</v>
      </c>
      <c r="K2762">
        <v>1369134258</v>
      </c>
      <c r="L2762" s="11">
        <f t="shared" si="21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17"/>
        <v>0</v>
      </c>
      <c r="R2762">
        <f>_xlfn.RANK.AVG(N2762,Table1[backers_count])</f>
        <v>3909.5</v>
      </c>
      <c r="S2762" t="str">
        <f t="shared" si="218"/>
        <v>publishing</v>
      </c>
      <c r="T2762" t="str">
        <f t="shared" si="219"/>
        <v>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15"/>
        <v>41277.063576388886</v>
      </c>
      <c r="K2763">
        <v>1354584693</v>
      </c>
      <c r="L2763" s="11">
        <f t="shared" si="21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17"/>
        <v>1</v>
      </c>
      <c r="R2763">
        <f>_xlfn.RANK.AVG(N2763,Table1[backers_count])</f>
        <v>3067.5</v>
      </c>
      <c r="S2763" t="str">
        <f t="shared" si="218"/>
        <v>publishing</v>
      </c>
      <c r="T2763" t="str">
        <f t="shared" si="219"/>
        <v>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15"/>
        <v>40986.995312500003</v>
      </c>
      <c r="K2764">
        <v>1326934395</v>
      </c>
      <c r="L2764" s="11">
        <f t="shared" si="21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17"/>
        <v>1</v>
      </c>
      <c r="R2764">
        <f>_xlfn.RANK.AVG(N2764,Table1[backers_count])</f>
        <v>3572.5</v>
      </c>
      <c r="S2764" t="str">
        <f t="shared" si="218"/>
        <v>publishing</v>
      </c>
      <c r="T2764" t="str">
        <f t="shared" si="219"/>
        <v>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15"/>
        <v>41418.579675925925</v>
      </c>
      <c r="K2765">
        <v>1365515684</v>
      </c>
      <c r="L2765" s="11">
        <f t="shared" si="21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17"/>
        <v>0</v>
      </c>
      <c r="R2765">
        <f>_xlfn.RANK.AVG(N2765,Table1[backers_count])</f>
        <v>3198.5</v>
      </c>
      <c r="S2765" t="str">
        <f t="shared" si="218"/>
        <v>publishing</v>
      </c>
      <c r="T2765" t="str">
        <f t="shared" si="219"/>
        <v>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15"/>
        <v>41059.791666666664</v>
      </c>
      <c r="K2766">
        <v>1335855631</v>
      </c>
      <c r="L2766" s="11">
        <f t="shared" si="21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17"/>
        <v>1</v>
      </c>
      <c r="R2766">
        <f>_xlfn.RANK.AVG(N2766,Table1[backers_count])</f>
        <v>3067.5</v>
      </c>
      <c r="S2766" t="str">
        <f t="shared" si="218"/>
        <v>publishing</v>
      </c>
      <c r="T2766" t="str">
        <f t="shared" si="219"/>
        <v>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15"/>
        <v>41210.579027777778</v>
      </c>
      <c r="K2767">
        <v>1350050028</v>
      </c>
      <c r="L2767" s="11">
        <f t="shared" si="21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17"/>
        <v>0</v>
      </c>
      <c r="R2767">
        <f>_xlfn.RANK.AVG(N2767,Table1[backers_count])</f>
        <v>3909.5</v>
      </c>
      <c r="S2767" t="str">
        <f t="shared" si="218"/>
        <v>publishing</v>
      </c>
      <c r="T2767" t="str">
        <f t="shared" si="219"/>
        <v>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15"/>
        <v>40766.668032407404</v>
      </c>
      <c r="K2768">
        <v>1310486518</v>
      </c>
      <c r="L2768" s="11">
        <f t="shared" si="216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17"/>
        <v>2</v>
      </c>
      <c r="R2768">
        <f>_xlfn.RANK.AVG(N2768,Table1[backers_count])</f>
        <v>3067.5</v>
      </c>
      <c r="S2768" t="str">
        <f t="shared" si="218"/>
        <v>publishing</v>
      </c>
      <c r="T2768" t="str">
        <f t="shared" si="219"/>
        <v>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15"/>
        <v>42232.958912037036</v>
      </c>
      <c r="K2769">
        <v>1434582050</v>
      </c>
      <c r="L2769" s="11">
        <f t="shared" si="21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17"/>
        <v>1</v>
      </c>
      <c r="R2769">
        <f>_xlfn.RANK.AVG(N2769,Table1[backers_count])</f>
        <v>3198.5</v>
      </c>
      <c r="S2769" t="str">
        <f t="shared" si="218"/>
        <v>publishing</v>
      </c>
      <c r="T2769" t="str">
        <f t="shared" si="219"/>
        <v>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15"/>
        <v>40997.573182870372</v>
      </c>
      <c r="K2770">
        <v>1330440323</v>
      </c>
      <c r="L2770" s="11">
        <f t="shared" si="21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17"/>
        <v>14</v>
      </c>
      <c r="R2770">
        <f>_xlfn.RANK.AVG(N2770,Table1[backers_count])</f>
        <v>1754</v>
      </c>
      <c r="S2770" t="str">
        <f t="shared" si="218"/>
        <v>publishing</v>
      </c>
      <c r="T2770" t="str">
        <f t="shared" si="219"/>
        <v>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15"/>
        <v>41795.826273148145</v>
      </c>
      <c r="K2771">
        <v>1397677790</v>
      </c>
      <c r="L2771" s="11">
        <f t="shared" si="21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17"/>
        <v>0</v>
      </c>
      <c r="R2771">
        <f>_xlfn.RANK.AVG(N2771,Table1[backers_count])</f>
        <v>3354.5</v>
      </c>
      <c r="S2771" t="str">
        <f t="shared" si="218"/>
        <v>publishing</v>
      </c>
      <c r="T2771" t="str">
        <f t="shared" si="219"/>
        <v>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15"/>
        <v>41716.663541666669</v>
      </c>
      <c r="K2772">
        <v>1392569730</v>
      </c>
      <c r="L2772" s="11">
        <f t="shared" si="21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17"/>
        <v>10</v>
      </c>
      <c r="R2772">
        <f>_xlfn.RANK.AVG(N2772,Table1[backers_count])</f>
        <v>1786</v>
      </c>
      <c r="S2772" t="str">
        <f t="shared" si="218"/>
        <v>publishing</v>
      </c>
      <c r="T2772" t="str">
        <f t="shared" si="219"/>
        <v>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15"/>
        <v>41306.708333333336</v>
      </c>
      <c r="K2773">
        <v>1355489140</v>
      </c>
      <c r="L2773" s="11">
        <f t="shared" si="21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17"/>
        <v>0</v>
      </c>
      <c r="R2773">
        <f>_xlfn.RANK.AVG(N2773,Table1[backers_count])</f>
        <v>3909.5</v>
      </c>
      <c r="S2773" t="str">
        <f t="shared" si="218"/>
        <v>publishing</v>
      </c>
      <c r="T2773" t="str">
        <f t="shared" si="219"/>
        <v>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15"/>
        <v>41552.869143518517</v>
      </c>
      <c r="K2774">
        <v>1379710294</v>
      </c>
      <c r="L2774" s="11">
        <f t="shared" si="21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17"/>
        <v>0</v>
      </c>
      <c r="R2774">
        <f>_xlfn.RANK.AVG(N2774,Table1[backers_count])</f>
        <v>3909.5</v>
      </c>
      <c r="S2774" t="str">
        <f t="shared" si="218"/>
        <v>publishing</v>
      </c>
      <c r="T2774" t="str">
        <f t="shared" si="219"/>
        <v>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15"/>
        <v>42484.86482638889</v>
      </c>
      <c r="K2775">
        <v>1460666721</v>
      </c>
      <c r="L2775" s="11">
        <f t="shared" si="21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17"/>
        <v>0</v>
      </c>
      <c r="R2775">
        <f>_xlfn.RANK.AVG(N2775,Table1[backers_count])</f>
        <v>3572.5</v>
      </c>
      <c r="S2775" t="str">
        <f t="shared" si="218"/>
        <v>publishing</v>
      </c>
      <c r="T2775" t="str">
        <f t="shared" si="219"/>
        <v>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15"/>
        <v>41341.126481481479</v>
      </c>
      <c r="K2776">
        <v>1360119728</v>
      </c>
      <c r="L2776" s="11">
        <f t="shared" si="21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17"/>
        <v>14</v>
      </c>
      <c r="R2776">
        <f>_xlfn.RANK.AVG(N2776,Table1[backers_count])</f>
        <v>2521.5</v>
      </c>
      <c r="S2776" t="str">
        <f t="shared" si="218"/>
        <v>publishing</v>
      </c>
      <c r="T2776" t="str">
        <f t="shared" si="219"/>
        <v>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15"/>
        <v>40893.013356481482</v>
      </c>
      <c r="K2777">
        <v>1321402754</v>
      </c>
      <c r="L2777" s="11">
        <f t="shared" si="21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17"/>
        <v>3</v>
      </c>
      <c r="R2777">
        <f>_xlfn.RANK.AVG(N2777,Table1[backers_count])</f>
        <v>3354.5</v>
      </c>
      <c r="S2777" t="str">
        <f t="shared" si="218"/>
        <v>publishing</v>
      </c>
      <c r="T2777" t="str">
        <f t="shared" si="219"/>
        <v>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15"/>
        <v>42167.297175925924</v>
      </c>
      <c r="K2778">
        <v>1431414476</v>
      </c>
      <c r="L2778" s="11">
        <f t="shared" si="21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17"/>
        <v>8</v>
      </c>
      <c r="R2778">
        <f>_xlfn.RANK.AVG(N2778,Table1[backers_count])</f>
        <v>1701.5</v>
      </c>
      <c r="S2778" t="str">
        <f t="shared" si="218"/>
        <v>publishing</v>
      </c>
      <c r="T2778" t="str">
        <f t="shared" si="219"/>
        <v>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15"/>
        <v>42202.669027777782</v>
      </c>
      <c r="K2779">
        <v>1434557004</v>
      </c>
      <c r="L2779" s="11">
        <f t="shared" si="21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17"/>
        <v>0</v>
      </c>
      <c r="R2779">
        <f>_xlfn.RANK.AVG(N2779,Table1[backers_count])</f>
        <v>3572.5</v>
      </c>
      <c r="S2779" t="str">
        <f t="shared" si="218"/>
        <v>publishing</v>
      </c>
      <c r="T2779" t="str">
        <f t="shared" si="219"/>
        <v>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15"/>
        <v>41876.978078703702</v>
      </c>
      <c r="K2780">
        <v>1406417306</v>
      </c>
      <c r="L2780" s="11">
        <f t="shared" si="21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17"/>
        <v>26</v>
      </c>
      <c r="R2780">
        <f>_xlfn.RANK.AVG(N2780,Table1[backers_count])</f>
        <v>2419.5</v>
      </c>
      <c r="S2780" t="str">
        <f t="shared" si="218"/>
        <v>publishing</v>
      </c>
      <c r="T2780" t="str">
        <f t="shared" si="219"/>
        <v>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15"/>
        <v>42330.627557870372</v>
      </c>
      <c r="K2781">
        <v>1445609021</v>
      </c>
      <c r="L2781" s="11">
        <f t="shared" si="21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17"/>
        <v>2</v>
      </c>
      <c r="R2781">
        <f>_xlfn.RANK.AVG(N2781,Table1[backers_count])</f>
        <v>3572.5</v>
      </c>
      <c r="S2781" t="str">
        <f t="shared" si="218"/>
        <v>publishing</v>
      </c>
      <c r="T2781" t="str">
        <f t="shared" si="219"/>
        <v>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15"/>
        <v>42804.447777777779</v>
      </c>
      <c r="K2782">
        <v>1486550688</v>
      </c>
      <c r="L2782" s="11">
        <f t="shared" si="21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17"/>
        <v>0</v>
      </c>
      <c r="R2782">
        <f>_xlfn.RANK.AVG(N2782,Table1[backers_count])</f>
        <v>3909.5</v>
      </c>
      <c r="S2782" t="str">
        <f t="shared" si="218"/>
        <v>publishing</v>
      </c>
      <c r="T2782" t="str">
        <f t="shared" si="219"/>
        <v>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15"/>
        <v>42047.291666666672</v>
      </c>
      <c r="K2783">
        <v>1421274954</v>
      </c>
      <c r="L2783" s="11">
        <f t="shared" si="21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17"/>
        <v>105</v>
      </c>
      <c r="R2783">
        <f>_xlfn.RANK.AVG(N2783,Table1[backers_count])</f>
        <v>1928.5</v>
      </c>
      <c r="S2783" t="str">
        <f t="shared" si="218"/>
        <v>theater</v>
      </c>
      <c r="T2783" t="str">
        <f t="shared" si="219"/>
        <v>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15"/>
        <v>42052.207638888889</v>
      </c>
      <c r="K2784">
        <v>1421964718</v>
      </c>
      <c r="L2784" s="11">
        <f t="shared" si="21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17"/>
        <v>120</v>
      </c>
      <c r="R2784">
        <f>_xlfn.RANK.AVG(N2784,Table1[backers_count])</f>
        <v>2296.5</v>
      </c>
      <c r="S2784" t="str">
        <f t="shared" si="218"/>
        <v>theater</v>
      </c>
      <c r="T2784" t="str">
        <f t="shared" si="219"/>
        <v>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15"/>
        <v>42117.535254629634</v>
      </c>
      <c r="K2785">
        <v>1428583846</v>
      </c>
      <c r="L2785" s="11">
        <f t="shared" si="21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17"/>
        <v>115</v>
      </c>
      <c r="R2785">
        <f>_xlfn.RANK.AVG(N2785,Table1[backers_count])</f>
        <v>1230</v>
      </c>
      <c r="S2785" t="str">
        <f t="shared" si="218"/>
        <v>theater</v>
      </c>
      <c r="T2785" t="str">
        <f t="shared" si="219"/>
        <v>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15"/>
        <v>41941.787534722222</v>
      </c>
      <c r="K2786">
        <v>1412794443</v>
      </c>
      <c r="L2786" s="11">
        <f t="shared" si="21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17"/>
        <v>119</v>
      </c>
      <c r="R2786">
        <f>_xlfn.RANK.AVG(N2786,Table1[backers_count])</f>
        <v>749.5</v>
      </c>
      <c r="S2786" t="str">
        <f t="shared" si="218"/>
        <v>theater</v>
      </c>
      <c r="T2786" t="str">
        <f t="shared" si="219"/>
        <v>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15"/>
        <v>42587.875</v>
      </c>
      <c r="K2787">
        <v>1467865967</v>
      </c>
      <c r="L2787" s="11">
        <f t="shared" si="21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17"/>
        <v>105</v>
      </c>
      <c r="R2787">
        <f>_xlfn.RANK.AVG(N2787,Table1[backers_count])</f>
        <v>587.5</v>
      </c>
      <c r="S2787" t="str">
        <f t="shared" si="218"/>
        <v>theater</v>
      </c>
      <c r="T2787" t="str">
        <f t="shared" si="219"/>
        <v>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15"/>
        <v>41829.569212962961</v>
      </c>
      <c r="K2788">
        <v>1403703580</v>
      </c>
      <c r="L2788" s="11">
        <f t="shared" si="21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17"/>
        <v>118</v>
      </c>
      <c r="R2788">
        <f>_xlfn.RANK.AVG(N2788,Table1[backers_count])</f>
        <v>1055</v>
      </c>
      <c r="S2788" t="str">
        <f t="shared" si="218"/>
        <v>theater</v>
      </c>
      <c r="T2788" t="str">
        <f t="shared" si="219"/>
        <v>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15"/>
        <v>41838.198518518519</v>
      </c>
      <c r="K2789">
        <v>1403066752</v>
      </c>
      <c r="L2789" s="11">
        <f t="shared" si="21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17"/>
        <v>120</v>
      </c>
      <c r="R2789">
        <f>_xlfn.RANK.AVG(N2789,Table1[backers_count])</f>
        <v>1645.5</v>
      </c>
      <c r="S2789" t="str">
        <f t="shared" si="218"/>
        <v>theater</v>
      </c>
      <c r="T2789" t="str">
        <f t="shared" si="219"/>
        <v>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15"/>
        <v>42580.701886574068</v>
      </c>
      <c r="K2790">
        <v>1467219043</v>
      </c>
      <c r="L2790" s="11">
        <f t="shared" si="21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17"/>
        <v>103</v>
      </c>
      <c r="R2790">
        <f>_xlfn.RANK.AVG(N2790,Table1[backers_count])</f>
        <v>2222.5</v>
      </c>
      <c r="S2790" t="str">
        <f t="shared" si="218"/>
        <v>theater</v>
      </c>
      <c r="T2790" t="str">
        <f t="shared" si="219"/>
        <v>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15"/>
        <v>42075.166666666672</v>
      </c>
      <c r="K2791">
        <v>1424477934</v>
      </c>
      <c r="L2791" s="11">
        <f t="shared" si="21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17"/>
        <v>101</v>
      </c>
      <c r="R2791">
        <f>_xlfn.RANK.AVG(N2791,Table1[backers_count])</f>
        <v>2084.5</v>
      </c>
      <c r="S2791" t="str">
        <f t="shared" si="218"/>
        <v>theater</v>
      </c>
      <c r="T2791" t="str">
        <f t="shared" si="219"/>
        <v>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15"/>
        <v>42046.938692129625</v>
      </c>
      <c r="K2792">
        <v>1421101903</v>
      </c>
      <c r="L2792" s="11">
        <f t="shared" si="21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17"/>
        <v>105</v>
      </c>
      <c r="R2792">
        <f>_xlfn.RANK.AVG(N2792,Table1[backers_count])</f>
        <v>1163</v>
      </c>
      <c r="S2792" t="str">
        <f t="shared" si="218"/>
        <v>theater</v>
      </c>
      <c r="T2792" t="str">
        <f t="shared" si="219"/>
        <v>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15"/>
        <v>42622.166666666672</v>
      </c>
      <c r="K2793">
        <v>1470778559</v>
      </c>
      <c r="L2793" s="11">
        <f t="shared" si="21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17"/>
        <v>103</v>
      </c>
      <c r="R2793">
        <f>_xlfn.RANK.AVG(N2793,Table1[backers_count])</f>
        <v>1928.5</v>
      </c>
      <c r="S2793" t="str">
        <f t="shared" si="218"/>
        <v>theater</v>
      </c>
      <c r="T2793" t="str">
        <f t="shared" si="219"/>
        <v>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15"/>
        <v>42228.231006944443</v>
      </c>
      <c r="K2794">
        <v>1435469559</v>
      </c>
      <c r="L2794" s="11">
        <f t="shared" si="21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17"/>
        <v>108</v>
      </c>
      <c r="R2794">
        <f>_xlfn.RANK.AVG(N2794,Table1[backers_count])</f>
        <v>2084.5</v>
      </c>
      <c r="S2794" t="str">
        <f t="shared" si="218"/>
        <v>theater</v>
      </c>
      <c r="T2794" t="str">
        <f t="shared" si="219"/>
        <v>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15"/>
        <v>42206.419039351851</v>
      </c>
      <c r="K2795">
        <v>1434881005</v>
      </c>
      <c r="L2795" s="11">
        <f t="shared" si="21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17"/>
        <v>111</v>
      </c>
      <c r="R2795">
        <f>_xlfn.RANK.AVG(N2795,Table1[backers_count])</f>
        <v>1068</v>
      </c>
      <c r="S2795" t="str">
        <f t="shared" si="218"/>
        <v>theater</v>
      </c>
      <c r="T2795" t="str">
        <f t="shared" si="219"/>
        <v>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15"/>
        <v>42432.791666666672</v>
      </c>
      <c r="K2796">
        <v>1455640559</v>
      </c>
      <c r="L2796" s="11">
        <f t="shared" si="21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17"/>
        <v>150</v>
      </c>
      <c r="R2796">
        <f>_xlfn.RANK.AVG(N2796,Table1[backers_count])</f>
        <v>3198.5</v>
      </c>
      <c r="S2796" t="str">
        <f t="shared" si="218"/>
        <v>theater</v>
      </c>
      <c r="T2796" t="str">
        <f t="shared" si="219"/>
        <v>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15"/>
        <v>41796.958333333336</v>
      </c>
      <c r="K2797">
        <v>1400675841</v>
      </c>
      <c r="L2797" s="11">
        <f t="shared" si="21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17"/>
        <v>104</v>
      </c>
      <c r="R2797">
        <f>_xlfn.RANK.AVG(N2797,Table1[backers_count])</f>
        <v>2222.5</v>
      </c>
      <c r="S2797" t="str">
        <f t="shared" si="218"/>
        <v>theater</v>
      </c>
      <c r="T2797" t="str">
        <f t="shared" si="219"/>
        <v>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15"/>
        <v>41825.528101851851</v>
      </c>
      <c r="K2798">
        <v>1401972028</v>
      </c>
      <c r="L2798" s="11">
        <f t="shared" si="21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17"/>
        <v>116</v>
      </c>
      <c r="R2798">
        <f>_xlfn.RANK.AVG(N2798,Table1[backers_count])</f>
        <v>2182</v>
      </c>
      <c r="S2798" t="str">
        <f t="shared" si="218"/>
        <v>theater</v>
      </c>
      <c r="T2798" t="str">
        <f t="shared" si="219"/>
        <v>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15"/>
        <v>41828.94027777778</v>
      </c>
      <c r="K2799">
        <v>1402266840</v>
      </c>
      <c r="L2799" s="11">
        <f t="shared" si="21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17"/>
        <v>103</v>
      </c>
      <c r="R2799">
        <f>_xlfn.RANK.AVG(N2799,Table1[backers_count])</f>
        <v>864</v>
      </c>
      <c r="S2799" t="str">
        <f t="shared" si="218"/>
        <v>theater</v>
      </c>
      <c r="T2799" t="str">
        <f t="shared" si="219"/>
        <v>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15"/>
        <v>42216.666666666672</v>
      </c>
      <c r="K2800">
        <v>1437063121</v>
      </c>
      <c r="L2800" s="11">
        <f t="shared" si="21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17"/>
        <v>101</v>
      </c>
      <c r="R2800">
        <f>_xlfn.RANK.AVG(N2800,Table1[backers_count])</f>
        <v>604.5</v>
      </c>
      <c r="S2800" t="str">
        <f t="shared" si="218"/>
        <v>theater</v>
      </c>
      <c r="T2800" t="str">
        <f t="shared" si="219"/>
        <v>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15"/>
        <v>42538.666666666672</v>
      </c>
      <c r="K2801">
        <v>1463466070</v>
      </c>
      <c r="L2801" s="11">
        <f t="shared" si="21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17"/>
        <v>117</v>
      </c>
      <c r="R2801">
        <f>_xlfn.RANK.AVG(N2801,Table1[backers_count])</f>
        <v>635</v>
      </c>
      <c r="S2801" t="str">
        <f t="shared" si="218"/>
        <v>theater</v>
      </c>
      <c r="T2801" t="str">
        <f t="shared" si="219"/>
        <v>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15"/>
        <v>42008.552847222221</v>
      </c>
      <c r="K2802">
        <v>1415193366</v>
      </c>
      <c r="L2802" s="11">
        <f t="shared" si="21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17"/>
        <v>133</v>
      </c>
      <c r="R2802">
        <f>_xlfn.RANK.AVG(N2802,Table1[backers_count])</f>
        <v>1837</v>
      </c>
      <c r="S2802" t="str">
        <f t="shared" si="218"/>
        <v>theater</v>
      </c>
      <c r="T2802" t="str">
        <f t="shared" si="219"/>
        <v>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15"/>
        <v>41922.458333333336</v>
      </c>
      <c r="K2803">
        <v>1411019409</v>
      </c>
      <c r="L2803" s="11">
        <f t="shared" si="21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17"/>
        <v>133</v>
      </c>
      <c r="R2803">
        <f>_xlfn.RANK.AVG(N2803,Table1[backers_count])</f>
        <v>2521.5</v>
      </c>
      <c r="S2803" t="str">
        <f t="shared" si="218"/>
        <v>theater</v>
      </c>
      <c r="T2803" t="str">
        <f t="shared" si="219"/>
        <v>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15"/>
        <v>42222.64707175926</v>
      </c>
      <c r="K2804">
        <v>1436283107</v>
      </c>
      <c r="L2804" s="11">
        <f t="shared" si="21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17"/>
        <v>102</v>
      </c>
      <c r="R2804">
        <f>_xlfn.RANK.AVG(N2804,Table1[backers_count])</f>
        <v>893.5</v>
      </c>
      <c r="S2804" t="str">
        <f t="shared" si="218"/>
        <v>theater</v>
      </c>
      <c r="T2804" t="str">
        <f t="shared" si="219"/>
        <v>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15"/>
        <v>42201</v>
      </c>
      <c r="K2805">
        <v>1433295276</v>
      </c>
      <c r="L2805" s="11">
        <f t="shared" si="21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17"/>
        <v>128</v>
      </c>
      <c r="R2805">
        <f>_xlfn.RANK.AVG(N2805,Table1[backers_count])</f>
        <v>591.5</v>
      </c>
      <c r="S2805" t="str">
        <f t="shared" si="218"/>
        <v>theater</v>
      </c>
      <c r="T2805" t="str">
        <f t="shared" si="219"/>
        <v>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15"/>
        <v>41911.453587962962</v>
      </c>
      <c r="K2806">
        <v>1409395990</v>
      </c>
      <c r="L2806" s="11">
        <f t="shared" si="21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17"/>
        <v>115</v>
      </c>
      <c r="R2806">
        <f>_xlfn.RANK.AVG(N2806,Table1[backers_count])</f>
        <v>2118</v>
      </c>
      <c r="S2806" t="str">
        <f t="shared" si="218"/>
        <v>theater</v>
      </c>
      <c r="T2806" t="str">
        <f t="shared" si="219"/>
        <v>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15"/>
        <v>42238.505474537036</v>
      </c>
      <c r="K2807">
        <v>1438085273</v>
      </c>
      <c r="L2807" s="11">
        <f t="shared" si="21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17"/>
        <v>110</v>
      </c>
      <c r="R2807">
        <f>_xlfn.RANK.AVG(N2807,Table1[backers_count])</f>
        <v>2296.5</v>
      </c>
      <c r="S2807" t="str">
        <f t="shared" si="218"/>
        <v>theater</v>
      </c>
      <c r="T2807" t="str">
        <f t="shared" si="219"/>
        <v>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15"/>
        <v>42221.458333333328</v>
      </c>
      <c r="K2808">
        <v>1435645490</v>
      </c>
      <c r="L2808" s="11">
        <f t="shared" si="21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17"/>
        <v>112</v>
      </c>
      <c r="R2808">
        <f>_xlfn.RANK.AVG(N2808,Table1[backers_count])</f>
        <v>1028.5</v>
      </c>
      <c r="S2808" t="str">
        <f t="shared" si="218"/>
        <v>theater</v>
      </c>
      <c r="T2808" t="str">
        <f t="shared" si="219"/>
        <v>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15"/>
        <v>42184.873124999998</v>
      </c>
      <c r="K2809">
        <v>1433019438</v>
      </c>
      <c r="L2809" s="11">
        <f t="shared" si="21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17"/>
        <v>126</v>
      </c>
      <c r="R2809">
        <f>_xlfn.RANK.AVG(N2809,Table1[backers_count])</f>
        <v>873</v>
      </c>
      <c r="S2809" t="str">
        <f t="shared" si="218"/>
        <v>theater</v>
      </c>
      <c r="T2809" t="str">
        <f t="shared" si="219"/>
        <v>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15"/>
        <v>42238.84646990741</v>
      </c>
      <c r="K2810">
        <v>1437682735</v>
      </c>
      <c r="L2810" s="11">
        <f t="shared" si="21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17"/>
        <v>100</v>
      </c>
      <c r="R2810">
        <f>_xlfn.RANK.AVG(N2810,Table1[backers_count])</f>
        <v>1132.5</v>
      </c>
      <c r="S2810" t="str">
        <f t="shared" si="218"/>
        <v>theater</v>
      </c>
      <c r="T2810" t="str">
        <f t="shared" si="219"/>
        <v>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15"/>
        <v>42459.610416666663</v>
      </c>
      <c r="K2811">
        <v>1458647725</v>
      </c>
      <c r="L2811" s="11">
        <f t="shared" si="21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17"/>
        <v>102</v>
      </c>
      <c r="R2811">
        <f>_xlfn.RANK.AVG(N2811,Table1[backers_count])</f>
        <v>2182</v>
      </c>
      <c r="S2811" t="str">
        <f t="shared" si="218"/>
        <v>theater</v>
      </c>
      <c r="T2811" t="str">
        <f t="shared" si="219"/>
        <v>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15"/>
        <v>41791.165972222225</v>
      </c>
      <c r="K2812">
        <v>1398828064</v>
      </c>
      <c r="L2812" s="11">
        <f t="shared" si="21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17"/>
        <v>108</v>
      </c>
      <c r="R2812">
        <f>_xlfn.RANK.AVG(N2812,Table1[backers_count])</f>
        <v>1291</v>
      </c>
      <c r="S2812" t="str">
        <f t="shared" si="218"/>
        <v>theater</v>
      </c>
      <c r="T2812" t="str">
        <f t="shared" si="219"/>
        <v>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15"/>
        <v>42058.496562500004</v>
      </c>
      <c r="K2813">
        <v>1422100503</v>
      </c>
      <c r="L2813" s="11">
        <f t="shared" si="21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17"/>
        <v>100</v>
      </c>
      <c r="R2813">
        <f>_xlfn.RANK.AVG(N2813,Table1[backers_count])</f>
        <v>749.5</v>
      </c>
      <c r="S2813" t="str">
        <f t="shared" si="218"/>
        <v>theater</v>
      </c>
      <c r="T2813" t="str">
        <f t="shared" si="219"/>
        <v>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15"/>
        <v>42100.166666666672</v>
      </c>
      <c r="K2814">
        <v>1424368298</v>
      </c>
      <c r="L2814" s="11">
        <f t="shared" si="21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17"/>
        <v>113</v>
      </c>
      <c r="R2814">
        <f>_xlfn.RANK.AVG(N2814,Table1[backers_count])</f>
        <v>953</v>
      </c>
      <c r="S2814" t="str">
        <f t="shared" si="218"/>
        <v>theater</v>
      </c>
      <c r="T2814" t="str">
        <f t="shared" si="219"/>
        <v>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15"/>
        <v>42718.742604166662</v>
      </c>
      <c r="K2815">
        <v>1479577761</v>
      </c>
      <c r="L2815" s="11">
        <f t="shared" si="21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17"/>
        <v>128</v>
      </c>
      <c r="R2815">
        <f>_xlfn.RANK.AVG(N2815,Table1[backers_count])</f>
        <v>842.5</v>
      </c>
      <c r="S2815" t="str">
        <f t="shared" si="218"/>
        <v>theater</v>
      </c>
      <c r="T2815" t="str">
        <f t="shared" si="219"/>
        <v>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15"/>
        <v>42133.399479166663</v>
      </c>
      <c r="K2816">
        <v>1428572115</v>
      </c>
      <c r="L2816" s="11">
        <f t="shared" si="21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17"/>
        <v>108</v>
      </c>
      <c r="R2816">
        <f>_xlfn.RANK.AVG(N2816,Table1[backers_count])</f>
        <v>1186</v>
      </c>
      <c r="S2816" t="str">
        <f t="shared" si="218"/>
        <v>theater</v>
      </c>
      <c r="T2816" t="str">
        <f t="shared" si="219"/>
        <v>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15"/>
        <v>42589.776724537034</v>
      </c>
      <c r="K2817">
        <v>1468003109</v>
      </c>
      <c r="L2817" s="11">
        <f t="shared" si="21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17"/>
        <v>242</v>
      </c>
      <c r="R2817">
        <f>_xlfn.RANK.AVG(N2817,Table1[backers_count])</f>
        <v>2470</v>
      </c>
      <c r="S2817" t="str">
        <f t="shared" si="218"/>
        <v>theater</v>
      </c>
      <c r="T2817" t="str">
        <f t="shared" si="219"/>
        <v>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ref="J2818:J2881" si="220">(((I2818/60)/60)/24)+DATE(1970,1,1)</f>
        <v>42218.666666666672</v>
      </c>
      <c r="K2818">
        <v>1435921992</v>
      </c>
      <c r="L2818" s="11">
        <f t="shared" ref="L2818:L2881" si="221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22">ROUND((E2818/D2818)*100,0)</f>
        <v>142</v>
      </c>
      <c r="R2818">
        <f>_xlfn.RANK.AVG(N2818,Table1[backers_count])</f>
        <v>500</v>
      </c>
      <c r="S2818" t="str">
        <f t="shared" ref="S2818:S2881" si="223">LEFT(P2818, SEARCH("/",P2818,1)-1)</f>
        <v>theater</v>
      </c>
      <c r="T2818" t="str">
        <f t="shared" ref="T2818:T2881" si="224">RIGHT(P2818,LEN(P2818)-SEARCH("/",P2818)-1)</f>
        <v>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si="220"/>
        <v>42063.634976851856</v>
      </c>
      <c r="K2819">
        <v>1421680462</v>
      </c>
      <c r="L2819" s="11">
        <f t="shared" si="221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22"/>
        <v>130</v>
      </c>
      <c r="R2819">
        <f>_xlfn.RANK.AVG(N2819,Table1[backers_count])</f>
        <v>1786</v>
      </c>
      <c r="S2819" t="str">
        <f t="shared" si="223"/>
        <v>theater</v>
      </c>
      <c r="T2819" t="str">
        <f t="shared" si="224"/>
        <v>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20"/>
        <v>42270.598217592589</v>
      </c>
      <c r="K2820">
        <v>1441290086</v>
      </c>
      <c r="L2820" s="11">
        <f t="shared" si="221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22"/>
        <v>106</v>
      </c>
      <c r="R2820">
        <f>_xlfn.RANK.AVG(N2820,Table1[backers_count])</f>
        <v>794</v>
      </c>
      <c r="S2820" t="str">
        <f t="shared" si="223"/>
        <v>theater</v>
      </c>
      <c r="T2820" t="str">
        <f t="shared" si="224"/>
        <v>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20"/>
        <v>42169.525567129633</v>
      </c>
      <c r="K2821">
        <v>1431693409</v>
      </c>
      <c r="L2821" s="11">
        <f t="shared" si="221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22"/>
        <v>105</v>
      </c>
      <c r="R2821">
        <f>_xlfn.RANK.AVG(N2821,Table1[backers_count])</f>
        <v>777</v>
      </c>
      <c r="S2821" t="str">
        <f t="shared" si="223"/>
        <v>theater</v>
      </c>
      <c r="T2821" t="str">
        <f t="shared" si="224"/>
        <v>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20"/>
        <v>42426</v>
      </c>
      <c r="K2822">
        <v>1454337589</v>
      </c>
      <c r="L2822" s="11">
        <f t="shared" si="221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22"/>
        <v>136</v>
      </c>
      <c r="R2822">
        <f>_xlfn.RANK.AVG(N2822,Table1[backers_count])</f>
        <v>2222.5</v>
      </c>
      <c r="S2822" t="str">
        <f t="shared" si="223"/>
        <v>theater</v>
      </c>
      <c r="T2822" t="str">
        <f t="shared" si="224"/>
        <v>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20"/>
        <v>41905.922858796301</v>
      </c>
      <c r="K2823">
        <v>1408918135</v>
      </c>
      <c r="L2823" s="11">
        <f t="shared" si="221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22"/>
        <v>100</v>
      </c>
      <c r="R2823">
        <f>_xlfn.RANK.AVG(N2823,Table1[backers_count])</f>
        <v>1724.5</v>
      </c>
      <c r="S2823" t="str">
        <f t="shared" si="223"/>
        <v>theater</v>
      </c>
      <c r="T2823" t="str">
        <f t="shared" si="224"/>
        <v>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20"/>
        <v>42090.642268518524</v>
      </c>
      <c r="K2824">
        <v>1424881492</v>
      </c>
      <c r="L2824" s="11">
        <f t="shared" si="221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22"/>
        <v>100</v>
      </c>
      <c r="R2824">
        <f>_xlfn.RANK.AVG(N2824,Table1[backers_count])</f>
        <v>864</v>
      </c>
      <c r="S2824" t="str">
        <f t="shared" si="223"/>
        <v>theater</v>
      </c>
      <c r="T2824" t="str">
        <f t="shared" si="224"/>
        <v>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20"/>
        <v>42094.957638888889</v>
      </c>
      <c r="K2825">
        <v>1425428206</v>
      </c>
      <c r="L2825" s="11">
        <f t="shared" si="221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22"/>
        <v>124</v>
      </c>
      <c r="R2825">
        <f>_xlfn.RANK.AVG(N2825,Table1[backers_count])</f>
        <v>2470</v>
      </c>
      <c r="S2825" t="str">
        <f t="shared" si="223"/>
        <v>theater</v>
      </c>
      <c r="T2825" t="str">
        <f t="shared" si="224"/>
        <v>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20"/>
        <v>42168.071527777778</v>
      </c>
      <c r="K2826">
        <v>1431412196</v>
      </c>
      <c r="L2826" s="11">
        <f t="shared" si="221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22"/>
        <v>117</v>
      </c>
      <c r="R2826">
        <f>_xlfn.RANK.AVG(N2826,Table1[backers_count])</f>
        <v>2419.5</v>
      </c>
      <c r="S2826" t="str">
        <f t="shared" si="223"/>
        <v>theater</v>
      </c>
      <c r="T2826" t="str">
        <f t="shared" si="224"/>
        <v>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20"/>
        <v>42342.792662037042</v>
      </c>
      <c r="K2827">
        <v>1446663686</v>
      </c>
      <c r="L2827" s="11">
        <f t="shared" si="221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22"/>
        <v>103</v>
      </c>
      <c r="R2827">
        <f>_xlfn.RANK.AVG(N2827,Table1[backers_count])</f>
        <v>1384.5</v>
      </c>
      <c r="S2827" t="str">
        <f t="shared" si="223"/>
        <v>theater</v>
      </c>
      <c r="T2827" t="str">
        <f t="shared" si="224"/>
        <v>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20"/>
        <v>42195.291666666672</v>
      </c>
      <c r="K2828">
        <v>1434415812</v>
      </c>
      <c r="L2828" s="11">
        <f t="shared" si="221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22"/>
        <v>108</v>
      </c>
      <c r="R2828">
        <f>_xlfn.RANK.AVG(N2828,Table1[backers_count])</f>
        <v>2263</v>
      </c>
      <c r="S2828" t="str">
        <f t="shared" si="223"/>
        <v>theater</v>
      </c>
      <c r="T2828" t="str">
        <f t="shared" si="224"/>
        <v>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20"/>
        <v>42524.6875</v>
      </c>
      <c r="K2829">
        <v>1462379066</v>
      </c>
      <c r="L2829" s="11">
        <f t="shared" si="221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22"/>
        <v>120</v>
      </c>
      <c r="R2829">
        <f>_xlfn.RANK.AVG(N2829,Table1[backers_count])</f>
        <v>2118</v>
      </c>
      <c r="S2829" t="str">
        <f t="shared" si="223"/>
        <v>theater</v>
      </c>
      <c r="T2829" t="str">
        <f t="shared" si="224"/>
        <v>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20"/>
        <v>42279.958333333328</v>
      </c>
      <c r="K2830">
        <v>1441606869</v>
      </c>
      <c r="L2830" s="11">
        <f t="shared" si="221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22"/>
        <v>100</v>
      </c>
      <c r="R2830">
        <f>_xlfn.RANK.AVG(N2830,Table1[backers_count])</f>
        <v>832</v>
      </c>
      <c r="S2830" t="str">
        <f t="shared" si="223"/>
        <v>theater</v>
      </c>
      <c r="T2830" t="str">
        <f t="shared" si="224"/>
        <v>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20"/>
        <v>42523.434236111112</v>
      </c>
      <c r="K2831">
        <v>1462443918</v>
      </c>
      <c r="L2831" s="11">
        <f t="shared" si="221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22"/>
        <v>107</v>
      </c>
      <c r="R2831">
        <f>_xlfn.RANK.AVG(N2831,Table1[backers_count])</f>
        <v>1028.5</v>
      </c>
      <c r="S2831" t="str">
        <f t="shared" si="223"/>
        <v>theater</v>
      </c>
      <c r="T2831" t="str">
        <f t="shared" si="224"/>
        <v>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20"/>
        <v>41771.165972222225</v>
      </c>
      <c r="K2832">
        <v>1398802148</v>
      </c>
      <c r="L2832" s="11">
        <f t="shared" si="221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22"/>
        <v>100</v>
      </c>
      <c r="R2832">
        <f>_xlfn.RANK.AVG(N2832,Table1[backers_count])</f>
        <v>2611.5</v>
      </c>
      <c r="S2832" t="str">
        <f t="shared" si="223"/>
        <v>theater</v>
      </c>
      <c r="T2832" t="str">
        <f t="shared" si="224"/>
        <v>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20"/>
        <v>42201.824884259258</v>
      </c>
      <c r="K2833">
        <v>1434484070</v>
      </c>
      <c r="L2833" s="11">
        <f t="shared" si="221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22"/>
        <v>111</v>
      </c>
      <c r="R2833">
        <f>_xlfn.RANK.AVG(N2833,Table1[backers_count])</f>
        <v>1367.5</v>
      </c>
      <c r="S2833" t="str">
        <f t="shared" si="223"/>
        <v>theater</v>
      </c>
      <c r="T2833" t="str">
        <f t="shared" si="224"/>
        <v>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20"/>
        <v>41966.916666666672</v>
      </c>
      <c r="K2834">
        <v>1414342894</v>
      </c>
      <c r="L2834" s="11">
        <f t="shared" si="221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22"/>
        <v>115</v>
      </c>
      <c r="R2834">
        <f>_xlfn.RANK.AVG(N2834,Table1[backers_count])</f>
        <v>854</v>
      </c>
      <c r="S2834" t="str">
        <f t="shared" si="223"/>
        <v>theater</v>
      </c>
      <c r="T2834" t="str">
        <f t="shared" si="224"/>
        <v>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20"/>
        <v>42288.083333333328</v>
      </c>
      <c r="K2835">
        <v>1442804633</v>
      </c>
      <c r="L2835" s="11">
        <f t="shared" si="221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22"/>
        <v>108</v>
      </c>
      <c r="R2835">
        <f>_xlfn.RANK.AVG(N2835,Table1[backers_count])</f>
        <v>1724.5</v>
      </c>
      <c r="S2835" t="str">
        <f t="shared" si="223"/>
        <v>theater</v>
      </c>
      <c r="T2835" t="str">
        <f t="shared" si="224"/>
        <v>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20"/>
        <v>42034.959837962961</v>
      </c>
      <c r="K2836">
        <v>1421362930</v>
      </c>
      <c r="L2836" s="11">
        <f t="shared" si="221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22"/>
        <v>170</v>
      </c>
      <c r="R2836">
        <f>_xlfn.RANK.AVG(N2836,Table1[backers_count])</f>
        <v>2182</v>
      </c>
      <c r="S2836" t="str">
        <f t="shared" si="223"/>
        <v>theater</v>
      </c>
      <c r="T2836" t="str">
        <f t="shared" si="224"/>
        <v>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20"/>
        <v>42343</v>
      </c>
      <c r="K2837">
        <v>1446742417</v>
      </c>
      <c r="L2837" s="11">
        <f t="shared" si="221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22"/>
        <v>187</v>
      </c>
      <c r="R2837">
        <f>_xlfn.RANK.AVG(N2837,Table1[backers_count])</f>
        <v>873</v>
      </c>
      <c r="S2837" t="str">
        <f t="shared" si="223"/>
        <v>theater</v>
      </c>
      <c r="T2837" t="str">
        <f t="shared" si="224"/>
        <v>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20"/>
        <v>42784.207638888889</v>
      </c>
      <c r="K2838">
        <v>1484115418</v>
      </c>
      <c r="L2838" s="11">
        <f t="shared" si="221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22"/>
        <v>108</v>
      </c>
      <c r="R2838">
        <f>_xlfn.RANK.AVG(N2838,Table1[backers_count])</f>
        <v>2611.5</v>
      </c>
      <c r="S2838" t="str">
        <f t="shared" si="223"/>
        <v>theater</v>
      </c>
      <c r="T2838" t="str">
        <f t="shared" si="224"/>
        <v>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20"/>
        <v>42347.950046296297</v>
      </c>
      <c r="K2839">
        <v>1446241684</v>
      </c>
      <c r="L2839" s="11">
        <f t="shared" si="221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22"/>
        <v>100</v>
      </c>
      <c r="R2839">
        <f>_xlfn.RANK.AVG(N2839,Table1[backers_count])</f>
        <v>2182</v>
      </c>
      <c r="S2839" t="str">
        <f t="shared" si="223"/>
        <v>theater</v>
      </c>
      <c r="T2839" t="str">
        <f t="shared" si="224"/>
        <v>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20"/>
        <v>41864.916666666664</v>
      </c>
      <c r="K2840">
        <v>1406039696</v>
      </c>
      <c r="L2840" s="11">
        <f t="shared" si="221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22"/>
        <v>120</v>
      </c>
      <c r="R2840">
        <f>_xlfn.RANK.AVG(N2840,Table1[backers_count])</f>
        <v>1340.5</v>
      </c>
      <c r="S2840" t="str">
        <f t="shared" si="223"/>
        <v>theater</v>
      </c>
      <c r="T2840" t="str">
        <f t="shared" si="224"/>
        <v>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20"/>
        <v>41876.207638888889</v>
      </c>
      <c r="K2841">
        <v>1406958354</v>
      </c>
      <c r="L2841" s="11">
        <f t="shared" si="221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22"/>
        <v>111</v>
      </c>
      <c r="R2841">
        <f>_xlfn.RANK.AVG(N2841,Table1[backers_count])</f>
        <v>1837</v>
      </c>
      <c r="S2841" t="str">
        <f t="shared" si="223"/>
        <v>theater</v>
      </c>
      <c r="T2841" t="str">
        <f t="shared" si="224"/>
        <v>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20"/>
        <v>42081.708333333328</v>
      </c>
      <c r="K2842">
        <v>1424825479</v>
      </c>
      <c r="L2842" s="11">
        <f t="shared" si="221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22"/>
        <v>104</v>
      </c>
      <c r="R2842">
        <f>_xlfn.RANK.AVG(N2842,Table1[backers_count])</f>
        <v>627.5</v>
      </c>
      <c r="S2842" t="str">
        <f t="shared" si="223"/>
        <v>theater</v>
      </c>
      <c r="T2842" t="str">
        <f t="shared" si="224"/>
        <v>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20"/>
        <v>42351.781215277777</v>
      </c>
      <c r="K2843">
        <v>1444844697</v>
      </c>
      <c r="L2843" s="11">
        <f t="shared" si="221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22"/>
        <v>1</v>
      </c>
      <c r="R2843">
        <f>_xlfn.RANK.AVG(N2843,Table1[backers_count])</f>
        <v>3572.5</v>
      </c>
      <c r="S2843" t="str">
        <f t="shared" si="223"/>
        <v>theater</v>
      </c>
      <c r="T2843" t="str">
        <f t="shared" si="224"/>
        <v>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20"/>
        <v>41811.458333333336</v>
      </c>
      <c r="K2844">
        <v>1401058295</v>
      </c>
      <c r="L2844" s="11">
        <f t="shared" si="221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22"/>
        <v>0</v>
      </c>
      <c r="R2844">
        <f>_xlfn.RANK.AVG(N2844,Table1[backers_count])</f>
        <v>3909.5</v>
      </c>
      <c r="S2844" t="str">
        <f t="shared" si="223"/>
        <v>theater</v>
      </c>
      <c r="T2844" t="str">
        <f t="shared" si="224"/>
        <v>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20"/>
        <v>42534.166666666672</v>
      </c>
      <c r="K2845">
        <v>1462210950</v>
      </c>
      <c r="L2845" s="11">
        <f t="shared" si="221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22"/>
        <v>0</v>
      </c>
      <c r="R2845">
        <f>_xlfn.RANK.AVG(N2845,Table1[backers_count])</f>
        <v>3909.5</v>
      </c>
      <c r="S2845" t="str">
        <f t="shared" si="223"/>
        <v>theater</v>
      </c>
      <c r="T2845" t="str">
        <f t="shared" si="224"/>
        <v>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20"/>
        <v>42739.546064814815</v>
      </c>
      <c r="K2846">
        <v>1480943180</v>
      </c>
      <c r="L2846" s="11">
        <f t="shared" si="221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22"/>
        <v>5</v>
      </c>
      <c r="R2846">
        <f>_xlfn.RANK.AVG(N2846,Table1[backers_count])</f>
        <v>3572.5</v>
      </c>
      <c r="S2846" t="str">
        <f t="shared" si="223"/>
        <v>theater</v>
      </c>
      <c r="T2846" t="str">
        <f t="shared" si="224"/>
        <v>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20"/>
        <v>42163.016585648147</v>
      </c>
      <c r="K2847">
        <v>1428539033</v>
      </c>
      <c r="L2847" s="11">
        <f t="shared" si="221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22"/>
        <v>32</v>
      </c>
      <c r="R2847">
        <f>_xlfn.RANK.AVG(N2847,Table1[backers_count])</f>
        <v>1614</v>
      </c>
      <c r="S2847" t="str">
        <f t="shared" si="223"/>
        <v>theater</v>
      </c>
      <c r="T2847" t="str">
        <f t="shared" si="224"/>
        <v>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20"/>
        <v>42153.692060185189</v>
      </c>
      <c r="K2848">
        <v>1429029394</v>
      </c>
      <c r="L2848" s="11">
        <f t="shared" si="221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22"/>
        <v>0</v>
      </c>
      <c r="R2848">
        <f>_xlfn.RANK.AVG(N2848,Table1[backers_count])</f>
        <v>3909.5</v>
      </c>
      <c r="S2848" t="str">
        <f t="shared" si="223"/>
        <v>theater</v>
      </c>
      <c r="T2848" t="str">
        <f t="shared" si="224"/>
        <v>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20"/>
        <v>42513.806307870371</v>
      </c>
      <c r="K2849">
        <v>1458847265</v>
      </c>
      <c r="L2849" s="11">
        <f t="shared" si="221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22"/>
        <v>0</v>
      </c>
      <c r="R2849">
        <f>_xlfn.RANK.AVG(N2849,Table1[backers_count])</f>
        <v>3909.5</v>
      </c>
      <c r="S2849" t="str">
        <f t="shared" si="223"/>
        <v>theater</v>
      </c>
      <c r="T2849" t="str">
        <f t="shared" si="224"/>
        <v>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20"/>
        <v>42153.648831018523</v>
      </c>
      <c r="K2850">
        <v>1430321659</v>
      </c>
      <c r="L2850" s="11">
        <f t="shared" si="221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22"/>
        <v>0</v>
      </c>
      <c r="R2850">
        <f>_xlfn.RANK.AVG(N2850,Table1[backers_count])</f>
        <v>3198.5</v>
      </c>
      <c r="S2850" t="str">
        <f t="shared" si="223"/>
        <v>theater</v>
      </c>
      <c r="T2850" t="str">
        <f t="shared" si="224"/>
        <v>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20"/>
        <v>42483.428240740745</v>
      </c>
      <c r="K2851">
        <v>1458814600</v>
      </c>
      <c r="L2851" s="11">
        <f t="shared" si="221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22"/>
        <v>1</v>
      </c>
      <c r="R2851">
        <f>_xlfn.RANK.AVG(N2851,Table1[backers_count])</f>
        <v>3572.5</v>
      </c>
      <c r="S2851" t="str">
        <f t="shared" si="223"/>
        <v>theater</v>
      </c>
      <c r="T2851" t="str">
        <f t="shared" si="224"/>
        <v>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20"/>
        <v>41888.007071759261</v>
      </c>
      <c r="K2852">
        <v>1407370211</v>
      </c>
      <c r="L2852" s="11">
        <f t="shared" si="221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22"/>
        <v>4</v>
      </c>
      <c r="R2852">
        <f>_xlfn.RANK.AVG(N2852,Table1[backers_count])</f>
        <v>2521.5</v>
      </c>
      <c r="S2852" t="str">
        <f t="shared" si="223"/>
        <v>theater</v>
      </c>
      <c r="T2852" t="str">
        <f t="shared" si="224"/>
        <v>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20"/>
        <v>42398.970138888893</v>
      </c>
      <c r="K2853">
        <v>1453334629</v>
      </c>
      <c r="L2853" s="11">
        <f t="shared" si="221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22"/>
        <v>0</v>
      </c>
      <c r="R2853">
        <f>_xlfn.RANK.AVG(N2853,Table1[backers_count])</f>
        <v>3909.5</v>
      </c>
      <c r="S2853" t="str">
        <f t="shared" si="223"/>
        <v>theater</v>
      </c>
      <c r="T2853" t="str">
        <f t="shared" si="224"/>
        <v>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20"/>
        <v>41811.045173611114</v>
      </c>
      <c r="K2854">
        <v>1400720703</v>
      </c>
      <c r="L2854" s="11">
        <f t="shared" si="221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22"/>
        <v>2</v>
      </c>
      <c r="R2854">
        <f>_xlfn.RANK.AVG(N2854,Table1[backers_count])</f>
        <v>2901.5</v>
      </c>
      <c r="S2854" t="str">
        <f t="shared" si="223"/>
        <v>theater</v>
      </c>
      <c r="T2854" t="str">
        <f t="shared" si="224"/>
        <v>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20"/>
        <v>41896.190937499996</v>
      </c>
      <c r="K2855">
        <v>1405485297</v>
      </c>
      <c r="L2855" s="11">
        <f t="shared" si="221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22"/>
        <v>0</v>
      </c>
      <c r="R2855">
        <f>_xlfn.RANK.AVG(N2855,Table1[backers_count])</f>
        <v>3909.5</v>
      </c>
      <c r="S2855" t="str">
        <f t="shared" si="223"/>
        <v>theater</v>
      </c>
      <c r="T2855" t="str">
        <f t="shared" si="224"/>
        <v>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20"/>
        <v>42131.71665509259</v>
      </c>
      <c r="K2856">
        <v>1429290719</v>
      </c>
      <c r="L2856" s="11">
        <f t="shared" si="221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22"/>
        <v>42</v>
      </c>
      <c r="R2856">
        <f>_xlfn.RANK.AVG(N2856,Table1[backers_count])</f>
        <v>2470</v>
      </c>
      <c r="S2856" t="str">
        <f t="shared" si="223"/>
        <v>theater</v>
      </c>
      <c r="T2856" t="str">
        <f t="shared" si="224"/>
        <v>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20"/>
        <v>42398.981944444444</v>
      </c>
      <c r="K2857">
        <v>1451607071</v>
      </c>
      <c r="L2857" s="11">
        <f t="shared" si="221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22"/>
        <v>50</v>
      </c>
      <c r="R2857">
        <f>_xlfn.RANK.AVG(N2857,Table1[backers_count])</f>
        <v>2971.5</v>
      </c>
      <c r="S2857" t="str">
        <f t="shared" si="223"/>
        <v>theater</v>
      </c>
      <c r="T2857" t="str">
        <f t="shared" si="224"/>
        <v>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20"/>
        <v>42224.898611111115</v>
      </c>
      <c r="K2858">
        <v>1433897647</v>
      </c>
      <c r="L2858" s="11">
        <f t="shared" si="221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22"/>
        <v>5</v>
      </c>
      <c r="R2858">
        <f>_xlfn.RANK.AVG(N2858,Table1[backers_count])</f>
        <v>2901.5</v>
      </c>
      <c r="S2858" t="str">
        <f t="shared" si="223"/>
        <v>theater</v>
      </c>
      <c r="T2858" t="str">
        <f t="shared" si="224"/>
        <v>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20"/>
        <v>42786.75</v>
      </c>
      <c r="K2859">
        <v>1482444295</v>
      </c>
      <c r="L2859" s="11">
        <f t="shared" si="221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22"/>
        <v>20</v>
      </c>
      <c r="R2859">
        <f>_xlfn.RANK.AVG(N2859,Table1[backers_count])</f>
        <v>2419.5</v>
      </c>
      <c r="S2859" t="str">
        <f t="shared" si="223"/>
        <v>theater</v>
      </c>
      <c r="T2859" t="str">
        <f t="shared" si="224"/>
        <v>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20"/>
        <v>41978.477777777778</v>
      </c>
      <c r="K2860">
        <v>1415711095</v>
      </c>
      <c r="L2860" s="11">
        <f t="shared" si="221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22"/>
        <v>0</v>
      </c>
      <c r="R2860">
        <f>_xlfn.RANK.AVG(N2860,Table1[backers_count])</f>
        <v>3909.5</v>
      </c>
      <c r="S2860" t="str">
        <f t="shared" si="223"/>
        <v>theater</v>
      </c>
      <c r="T2860" t="str">
        <f t="shared" si="224"/>
        <v>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20"/>
        <v>42293.362314814818</v>
      </c>
      <c r="K2861">
        <v>1439800904</v>
      </c>
      <c r="L2861" s="11">
        <f t="shared" si="221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22"/>
        <v>2</v>
      </c>
      <c r="R2861">
        <f>_xlfn.RANK.AVG(N2861,Table1[backers_count])</f>
        <v>3572.5</v>
      </c>
      <c r="S2861" t="str">
        <f t="shared" si="223"/>
        <v>theater</v>
      </c>
      <c r="T2861" t="str">
        <f t="shared" si="224"/>
        <v>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20"/>
        <v>42540.800648148142</v>
      </c>
      <c r="K2862">
        <v>1461179576</v>
      </c>
      <c r="L2862" s="11">
        <f t="shared" si="221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22"/>
        <v>7</v>
      </c>
      <c r="R2862">
        <f>_xlfn.RANK.AVG(N2862,Table1[backers_count])</f>
        <v>2707</v>
      </c>
      <c r="S2862" t="str">
        <f t="shared" si="223"/>
        <v>theater</v>
      </c>
      <c r="T2862" t="str">
        <f t="shared" si="224"/>
        <v>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20"/>
        <v>42271.590833333335</v>
      </c>
      <c r="K2863">
        <v>1441894248</v>
      </c>
      <c r="L2863" s="11">
        <f t="shared" si="221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22"/>
        <v>32</v>
      </c>
      <c r="R2863">
        <f>_xlfn.RANK.AVG(N2863,Table1[backers_count])</f>
        <v>3198.5</v>
      </c>
      <c r="S2863" t="str">
        <f t="shared" si="223"/>
        <v>theater</v>
      </c>
      <c r="T2863" t="str">
        <f t="shared" si="224"/>
        <v>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20"/>
        <v>41814.789687500001</v>
      </c>
      <c r="K2864">
        <v>1401044229</v>
      </c>
      <c r="L2864" s="11">
        <f t="shared" si="221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22"/>
        <v>0</v>
      </c>
      <c r="R2864">
        <f>_xlfn.RANK.AVG(N2864,Table1[backers_count])</f>
        <v>3198.5</v>
      </c>
      <c r="S2864" t="str">
        <f t="shared" si="223"/>
        <v>theater</v>
      </c>
      <c r="T2864" t="str">
        <f t="shared" si="224"/>
        <v>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20"/>
        <v>41891.675034722226</v>
      </c>
      <c r="K2865">
        <v>1405095123</v>
      </c>
      <c r="L2865" s="11">
        <f t="shared" si="221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22"/>
        <v>0</v>
      </c>
      <c r="R2865">
        <f>_xlfn.RANK.AVG(N2865,Table1[backers_count])</f>
        <v>3572.5</v>
      </c>
      <c r="S2865" t="str">
        <f t="shared" si="223"/>
        <v>theater</v>
      </c>
      <c r="T2865" t="str">
        <f t="shared" si="224"/>
        <v>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20"/>
        <v>42202.554166666669</v>
      </c>
      <c r="K2866">
        <v>1434552207</v>
      </c>
      <c r="L2866" s="11">
        <f t="shared" si="221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22"/>
        <v>2</v>
      </c>
      <c r="R2866">
        <f>_xlfn.RANK.AVG(N2866,Table1[backers_count])</f>
        <v>3198.5</v>
      </c>
      <c r="S2866" t="str">
        <f t="shared" si="223"/>
        <v>theater</v>
      </c>
      <c r="T2866" t="str">
        <f t="shared" si="224"/>
        <v>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20"/>
        <v>42010.114108796297</v>
      </c>
      <c r="K2867">
        <v>1415328259</v>
      </c>
      <c r="L2867" s="11">
        <f t="shared" si="221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22"/>
        <v>0</v>
      </c>
      <c r="R2867">
        <f>_xlfn.RANK.AVG(N2867,Table1[backers_count])</f>
        <v>3909.5</v>
      </c>
      <c r="S2867" t="str">
        <f t="shared" si="223"/>
        <v>theater</v>
      </c>
      <c r="T2867" t="str">
        <f t="shared" si="224"/>
        <v>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20"/>
        <v>42657.916666666672</v>
      </c>
      <c r="K2868">
        <v>1473893721</v>
      </c>
      <c r="L2868" s="11">
        <f t="shared" si="221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22"/>
        <v>1</v>
      </c>
      <c r="R2868">
        <f>_xlfn.RANK.AVG(N2868,Table1[backers_count])</f>
        <v>3354.5</v>
      </c>
      <c r="S2868" t="str">
        <f t="shared" si="223"/>
        <v>theater</v>
      </c>
      <c r="T2868" t="str">
        <f t="shared" si="224"/>
        <v>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20"/>
        <v>42555.166666666672</v>
      </c>
      <c r="K2869">
        <v>1465533672</v>
      </c>
      <c r="L2869" s="11">
        <f t="shared" si="221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22"/>
        <v>20</v>
      </c>
      <c r="R2869">
        <f>_xlfn.RANK.AVG(N2869,Table1[backers_count])</f>
        <v>2655</v>
      </c>
      <c r="S2869" t="str">
        <f t="shared" si="223"/>
        <v>theater</v>
      </c>
      <c r="T2869" t="str">
        <f t="shared" si="224"/>
        <v>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20"/>
        <v>42648.827013888891</v>
      </c>
      <c r="K2870">
        <v>1473105054</v>
      </c>
      <c r="L2870" s="11">
        <f t="shared" si="221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22"/>
        <v>42</v>
      </c>
      <c r="R2870">
        <f>_xlfn.RANK.AVG(N2870,Table1[backers_count])</f>
        <v>1244.5</v>
      </c>
      <c r="S2870" t="str">
        <f t="shared" si="223"/>
        <v>theater</v>
      </c>
      <c r="T2870" t="str">
        <f t="shared" si="224"/>
        <v>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20"/>
        <v>42570.593530092592</v>
      </c>
      <c r="K2871">
        <v>1466345681</v>
      </c>
      <c r="L2871" s="11">
        <f t="shared" si="221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22"/>
        <v>1</v>
      </c>
      <c r="R2871">
        <f>_xlfn.RANK.AVG(N2871,Table1[backers_count])</f>
        <v>2971.5</v>
      </c>
      <c r="S2871" t="str">
        <f t="shared" si="223"/>
        <v>theater</v>
      </c>
      <c r="T2871" t="str">
        <f t="shared" si="224"/>
        <v>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20"/>
        <v>41776.189409722225</v>
      </c>
      <c r="K2872">
        <v>1397709165</v>
      </c>
      <c r="L2872" s="11">
        <f t="shared" si="221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22"/>
        <v>15</v>
      </c>
      <c r="R2872">
        <f>_xlfn.RANK.AVG(N2872,Table1[backers_count])</f>
        <v>2707</v>
      </c>
      <c r="S2872" t="str">
        <f t="shared" si="223"/>
        <v>theater</v>
      </c>
      <c r="T2872" t="str">
        <f t="shared" si="224"/>
        <v>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20"/>
        <v>41994.738576388889</v>
      </c>
      <c r="K2873">
        <v>1417455813</v>
      </c>
      <c r="L2873" s="11">
        <f t="shared" si="221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22"/>
        <v>5</v>
      </c>
      <c r="R2873">
        <f>_xlfn.RANK.AVG(N2873,Table1[backers_count])</f>
        <v>2521.5</v>
      </c>
      <c r="S2873" t="str">
        <f t="shared" si="223"/>
        <v>theater</v>
      </c>
      <c r="T2873" t="str">
        <f t="shared" si="224"/>
        <v>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20"/>
        <v>42175.11618055556</v>
      </c>
      <c r="K2874">
        <v>1429584438</v>
      </c>
      <c r="L2874" s="11">
        <f t="shared" si="221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22"/>
        <v>0</v>
      </c>
      <c r="R2874">
        <f>_xlfn.RANK.AVG(N2874,Table1[backers_count])</f>
        <v>3909.5</v>
      </c>
      <c r="S2874" t="str">
        <f t="shared" si="223"/>
        <v>theater</v>
      </c>
      <c r="T2874" t="str">
        <f t="shared" si="224"/>
        <v>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20"/>
        <v>42032.817488425921</v>
      </c>
      <c r="K2875">
        <v>1419881831</v>
      </c>
      <c r="L2875" s="11">
        <f t="shared" si="221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22"/>
        <v>38</v>
      </c>
      <c r="R2875">
        <f>_xlfn.RANK.AVG(N2875,Table1[backers_count])</f>
        <v>2767.5</v>
      </c>
      <c r="S2875" t="str">
        <f t="shared" si="223"/>
        <v>theater</v>
      </c>
      <c r="T2875" t="str">
        <f t="shared" si="224"/>
        <v>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20"/>
        <v>42752.84474537037</v>
      </c>
      <c r="K2876">
        <v>1482092186</v>
      </c>
      <c r="L2876" s="11">
        <f t="shared" si="221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22"/>
        <v>5</v>
      </c>
      <c r="R2876">
        <f>_xlfn.RANK.AVG(N2876,Table1[backers_count])</f>
        <v>3198.5</v>
      </c>
      <c r="S2876" t="str">
        <f t="shared" si="223"/>
        <v>theater</v>
      </c>
      <c r="T2876" t="str">
        <f t="shared" si="224"/>
        <v>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20"/>
        <v>42495.128391203703</v>
      </c>
      <c r="K2877">
        <v>1459825493</v>
      </c>
      <c r="L2877" s="11">
        <f t="shared" si="221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22"/>
        <v>0</v>
      </c>
      <c r="R2877">
        <f>_xlfn.RANK.AVG(N2877,Table1[backers_count])</f>
        <v>3198.5</v>
      </c>
      <c r="S2877" t="str">
        <f t="shared" si="223"/>
        <v>theater</v>
      </c>
      <c r="T2877" t="str">
        <f t="shared" si="224"/>
        <v>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20"/>
        <v>42201.743969907402</v>
      </c>
      <c r="K2878">
        <v>1434477079</v>
      </c>
      <c r="L2878" s="11">
        <f t="shared" si="221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22"/>
        <v>0</v>
      </c>
      <c r="R2878">
        <f>_xlfn.RANK.AVG(N2878,Table1[backers_count])</f>
        <v>3909.5</v>
      </c>
      <c r="S2878" t="str">
        <f t="shared" si="223"/>
        <v>theater</v>
      </c>
      <c r="T2878" t="str">
        <f t="shared" si="224"/>
        <v>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20"/>
        <v>42704.708333333328</v>
      </c>
      <c r="K2879">
        <v>1477781724</v>
      </c>
      <c r="L2879" s="11">
        <f t="shared" si="221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22"/>
        <v>11</v>
      </c>
      <c r="R2879">
        <f>_xlfn.RANK.AVG(N2879,Table1[backers_count])</f>
        <v>2901.5</v>
      </c>
      <c r="S2879" t="str">
        <f t="shared" si="223"/>
        <v>theater</v>
      </c>
      <c r="T2879" t="str">
        <f t="shared" si="224"/>
        <v>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20"/>
        <v>42188.615682870368</v>
      </c>
      <c r="K2880">
        <v>1430750795</v>
      </c>
      <c r="L2880" s="11">
        <f t="shared" si="221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22"/>
        <v>2</v>
      </c>
      <c r="R2880">
        <f>_xlfn.RANK.AVG(N2880,Table1[backers_count])</f>
        <v>3067.5</v>
      </c>
      <c r="S2880" t="str">
        <f t="shared" si="223"/>
        <v>theater</v>
      </c>
      <c r="T2880" t="str">
        <f t="shared" si="224"/>
        <v>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20"/>
        <v>42389.725243055553</v>
      </c>
      <c r="K2881">
        <v>1450718661</v>
      </c>
      <c r="L2881" s="11">
        <f t="shared" si="221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22"/>
        <v>0</v>
      </c>
      <c r="R2881">
        <f>_xlfn.RANK.AVG(N2881,Table1[backers_count])</f>
        <v>3572.5</v>
      </c>
      <c r="S2881" t="str">
        <f t="shared" si="223"/>
        <v>theater</v>
      </c>
      <c r="T2881" t="str">
        <f t="shared" si="224"/>
        <v>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ref="J2882:J2945" si="225">(((I2882/60)/60)/24)+DATE(1970,1,1)</f>
        <v>42236.711805555555</v>
      </c>
      <c r="K2882">
        <v>1436305452</v>
      </c>
      <c r="L2882" s="11">
        <f t="shared" ref="L2882:L2945" si="226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27">ROUND((E2882/D2882)*100,0)</f>
        <v>23</v>
      </c>
      <c r="R2882">
        <f>_xlfn.RANK.AVG(N2882,Table1[backers_count])</f>
        <v>1896</v>
      </c>
      <c r="S2882" t="str">
        <f t="shared" ref="S2882:S2945" si="228">LEFT(P2882, SEARCH("/",P2882,1)-1)</f>
        <v>theater</v>
      </c>
      <c r="T2882" t="str">
        <f t="shared" ref="T2882:T2945" si="229">RIGHT(P2882,LEN(P2882)-SEARCH("/",P2882)-1)</f>
        <v>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si="225"/>
        <v>41976.639305555553</v>
      </c>
      <c r="K2883">
        <v>1412432436</v>
      </c>
      <c r="L2883" s="11">
        <f t="shared" si="226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27"/>
        <v>0</v>
      </c>
      <c r="R2883">
        <f>_xlfn.RANK.AVG(N2883,Table1[backers_count])</f>
        <v>3909.5</v>
      </c>
      <c r="S2883" t="str">
        <f t="shared" si="228"/>
        <v>theater</v>
      </c>
      <c r="T2883" t="str">
        <f t="shared" si="229"/>
        <v>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25"/>
        <v>42491.596273148149</v>
      </c>
      <c r="K2884">
        <v>1459520318</v>
      </c>
      <c r="L2884" s="11">
        <f t="shared" si="22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27"/>
        <v>34</v>
      </c>
      <c r="R2884">
        <f>_xlfn.RANK.AVG(N2884,Table1[backers_count])</f>
        <v>3067.5</v>
      </c>
      <c r="S2884" t="str">
        <f t="shared" si="228"/>
        <v>theater</v>
      </c>
      <c r="T2884" t="str">
        <f t="shared" si="229"/>
        <v>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25"/>
        <v>42406.207638888889</v>
      </c>
      <c r="K2885">
        <v>1451684437</v>
      </c>
      <c r="L2885" s="11">
        <f t="shared" si="22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27"/>
        <v>19</v>
      </c>
      <c r="R2885">
        <f>_xlfn.RANK.AVG(N2885,Table1[backers_count])</f>
        <v>2971.5</v>
      </c>
      <c r="S2885" t="str">
        <f t="shared" si="228"/>
        <v>theater</v>
      </c>
      <c r="T2885" t="str">
        <f t="shared" si="229"/>
        <v>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25"/>
        <v>41978.727256944447</v>
      </c>
      <c r="K2886">
        <v>1415208435</v>
      </c>
      <c r="L2886" s="11">
        <f t="shared" si="22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27"/>
        <v>0</v>
      </c>
      <c r="R2886">
        <f>_xlfn.RANK.AVG(N2886,Table1[backers_count])</f>
        <v>3067.5</v>
      </c>
      <c r="S2886" t="str">
        <f t="shared" si="228"/>
        <v>theater</v>
      </c>
      <c r="T2886" t="str">
        <f t="shared" si="229"/>
        <v>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25"/>
        <v>42077.034733796296</v>
      </c>
      <c r="K2887">
        <v>1423705801</v>
      </c>
      <c r="L2887" s="11">
        <f t="shared" si="22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27"/>
        <v>33</v>
      </c>
      <c r="R2887">
        <f>_xlfn.RANK.AVG(N2887,Table1[backers_count])</f>
        <v>2971.5</v>
      </c>
      <c r="S2887" t="str">
        <f t="shared" si="228"/>
        <v>theater</v>
      </c>
      <c r="T2887" t="str">
        <f t="shared" si="229"/>
        <v>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25"/>
        <v>42266.165972222225</v>
      </c>
      <c r="K2888">
        <v>1442243484</v>
      </c>
      <c r="L2888" s="11">
        <f t="shared" si="22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27"/>
        <v>5</v>
      </c>
      <c r="R2888">
        <f>_xlfn.RANK.AVG(N2888,Table1[backers_count])</f>
        <v>3572.5</v>
      </c>
      <c r="S2888" t="str">
        <f t="shared" si="228"/>
        <v>theater</v>
      </c>
      <c r="T2888" t="str">
        <f t="shared" si="229"/>
        <v>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25"/>
        <v>42015.427361111113</v>
      </c>
      <c r="K2889">
        <v>1418379324</v>
      </c>
      <c r="L2889" s="11">
        <f t="shared" si="22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27"/>
        <v>0</v>
      </c>
      <c r="R2889">
        <f>_xlfn.RANK.AVG(N2889,Table1[backers_count])</f>
        <v>3572.5</v>
      </c>
      <c r="S2889" t="str">
        <f t="shared" si="228"/>
        <v>theater</v>
      </c>
      <c r="T2889" t="str">
        <f t="shared" si="229"/>
        <v>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25"/>
        <v>41930.207638888889</v>
      </c>
      <c r="K2890">
        <v>1412945440</v>
      </c>
      <c r="L2890" s="11">
        <f t="shared" si="22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27"/>
        <v>0</v>
      </c>
      <c r="R2890">
        <f>_xlfn.RANK.AVG(N2890,Table1[backers_count])</f>
        <v>3909.5</v>
      </c>
      <c r="S2890" t="str">
        <f t="shared" si="228"/>
        <v>theater</v>
      </c>
      <c r="T2890" t="str">
        <f t="shared" si="229"/>
        <v>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25"/>
        <v>41880.863252314812</v>
      </c>
      <c r="K2891">
        <v>1406752985</v>
      </c>
      <c r="L2891" s="11">
        <f t="shared" si="22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27"/>
        <v>38</v>
      </c>
      <c r="R2891">
        <f>_xlfn.RANK.AVG(N2891,Table1[backers_count])</f>
        <v>2470</v>
      </c>
      <c r="S2891" t="str">
        <f t="shared" si="228"/>
        <v>theater</v>
      </c>
      <c r="T2891" t="str">
        <f t="shared" si="229"/>
        <v>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25"/>
        <v>41860.125</v>
      </c>
      <c r="K2892">
        <v>1405100992</v>
      </c>
      <c r="L2892" s="11">
        <f t="shared" si="22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27"/>
        <v>1</v>
      </c>
      <c r="R2892">
        <f>_xlfn.RANK.AVG(N2892,Table1[backers_count])</f>
        <v>3198.5</v>
      </c>
      <c r="S2892" t="str">
        <f t="shared" si="228"/>
        <v>theater</v>
      </c>
      <c r="T2892" t="str">
        <f t="shared" si="229"/>
        <v>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25"/>
        <v>42475.84175925926</v>
      </c>
      <c r="K2893">
        <v>1455570728</v>
      </c>
      <c r="L2893" s="11">
        <f t="shared" si="22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27"/>
        <v>3</v>
      </c>
      <c r="R2893">
        <f>_xlfn.RANK.AVG(N2893,Table1[backers_count])</f>
        <v>2655</v>
      </c>
      <c r="S2893" t="str">
        <f t="shared" si="228"/>
        <v>theater</v>
      </c>
      <c r="T2893" t="str">
        <f t="shared" si="229"/>
        <v>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25"/>
        <v>41876.875</v>
      </c>
      <c r="K2894">
        <v>1408381704</v>
      </c>
      <c r="L2894" s="11">
        <f t="shared" si="22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27"/>
        <v>9</v>
      </c>
      <c r="R2894">
        <f>_xlfn.RANK.AVG(N2894,Table1[backers_count])</f>
        <v>2338</v>
      </c>
      <c r="S2894" t="str">
        <f t="shared" si="228"/>
        <v>theater</v>
      </c>
      <c r="T2894" t="str">
        <f t="shared" si="229"/>
        <v>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25"/>
        <v>42013.083333333328</v>
      </c>
      <c r="K2895">
        <v>1415644395</v>
      </c>
      <c r="L2895" s="11">
        <f t="shared" si="22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27"/>
        <v>1</v>
      </c>
      <c r="R2895">
        <f>_xlfn.RANK.AVG(N2895,Table1[backers_count])</f>
        <v>3354.5</v>
      </c>
      <c r="S2895" t="str">
        <f t="shared" si="228"/>
        <v>theater</v>
      </c>
      <c r="T2895" t="str">
        <f t="shared" si="229"/>
        <v>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25"/>
        <v>42097.944618055553</v>
      </c>
      <c r="K2896">
        <v>1422920415</v>
      </c>
      <c r="L2896" s="11">
        <f t="shared" si="22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27"/>
        <v>0</v>
      </c>
      <c r="R2896">
        <f>_xlfn.RANK.AVG(N2896,Table1[backers_count])</f>
        <v>3909.5</v>
      </c>
      <c r="S2896" t="str">
        <f t="shared" si="228"/>
        <v>theater</v>
      </c>
      <c r="T2896" t="str">
        <f t="shared" si="229"/>
        <v>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25"/>
        <v>41812.875</v>
      </c>
      <c r="K2897">
        <v>1403356792</v>
      </c>
      <c r="L2897" s="11">
        <f t="shared" si="22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27"/>
        <v>5</v>
      </c>
      <c r="R2897">
        <f>_xlfn.RANK.AVG(N2897,Table1[backers_count])</f>
        <v>3067.5</v>
      </c>
      <c r="S2897" t="str">
        <f t="shared" si="228"/>
        <v>theater</v>
      </c>
      <c r="T2897" t="str">
        <f t="shared" si="229"/>
        <v>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25"/>
        <v>42716.25</v>
      </c>
      <c r="K2898">
        <v>1480283321</v>
      </c>
      <c r="L2898" s="11">
        <f t="shared" si="22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27"/>
        <v>21</v>
      </c>
      <c r="R2898">
        <f>_xlfn.RANK.AVG(N2898,Table1[backers_count])</f>
        <v>2568.5</v>
      </c>
      <c r="S2898" t="str">
        <f t="shared" si="228"/>
        <v>theater</v>
      </c>
      <c r="T2898" t="str">
        <f t="shared" si="229"/>
        <v>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25"/>
        <v>42288.645196759258</v>
      </c>
      <c r="K2899">
        <v>1441985458</v>
      </c>
      <c r="L2899" s="11">
        <f t="shared" si="22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27"/>
        <v>5</v>
      </c>
      <c r="R2899">
        <f>_xlfn.RANK.AVG(N2899,Table1[backers_count])</f>
        <v>3198.5</v>
      </c>
      <c r="S2899" t="str">
        <f t="shared" si="228"/>
        <v>theater</v>
      </c>
      <c r="T2899" t="str">
        <f t="shared" si="229"/>
        <v>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25"/>
        <v>42308.664965277778</v>
      </c>
      <c r="K2900">
        <v>1443715053</v>
      </c>
      <c r="L2900" s="11">
        <f t="shared" si="22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27"/>
        <v>4</v>
      </c>
      <c r="R2900">
        <f>_xlfn.RANK.AVG(N2900,Table1[backers_count])</f>
        <v>2568.5</v>
      </c>
      <c r="S2900" t="str">
        <f t="shared" si="228"/>
        <v>theater</v>
      </c>
      <c r="T2900" t="str">
        <f t="shared" si="229"/>
        <v>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25"/>
        <v>42575.078217592592</v>
      </c>
      <c r="K2901">
        <v>1464141158</v>
      </c>
      <c r="L2901" s="11">
        <f t="shared" si="22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27"/>
        <v>0</v>
      </c>
      <c r="R2901">
        <f>_xlfn.RANK.AVG(N2901,Table1[backers_count])</f>
        <v>3909.5</v>
      </c>
      <c r="S2901" t="str">
        <f t="shared" si="228"/>
        <v>theater</v>
      </c>
      <c r="T2901" t="str">
        <f t="shared" si="229"/>
        <v>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25"/>
        <v>41860.234166666669</v>
      </c>
      <c r="K2902">
        <v>1404970632</v>
      </c>
      <c r="L2902" s="11">
        <f t="shared" si="22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27"/>
        <v>62</v>
      </c>
      <c r="R2902">
        <f>_xlfn.RANK.AVG(N2902,Table1[backers_count])</f>
        <v>2833</v>
      </c>
      <c r="S2902" t="str">
        <f t="shared" si="228"/>
        <v>theater</v>
      </c>
      <c r="T2902" t="str">
        <f t="shared" si="229"/>
        <v>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25"/>
        <v>42042.904386574075</v>
      </c>
      <c r="K2903">
        <v>1418161339</v>
      </c>
      <c r="L2903" s="11">
        <f t="shared" si="22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27"/>
        <v>1</v>
      </c>
      <c r="R2903">
        <f>_xlfn.RANK.AVG(N2903,Table1[backers_count])</f>
        <v>3354.5</v>
      </c>
      <c r="S2903" t="str">
        <f t="shared" si="228"/>
        <v>theater</v>
      </c>
      <c r="T2903" t="str">
        <f t="shared" si="229"/>
        <v>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25"/>
        <v>42240.439768518518</v>
      </c>
      <c r="K2904">
        <v>1437820396</v>
      </c>
      <c r="L2904" s="11">
        <f t="shared" si="22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27"/>
        <v>0</v>
      </c>
      <c r="R2904">
        <f>_xlfn.RANK.AVG(N2904,Table1[backers_count])</f>
        <v>3572.5</v>
      </c>
      <c r="S2904" t="str">
        <f t="shared" si="228"/>
        <v>theater</v>
      </c>
      <c r="T2904" t="str">
        <f t="shared" si="229"/>
        <v>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25"/>
        <v>42256.166874999995</v>
      </c>
      <c r="K2905">
        <v>1436587218</v>
      </c>
      <c r="L2905" s="11">
        <f t="shared" si="22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27"/>
        <v>1</v>
      </c>
      <c r="R2905">
        <f>_xlfn.RANK.AVG(N2905,Table1[backers_count])</f>
        <v>3067.5</v>
      </c>
      <c r="S2905" t="str">
        <f t="shared" si="228"/>
        <v>theater</v>
      </c>
      <c r="T2905" t="str">
        <f t="shared" si="229"/>
        <v>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25"/>
        <v>41952.5</v>
      </c>
      <c r="K2906">
        <v>1414538031</v>
      </c>
      <c r="L2906" s="11">
        <f t="shared" si="22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27"/>
        <v>5</v>
      </c>
      <c r="R2906">
        <f>_xlfn.RANK.AVG(N2906,Table1[backers_count])</f>
        <v>3067.5</v>
      </c>
      <c r="S2906" t="str">
        <f t="shared" si="228"/>
        <v>theater</v>
      </c>
      <c r="T2906" t="str">
        <f t="shared" si="229"/>
        <v>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25"/>
        <v>42620.056863425925</v>
      </c>
      <c r="K2907">
        <v>1472001713</v>
      </c>
      <c r="L2907" s="11">
        <f t="shared" si="22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27"/>
        <v>18</v>
      </c>
      <c r="R2907">
        <f>_xlfn.RANK.AVG(N2907,Table1[backers_count])</f>
        <v>2338</v>
      </c>
      <c r="S2907" t="str">
        <f t="shared" si="228"/>
        <v>theater</v>
      </c>
      <c r="T2907" t="str">
        <f t="shared" si="229"/>
        <v>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25"/>
        <v>42217.041666666672</v>
      </c>
      <c r="K2908">
        <v>1436888066</v>
      </c>
      <c r="L2908" s="11">
        <f t="shared" si="22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27"/>
        <v>9</v>
      </c>
      <c r="R2908">
        <f>_xlfn.RANK.AVG(N2908,Table1[backers_count])</f>
        <v>2833</v>
      </c>
      <c r="S2908" t="str">
        <f t="shared" si="228"/>
        <v>theater</v>
      </c>
      <c r="T2908" t="str">
        <f t="shared" si="229"/>
        <v>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25"/>
        <v>42504.877743055549</v>
      </c>
      <c r="K2909">
        <v>1458075837</v>
      </c>
      <c r="L2909" s="11">
        <f t="shared" si="22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27"/>
        <v>0</v>
      </c>
      <c r="R2909">
        <f>_xlfn.RANK.AVG(N2909,Table1[backers_count])</f>
        <v>3354.5</v>
      </c>
      <c r="S2909" t="str">
        <f t="shared" si="228"/>
        <v>theater</v>
      </c>
      <c r="T2909" t="str">
        <f t="shared" si="229"/>
        <v>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25"/>
        <v>42529.731701388882</v>
      </c>
      <c r="K2910">
        <v>1462815219</v>
      </c>
      <c r="L2910" s="11">
        <f t="shared" si="22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27"/>
        <v>3</v>
      </c>
      <c r="R2910">
        <f>_xlfn.RANK.AVG(N2910,Table1[backers_count])</f>
        <v>2971.5</v>
      </c>
      <c r="S2910" t="str">
        <f t="shared" si="228"/>
        <v>theater</v>
      </c>
      <c r="T2910" t="str">
        <f t="shared" si="229"/>
        <v>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25"/>
        <v>41968.823611111111</v>
      </c>
      <c r="K2911">
        <v>1413527001</v>
      </c>
      <c r="L2911" s="11">
        <f t="shared" si="22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27"/>
        <v>0</v>
      </c>
      <c r="R2911">
        <f>_xlfn.RANK.AVG(N2911,Table1[backers_count])</f>
        <v>3572.5</v>
      </c>
      <c r="S2911" t="str">
        <f t="shared" si="228"/>
        <v>theater</v>
      </c>
      <c r="T2911" t="str">
        <f t="shared" si="229"/>
        <v>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25"/>
        <v>42167.841284722221</v>
      </c>
      <c r="K2912">
        <v>1428955887</v>
      </c>
      <c r="L2912" s="11">
        <f t="shared" si="22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27"/>
        <v>0</v>
      </c>
      <c r="R2912">
        <f>_xlfn.RANK.AVG(N2912,Table1[backers_count])</f>
        <v>3572.5</v>
      </c>
      <c r="S2912" t="str">
        <f t="shared" si="228"/>
        <v>theater</v>
      </c>
      <c r="T2912" t="str">
        <f t="shared" si="229"/>
        <v>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25"/>
        <v>42182.768819444449</v>
      </c>
      <c r="K2913">
        <v>1431973626</v>
      </c>
      <c r="L2913" s="11">
        <f t="shared" si="22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27"/>
        <v>37</v>
      </c>
      <c r="R2913">
        <f>_xlfn.RANK.AVG(N2913,Table1[backers_count])</f>
        <v>2470</v>
      </c>
      <c r="S2913" t="str">
        <f t="shared" si="228"/>
        <v>theater</v>
      </c>
      <c r="T2913" t="str">
        <f t="shared" si="229"/>
        <v>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25"/>
        <v>42384.131643518514</v>
      </c>
      <c r="K2914">
        <v>1450235374</v>
      </c>
      <c r="L2914" s="11">
        <f t="shared" si="22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27"/>
        <v>14</v>
      </c>
      <c r="R2914">
        <f>_xlfn.RANK.AVG(N2914,Table1[backers_count])</f>
        <v>2010</v>
      </c>
      <c r="S2914" t="str">
        <f t="shared" si="228"/>
        <v>theater</v>
      </c>
      <c r="T2914" t="str">
        <f t="shared" si="229"/>
        <v>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25"/>
        <v>41888.922905092593</v>
      </c>
      <c r="K2915">
        <v>1404857339</v>
      </c>
      <c r="L2915" s="11">
        <f t="shared" si="22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27"/>
        <v>0</v>
      </c>
      <c r="R2915">
        <f>_xlfn.RANK.AVG(N2915,Table1[backers_count])</f>
        <v>3354.5</v>
      </c>
      <c r="S2915" t="str">
        <f t="shared" si="228"/>
        <v>theater</v>
      </c>
      <c r="T2915" t="str">
        <f t="shared" si="229"/>
        <v>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25"/>
        <v>42077.865671296298</v>
      </c>
      <c r="K2916">
        <v>1421185594</v>
      </c>
      <c r="L2916" s="11">
        <f t="shared" si="22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27"/>
        <v>0</v>
      </c>
      <c r="R2916">
        <f>_xlfn.RANK.AVG(N2916,Table1[backers_count])</f>
        <v>3572.5</v>
      </c>
      <c r="S2916" t="str">
        <f t="shared" si="228"/>
        <v>theater</v>
      </c>
      <c r="T2916" t="str">
        <f t="shared" si="229"/>
        <v>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25"/>
        <v>42445.356365740736</v>
      </c>
      <c r="K2917">
        <v>1455528790</v>
      </c>
      <c r="L2917" s="11">
        <f t="shared" si="22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27"/>
        <v>61</v>
      </c>
      <c r="R2917">
        <f>_xlfn.RANK.AVG(N2917,Table1[backers_count])</f>
        <v>3198.5</v>
      </c>
      <c r="S2917" t="str">
        <f t="shared" si="228"/>
        <v>theater</v>
      </c>
      <c r="T2917" t="str">
        <f t="shared" si="229"/>
        <v>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25"/>
        <v>41778.476724537039</v>
      </c>
      <c r="K2918">
        <v>1398511589</v>
      </c>
      <c r="L2918" s="11">
        <f t="shared" si="22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27"/>
        <v>8</v>
      </c>
      <c r="R2918">
        <f>_xlfn.RANK.AVG(N2918,Table1[backers_count])</f>
        <v>2833</v>
      </c>
      <c r="S2918" t="str">
        <f t="shared" si="228"/>
        <v>theater</v>
      </c>
      <c r="T2918" t="str">
        <f t="shared" si="229"/>
        <v>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25"/>
        <v>42263.234340277777</v>
      </c>
      <c r="K2919">
        <v>1440826647</v>
      </c>
      <c r="L2919" s="11">
        <f t="shared" si="22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27"/>
        <v>22</v>
      </c>
      <c r="R2919">
        <f>_xlfn.RANK.AVG(N2919,Table1[backers_count])</f>
        <v>2707</v>
      </c>
      <c r="S2919" t="str">
        <f t="shared" si="228"/>
        <v>theater</v>
      </c>
      <c r="T2919" t="str">
        <f t="shared" si="229"/>
        <v>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25"/>
        <v>42306.629710648151</v>
      </c>
      <c r="K2920">
        <v>1443712007</v>
      </c>
      <c r="L2920" s="11">
        <f t="shared" si="22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27"/>
        <v>27</v>
      </c>
      <c r="R2920">
        <f>_xlfn.RANK.AVG(N2920,Table1[backers_count])</f>
        <v>2222.5</v>
      </c>
      <c r="S2920" t="str">
        <f t="shared" si="228"/>
        <v>theater</v>
      </c>
      <c r="T2920" t="str">
        <f t="shared" si="229"/>
        <v>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25"/>
        <v>41856.61954861111</v>
      </c>
      <c r="K2921">
        <v>1404658329</v>
      </c>
      <c r="L2921" s="11">
        <f t="shared" si="22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27"/>
        <v>9</v>
      </c>
      <c r="R2921">
        <f>_xlfn.RANK.AVG(N2921,Table1[backers_count])</f>
        <v>2901.5</v>
      </c>
      <c r="S2921" t="str">
        <f t="shared" si="228"/>
        <v>theater</v>
      </c>
      <c r="T2921" t="str">
        <f t="shared" si="229"/>
        <v>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25"/>
        <v>42088.750810185185</v>
      </c>
      <c r="K2922">
        <v>1424718070</v>
      </c>
      <c r="L2922" s="11">
        <f t="shared" si="22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27"/>
        <v>27</v>
      </c>
      <c r="R2922">
        <f>_xlfn.RANK.AVG(N2922,Table1[backers_count])</f>
        <v>2521.5</v>
      </c>
      <c r="S2922" t="str">
        <f t="shared" si="228"/>
        <v>theater</v>
      </c>
      <c r="T2922" t="str">
        <f t="shared" si="229"/>
        <v>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25"/>
        <v>41907.886620370373</v>
      </c>
      <c r="K2923">
        <v>1409087804</v>
      </c>
      <c r="L2923" s="11">
        <f t="shared" si="22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27"/>
        <v>129</v>
      </c>
      <c r="R2923">
        <f>_xlfn.RANK.AVG(N2923,Table1[backers_count])</f>
        <v>3198.5</v>
      </c>
      <c r="S2923" t="str">
        <f t="shared" si="228"/>
        <v>theater</v>
      </c>
      <c r="T2923" t="str">
        <f t="shared" si="229"/>
        <v>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25"/>
        <v>42142.874155092592</v>
      </c>
      <c r="K2924">
        <v>1428094727</v>
      </c>
      <c r="L2924" s="11">
        <f t="shared" si="22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27"/>
        <v>100</v>
      </c>
      <c r="R2924">
        <f>_xlfn.RANK.AVG(N2924,Table1[backers_count])</f>
        <v>2901.5</v>
      </c>
      <c r="S2924" t="str">
        <f t="shared" si="228"/>
        <v>theater</v>
      </c>
      <c r="T2924" t="str">
        <f t="shared" si="229"/>
        <v>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25"/>
        <v>42028.125</v>
      </c>
      <c r="K2925">
        <v>1420774779</v>
      </c>
      <c r="L2925" s="11">
        <f t="shared" si="22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27"/>
        <v>100</v>
      </c>
      <c r="R2925">
        <f>_xlfn.RANK.AVG(N2925,Table1[backers_count])</f>
        <v>2655</v>
      </c>
      <c r="S2925" t="str">
        <f t="shared" si="228"/>
        <v>theater</v>
      </c>
      <c r="T2925" t="str">
        <f t="shared" si="229"/>
        <v>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25"/>
        <v>42133.165972222225</v>
      </c>
      <c r="K2926">
        <v>1428585710</v>
      </c>
      <c r="L2926" s="11">
        <f t="shared" si="22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27"/>
        <v>103</v>
      </c>
      <c r="R2926">
        <f>_xlfn.RANK.AVG(N2926,Table1[backers_count])</f>
        <v>569.5</v>
      </c>
      <c r="S2926" t="str">
        <f t="shared" si="228"/>
        <v>theater</v>
      </c>
      <c r="T2926" t="str">
        <f t="shared" si="229"/>
        <v>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25"/>
        <v>41893.584120370368</v>
      </c>
      <c r="K2927">
        <v>1407852068</v>
      </c>
      <c r="L2927" s="11">
        <f t="shared" si="22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27"/>
        <v>102</v>
      </c>
      <c r="R2927">
        <f>_xlfn.RANK.AVG(N2927,Table1[backers_count])</f>
        <v>421</v>
      </c>
      <c r="S2927" t="str">
        <f t="shared" si="228"/>
        <v>theater</v>
      </c>
      <c r="T2927" t="str">
        <f t="shared" si="229"/>
        <v>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25"/>
        <v>42058.765960648147</v>
      </c>
      <c r="K2928">
        <v>1423506179</v>
      </c>
      <c r="L2928" s="11">
        <f t="shared" si="22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27"/>
        <v>125</v>
      </c>
      <c r="R2928">
        <f>_xlfn.RANK.AVG(N2928,Table1[backers_count])</f>
        <v>1400.5</v>
      </c>
      <c r="S2928" t="str">
        <f t="shared" si="228"/>
        <v>theater</v>
      </c>
      <c r="T2928" t="str">
        <f t="shared" si="229"/>
        <v>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25"/>
        <v>41835.208333333336</v>
      </c>
      <c r="K2929">
        <v>1402934629</v>
      </c>
      <c r="L2929" s="11">
        <f t="shared" si="22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27"/>
        <v>131</v>
      </c>
      <c r="R2929">
        <f>_xlfn.RANK.AVG(N2929,Table1[backers_count])</f>
        <v>2182</v>
      </c>
      <c r="S2929" t="str">
        <f t="shared" si="228"/>
        <v>theater</v>
      </c>
      <c r="T2929" t="str">
        <f t="shared" si="229"/>
        <v>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25"/>
        <v>42433.998217592598</v>
      </c>
      <c r="K2930">
        <v>1454543846</v>
      </c>
      <c r="L2930" s="11">
        <f t="shared" si="22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27"/>
        <v>100</v>
      </c>
      <c r="R2930">
        <f>_xlfn.RANK.AVG(N2930,Table1[backers_count])</f>
        <v>2084.5</v>
      </c>
      <c r="S2930" t="str">
        <f t="shared" si="228"/>
        <v>theater</v>
      </c>
      <c r="T2930" t="str">
        <f t="shared" si="229"/>
        <v>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25"/>
        <v>41784.564328703702</v>
      </c>
      <c r="K2931">
        <v>1398432758</v>
      </c>
      <c r="L2931" s="11">
        <f t="shared" si="22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27"/>
        <v>102</v>
      </c>
      <c r="R2931">
        <f>_xlfn.RANK.AVG(N2931,Table1[backers_count])</f>
        <v>1812.5</v>
      </c>
      <c r="S2931" t="str">
        <f t="shared" si="228"/>
        <v>theater</v>
      </c>
      <c r="T2931" t="str">
        <f t="shared" si="229"/>
        <v>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25"/>
        <v>42131.584074074075</v>
      </c>
      <c r="K2932">
        <v>1428415264</v>
      </c>
      <c r="L2932" s="11">
        <f t="shared" si="22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27"/>
        <v>101</v>
      </c>
      <c r="R2932">
        <f>_xlfn.RANK.AVG(N2932,Table1[backers_count])</f>
        <v>1213.5</v>
      </c>
      <c r="S2932" t="str">
        <f t="shared" si="228"/>
        <v>theater</v>
      </c>
      <c r="T2932" t="str">
        <f t="shared" si="229"/>
        <v>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25"/>
        <v>41897.255555555559</v>
      </c>
      <c r="K2933">
        <v>1408604363</v>
      </c>
      <c r="L2933" s="11">
        <f t="shared" si="22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27"/>
        <v>106</v>
      </c>
      <c r="R2933">
        <f>_xlfn.RANK.AVG(N2933,Table1[backers_count])</f>
        <v>2707</v>
      </c>
      <c r="S2933" t="str">
        <f t="shared" si="228"/>
        <v>theater</v>
      </c>
      <c r="T2933" t="str">
        <f t="shared" si="229"/>
        <v>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25"/>
        <v>42056.458333333328</v>
      </c>
      <c r="K2934">
        <v>1421812637</v>
      </c>
      <c r="L2934" s="11">
        <f t="shared" si="22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27"/>
        <v>105</v>
      </c>
      <c r="R2934">
        <f>_xlfn.RANK.AVG(N2934,Table1[backers_count])</f>
        <v>1645.5</v>
      </c>
      <c r="S2934" t="str">
        <f t="shared" si="228"/>
        <v>theater</v>
      </c>
      <c r="T2934" t="str">
        <f t="shared" si="229"/>
        <v>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25"/>
        <v>42525.956631944442</v>
      </c>
      <c r="K2935">
        <v>1462489053</v>
      </c>
      <c r="L2935" s="11">
        <f t="shared" si="22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27"/>
        <v>103</v>
      </c>
      <c r="R2935">
        <f>_xlfn.RANK.AVG(N2935,Table1[backers_count])</f>
        <v>1340.5</v>
      </c>
      <c r="S2935" t="str">
        <f t="shared" si="228"/>
        <v>theater</v>
      </c>
      <c r="T2935" t="str">
        <f t="shared" si="229"/>
        <v>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25"/>
        <v>41805.636157407411</v>
      </c>
      <c r="K2936">
        <v>1400253364</v>
      </c>
      <c r="L2936" s="11">
        <f t="shared" si="22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27"/>
        <v>108</v>
      </c>
      <c r="R2936">
        <f>_xlfn.RANK.AVG(N2936,Table1[backers_count])</f>
        <v>1678</v>
      </c>
      <c r="S2936" t="str">
        <f t="shared" si="228"/>
        <v>theater</v>
      </c>
      <c r="T2936" t="str">
        <f t="shared" si="229"/>
        <v>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25"/>
        <v>42611.708333333328</v>
      </c>
      <c r="K2937">
        <v>1467468008</v>
      </c>
      <c r="L2937" s="11">
        <f t="shared" si="22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27"/>
        <v>101</v>
      </c>
      <c r="R2937">
        <f>_xlfn.RANK.AVG(N2937,Table1[backers_count])</f>
        <v>1614</v>
      </c>
      <c r="S2937" t="str">
        <f t="shared" si="228"/>
        <v>theater</v>
      </c>
      <c r="T2937" t="str">
        <f t="shared" si="229"/>
        <v>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25"/>
        <v>41925.207638888889</v>
      </c>
      <c r="K2938">
        <v>1412091423</v>
      </c>
      <c r="L2938" s="11">
        <f t="shared" si="22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27"/>
        <v>128</v>
      </c>
      <c r="R2938">
        <f>_xlfn.RANK.AVG(N2938,Table1[backers_count])</f>
        <v>1754</v>
      </c>
      <c r="S2938" t="str">
        <f t="shared" si="228"/>
        <v>theater</v>
      </c>
      <c r="T2938" t="str">
        <f t="shared" si="229"/>
        <v>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25"/>
        <v>41833.457326388889</v>
      </c>
      <c r="K2939">
        <v>1402657113</v>
      </c>
      <c r="L2939" s="11">
        <f t="shared" si="22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27"/>
        <v>133</v>
      </c>
      <c r="R2939">
        <f>_xlfn.RANK.AVG(N2939,Table1[backers_count])</f>
        <v>1326.5</v>
      </c>
      <c r="S2939" t="str">
        <f t="shared" si="228"/>
        <v>theater</v>
      </c>
      <c r="T2939" t="str">
        <f t="shared" si="229"/>
        <v>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25"/>
        <v>42034.703865740739</v>
      </c>
      <c r="K2940">
        <v>1420044814</v>
      </c>
      <c r="L2940" s="11">
        <f t="shared" si="22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27"/>
        <v>101</v>
      </c>
      <c r="R2940">
        <f>_xlfn.RANK.AVG(N2940,Table1[backers_count])</f>
        <v>1812.5</v>
      </c>
      <c r="S2940" t="str">
        <f t="shared" si="228"/>
        <v>theater</v>
      </c>
      <c r="T2940" t="str">
        <f t="shared" si="229"/>
        <v>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25"/>
        <v>41879.041666666664</v>
      </c>
      <c r="K2941">
        <v>1406316312</v>
      </c>
      <c r="L2941" s="11">
        <f t="shared" si="22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27"/>
        <v>103</v>
      </c>
      <c r="R2941">
        <f>_xlfn.RANK.AVG(N2941,Table1[backers_count])</f>
        <v>2047.5</v>
      </c>
      <c r="S2941" t="str">
        <f t="shared" si="228"/>
        <v>theater</v>
      </c>
      <c r="T2941" t="str">
        <f t="shared" si="229"/>
        <v>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25"/>
        <v>42022.773356481484</v>
      </c>
      <c r="K2942">
        <v>1418150018</v>
      </c>
      <c r="L2942" s="11">
        <f t="shared" si="22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27"/>
        <v>107</v>
      </c>
      <c r="R2942">
        <f>_xlfn.RANK.AVG(N2942,Table1[backers_count])</f>
        <v>1786</v>
      </c>
      <c r="S2942" t="str">
        <f t="shared" si="228"/>
        <v>theater</v>
      </c>
      <c r="T2942" t="str">
        <f t="shared" si="229"/>
        <v>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25"/>
        <v>42064.960127314815</v>
      </c>
      <c r="K2943">
        <v>1422658955</v>
      </c>
      <c r="L2943" s="11">
        <f t="shared" si="22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27"/>
        <v>0</v>
      </c>
      <c r="R2943">
        <f>_xlfn.RANK.AVG(N2943,Table1[backers_count])</f>
        <v>3572.5</v>
      </c>
      <c r="S2943" t="str">
        <f t="shared" si="228"/>
        <v>theater</v>
      </c>
      <c r="T2943" t="str">
        <f t="shared" si="229"/>
        <v>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25"/>
        <v>42354.845833333333</v>
      </c>
      <c r="K2944">
        <v>1448565459</v>
      </c>
      <c r="L2944" s="11">
        <f t="shared" si="22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27"/>
        <v>20</v>
      </c>
      <c r="R2944">
        <f>_xlfn.RANK.AVG(N2944,Table1[backers_count])</f>
        <v>414</v>
      </c>
      <c r="S2944" t="str">
        <f t="shared" si="228"/>
        <v>theater</v>
      </c>
      <c r="T2944" t="str">
        <f t="shared" si="229"/>
        <v>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25"/>
        <v>42107.129398148143</v>
      </c>
      <c r="K2945">
        <v>1426302380</v>
      </c>
      <c r="L2945" s="11">
        <f t="shared" si="22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27"/>
        <v>0</v>
      </c>
      <c r="R2945">
        <f>_xlfn.RANK.AVG(N2945,Table1[backers_count])</f>
        <v>3909.5</v>
      </c>
      <c r="S2945" t="str">
        <f t="shared" si="228"/>
        <v>theater</v>
      </c>
      <c r="T2945" t="str">
        <f t="shared" si="229"/>
        <v>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ref="J2946:J3009" si="230">(((I2946/60)/60)/24)+DATE(1970,1,1)</f>
        <v>42162.9143287037</v>
      </c>
      <c r="K2946">
        <v>1431122198</v>
      </c>
      <c r="L2946" s="11">
        <f t="shared" ref="L2946:L3009" si="231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32">ROUND((E2946/D2946)*100,0)</f>
        <v>1</v>
      </c>
      <c r="R2946">
        <f>_xlfn.RANK.AVG(N2946,Table1[backers_count])</f>
        <v>3572.5</v>
      </c>
      <c r="S2946" t="str">
        <f t="shared" ref="S2946:S3009" si="233">LEFT(P2946, SEARCH("/",P2946,1)-1)</f>
        <v>theater</v>
      </c>
      <c r="T2946" t="str">
        <f t="shared" ref="T2946:T3009" si="234">RIGHT(P2946,LEN(P2946)-SEARCH("/",P2946)-1)</f>
        <v>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si="230"/>
        <v>42148.139583333337</v>
      </c>
      <c r="K2947">
        <v>1429845660</v>
      </c>
      <c r="L2947" s="11">
        <f t="shared" si="231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32"/>
        <v>0</v>
      </c>
      <c r="R2947">
        <f>_xlfn.RANK.AVG(N2947,Table1[backers_count])</f>
        <v>3909.5</v>
      </c>
      <c r="S2947" t="str">
        <f t="shared" si="233"/>
        <v>theater</v>
      </c>
      <c r="T2947" t="str">
        <f t="shared" si="234"/>
        <v>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30"/>
        <v>42597.531157407408</v>
      </c>
      <c r="K2948">
        <v>1468673092</v>
      </c>
      <c r="L2948" s="11">
        <f t="shared" si="231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32"/>
        <v>0</v>
      </c>
      <c r="R2948">
        <f>_xlfn.RANK.AVG(N2948,Table1[backers_count])</f>
        <v>3354.5</v>
      </c>
      <c r="S2948" t="str">
        <f t="shared" si="233"/>
        <v>theater</v>
      </c>
      <c r="T2948" t="str">
        <f t="shared" si="234"/>
        <v>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30"/>
        <v>42698.715972222228</v>
      </c>
      <c r="K2949">
        <v>1475760567</v>
      </c>
      <c r="L2949" s="11">
        <f t="shared" si="231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32"/>
        <v>4</v>
      </c>
      <c r="R2949">
        <f>_xlfn.RANK.AVG(N2949,Table1[backers_count])</f>
        <v>2521.5</v>
      </c>
      <c r="S2949" t="str">
        <f t="shared" si="233"/>
        <v>theater</v>
      </c>
      <c r="T2949" t="str">
        <f t="shared" si="234"/>
        <v>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30"/>
        <v>42157.649224537032</v>
      </c>
      <c r="K2950">
        <v>1428075293</v>
      </c>
      <c r="L2950" s="11">
        <f t="shared" si="231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32"/>
        <v>0</v>
      </c>
      <c r="R2950">
        <f>_xlfn.RANK.AVG(N2950,Table1[backers_count])</f>
        <v>2707</v>
      </c>
      <c r="S2950" t="str">
        <f t="shared" si="233"/>
        <v>theater</v>
      </c>
      <c r="T2950" t="str">
        <f t="shared" si="234"/>
        <v>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30"/>
        <v>42327.864780092597</v>
      </c>
      <c r="K2951">
        <v>1445370317</v>
      </c>
      <c r="L2951" s="11">
        <f t="shared" si="231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32"/>
        <v>3</v>
      </c>
      <c r="R2951">
        <f>_xlfn.RANK.AVG(N2951,Table1[backers_count])</f>
        <v>3354.5</v>
      </c>
      <c r="S2951" t="str">
        <f t="shared" si="233"/>
        <v>theater</v>
      </c>
      <c r="T2951" t="str">
        <f t="shared" si="234"/>
        <v>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30"/>
        <v>42392.36518518519</v>
      </c>
      <c r="K2952">
        <v>1450946752</v>
      </c>
      <c r="L2952" s="11">
        <f t="shared" si="231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32"/>
        <v>0</v>
      </c>
      <c r="R2952">
        <f>_xlfn.RANK.AVG(N2952,Table1[backers_count])</f>
        <v>3909.5</v>
      </c>
      <c r="S2952" t="str">
        <f t="shared" si="233"/>
        <v>theater</v>
      </c>
      <c r="T2952" t="str">
        <f t="shared" si="234"/>
        <v>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30"/>
        <v>41917.802928240737</v>
      </c>
      <c r="K2953">
        <v>1408648573</v>
      </c>
      <c r="L2953" s="11">
        <f t="shared" si="231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32"/>
        <v>2</v>
      </c>
      <c r="R2953">
        <f>_xlfn.RANK.AVG(N2953,Table1[backers_count])</f>
        <v>1272.5</v>
      </c>
      <c r="S2953" t="str">
        <f t="shared" si="233"/>
        <v>theater</v>
      </c>
      <c r="T2953" t="str">
        <f t="shared" si="234"/>
        <v>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30"/>
        <v>42660.166666666672</v>
      </c>
      <c r="K2954">
        <v>1473957239</v>
      </c>
      <c r="L2954" s="11">
        <f t="shared" si="231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32"/>
        <v>8</v>
      </c>
      <c r="R2954">
        <f>_xlfn.RANK.AVG(N2954,Table1[backers_count])</f>
        <v>2767.5</v>
      </c>
      <c r="S2954" t="str">
        <f t="shared" si="233"/>
        <v>theater</v>
      </c>
      <c r="T2954" t="str">
        <f t="shared" si="234"/>
        <v>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30"/>
        <v>42285.791909722218</v>
      </c>
      <c r="K2955">
        <v>1441738821</v>
      </c>
      <c r="L2955" s="11">
        <f t="shared" si="231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32"/>
        <v>0</v>
      </c>
      <c r="R2955">
        <f>_xlfn.RANK.AVG(N2955,Table1[backers_count])</f>
        <v>3198.5</v>
      </c>
      <c r="S2955" t="str">
        <f t="shared" si="233"/>
        <v>theater</v>
      </c>
      <c r="T2955" t="str">
        <f t="shared" si="234"/>
        <v>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30"/>
        <v>42810.541701388895</v>
      </c>
      <c r="K2956">
        <v>1487944803</v>
      </c>
      <c r="L2956" s="11">
        <f t="shared" si="231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32"/>
        <v>0</v>
      </c>
      <c r="R2956">
        <f>_xlfn.RANK.AVG(N2956,Table1[backers_count])</f>
        <v>3909.5</v>
      </c>
      <c r="S2956" t="str">
        <f t="shared" si="233"/>
        <v>theater</v>
      </c>
      <c r="T2956" t="str">
        <f t="shared" si="234"/>
        <v>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30"/>
        <v>42171.741307870368</v>
      </c>
      <c r="K2957">
        <v>1431884849</v>
      </c>
      <c r="L2957" s="11">
        <f t="shared" si="231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32"/>
        <v>60</v>
      </c>
      <c r="R2957">
        <f>_xlfn.RANK.AVG(N2957,Table1[backers_count])</f>
        <v>2611.5</v>
      </c>
      <c r="S2957" t="str">
        <f t="shared" si="233"/>
        <v>theater</v>
      </c>
      <c r="T2957" t="str">
        <f t="shared" si="234"/>
        <v>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30"/>
        <v>42494.958912037036</v>
      </c>
      <c r="K2958">
        <v>1459810850</v>
      </c>
      <c r="L2958" s="11">
        <f t="shared" si="231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32"/>
        <v>17</v>
      </c>
      <c r="R2958">
        <f>_xlfn.RANK.AVG(N2958,Table1[backers_count])</f>
        <v>2222.5</v>
      </c>
      <c r="S2958" t="str">
        <f t="shared" si="233"/>
        <v>theater</v>
      </c>
      <c r="T2958" t="str">
        <f t="shared" si="234"/>
        <v>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30"/>
        <v>42090.969583333332</v>
      </c>
      <c r="K2959">
        <v>1422317772</v>
      </c>
      <c r="L2959" s="11">
        <f t="shared" si="231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32"/>
        <v>2</v>
      </c>
      <c r="R2959">
        <f>_xlfn.RANK.AVG(N2959,Table1[backers_count])</f>
        <v>3198.5</v>
      </c>
      <c r="S2959" t="str">
        <f t="shared" si="233"/>
        <v>theater</v>
      </c>
      <c r="T2959" t="str">
        <f t="shared" si="234"/>
        <v>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30"/>
        <v>42498.73746527778</v>
      </c>
      <c r="K2960">
        <v>1457548917</v>
      </c>
      <c r="L2960" s="11">
        <f t="shared" si="231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32"/>
        <v>0</v>
      </c>
      <c r="R2960">
        <f>_xlfn.RANK.AVG(N2960,Table1[backers_count])</f>
        <v>3909.5</v>
      </c>
      <c r="S2960" t="str">
        <f t="shared" si="233"/>
        <v>theater</v>
      </c>
      <c r="T2960" t="str">
        <f t="shared" si="234"/>
        <v>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30"/>
        <v>42528.008391203708</v>
      </c>
      <c r="K2961">
        <v>1462666325</v>
      </c>
      <c r="L2961" s="11">
        <f t="shared" si="231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32"/>
        <v>0</v>
      </c>
      <c r="R2961">
        <f>_xlfn.RANK.AVG(N2961,Table1[backers_count])</f>
        <v>3909.5</v>
      </c>
      <c r="S2961" t="str">
        <f t="shared" si="233"/>
        <v>theater</v>
      </c>
      <c r="T2961" t="str">
        <f t="shared" si="234"/>
        <v>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30"/>
        <v>41893.757210648146</v>
      </c>
      <c r="K2962">
        <v>1407867023</v>
      </c>
      <c r="L2962" s="11">
        <f t="shared" si="231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32"/>
        <v>0</v>
      </c>
      <c r="R2962">
        <f>_xlfn.RANK.AVG(N2962,Table1[backers_count])</f>
        <v>3909.5</v>
      </c>
      <c r="S2962" t="str">
        <f t="shared" si="233"/>
        <v>theater</v>
      </c>
      <c r="T2962" t="str">
        <f t="shared" si="234"/>
        <v>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30"/>
        <v>42089.166666666672</v>
      </c>
      <c r="K2963">
        <v>1424927159</v>
      </c>
      <c r="L2963" s="11">
        <f t="shared" si="231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32"/>
        <v>110</v>
      </c>
      <c r="R2963">
        <f>_xlfn.RANK.AVG(N2963,Table1[backers_count])</f>
        <v>749.5</v>
      </c>
      <c r="S2963" t="str">
        <f t="shared" si="233"/>
        <v>theater</v>
      </c>
      <c r="T2963" t="str">
        <f t="shared" si="234"/>
        <v>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30"/>
        <v>42064.290972222225</v>
      </c>
      <c r="K2964">
        <v>1422769906</v>
      </c>
      <c r="L2964" s="11">
        <f t="shared" si="231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32"/>
        <v>122</v>
      </c>
      <c r="R2964">
        <f>_xlfn.RANK.AVG(N2964,Table1[backers_count])</f>
        <v>2222.5</v>
      </c>
      <c r="S2964" t="str">
        <f t="shared" si="233"/>
        <v>theater</v>
      </c>
      <c r="T2964" t="str">
        <f t="shared" si="234"/>
        <v>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30"/>
        <v>42187.470185185186</v>
      </c>
      <c r="K2965">
        <v>1433243824</v>
      </c>
      <c r="L2965" s="11">
        <f t="shared" si="231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32"/>
        <v>107</v>
      </c>
      <c r="R2965">
        <f>_xlfn.RANK.AVG(N2965,Table1[backers_count])</f>
        <v>825</v>
      </c>
      <c r="S2965" t="str">
        <f t="shared" si="233"/>
        <v>theater</v>
      </c>
      <c r="T2965" t="str">
        <f t="shared" si="234"/>
        <v>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30"/>
        <v>41857.897222222222</v>
      </c>
      <c r="K2966">
        <v>1404769819</v>
      </c>
      <c r="L2966" s="11">
        <f t="shared" si="231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32"/>
        <v>101</v>
      </c>
      <c r="R2966">
        <f>_xlfn.RANK.AVG(N2966,Table1[backers_count])</f>
        <v>428</v>
      </c>
      <c r="S2966" t="str">
        <f t="shared" si="233"/>
        <v>theater</v>
      </c>
      <c r="T2966" t="str">
        <f t="shared" si="234"/>
        <v>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30"/>
        <v>42192.729548611111</v>
      </c>
      <c r="K2967">
        <v>1433698233</v>
      </c>
      <c r="L2967" s="11">
        <f t="shared" si="231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32"/>
        <v>109</v>
      </c>
      <c r="R2967">
        <f>_xlfn.RANK.AVG(N2967,Table1[backers_count])</f>
        <v>1614</v>
      </c>
      <c r="S2967" t="str">
        <f t="shared" si="233"/>
        <v>theater</v>
      </c>
      <c r="T2967" t="str">
        <f t="shared" si="234"/>
        <v>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30"/>
        <v>42263.738564814819</v>
      </c>
      <c r="K2968">
        <v>1439833412</v>
      </c>
      <c r="L2968" s="11">
        <f t="shared" si="231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32"/>
        <v>114</v>
      </c>
      <c r="R2968">
        <f>_xlfn.RANK.AVG(N2968,Table1[backers_count])</f>
        <v>643</v>
      </c>
      <c r="S2968" t="str">
        <f t="shared" si="233"/>
        <v>theater</v>
      </c>
      <c r="T2968" t="str">
        <f t="shared" si="234"/>
        <v>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30"/>
        <v>42072.156157407408</v>
      </c>
      <c r="K2969">
        <v>1423284292</v>
      </c>
      <c r="L2969" s="11">
        <f t="shared" si="231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32"/>
        <v>114</v>
      </c>
      <c r="R2969">
        <f>_xlfn.RANK.AVG(N2969,Table1[backers_count])</f>
        <v>1097.5</v>
      </c>
      <c r="S2969" t="str">
        <f t="shared" si="233"/>
        <v>theater</v>
      </c>
      <c r="T2969" t="str">
        <f t="shared" si="234"/>
        <v>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30"/>
        <v>42599.165972222225</v>
      </c>
      <c r="K2970">
        <v>1470227660</v>
      </c>
      <c r="L2970" s="11">
        <f t="shared" si="231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32"/>
        <v>106</v>
      </c>
      <c r="R2970">
        <f>_xlfn.RANK.AVG(N2970,Table1[backers_count])</f>
        <v>1459</v>
      </c>
      <c r="S2970" t="str">
        <f t="shared" si="233"/>
        <v>theater</v>
      </c>
      <c r="T2970" t="str">
        <f t="shared" si="234"/>
        <v>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30"/>
        <v>42127.952083333337</v>
      </c>
      <c r="K2971">
        <v>1428087153</v>
      </c>
      <c r="L2971" s="11">
        <f t="shared" si="231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32"/>
        <v>163</v>
      </c>
      <c r="R2971">
        <f>_xlfn.RANK.AVG(N2971,Table1[backers_count])</f>
        <v>2338</v>
      </c>
      <c r="S2971" t="str">
        <f t="shared" si="233"/>
        <v>theater</v>
      </c>
      <c r="T2971" t="str">
        <f t="shared" si="234"/>
        <v>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30"/>
        <v>41838.669571759259</v>
      </c>
      <c r="K2972">
        <v>1403107451</v>
      </c>
      <c r="L2972" s="11">
        <f t="shared" si="231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32"/>
        <v>106</v>
      </c>
      <c r="R2972">
        <f>_xlfn.RANK.AVG(N2972,Table1[backers_count])</f>
        <v>884.5</v>
      </c>
      <c r="S2972" t="str">
        <f t="shared" si="233"/>
        <v>theater</v>
      </c>
      <c r="T2972" t="str">
        <f t="shared" si="234"/>
        <v>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30"/>
        <v>41882.658310185187</v>
      </c>
      <c r="K2973">
        <v>1406908078</v>
      </c>
      <c r="L2973" s="11">
        <f t="shared" si="231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32"/>
        <v>100</v>
      </c>
      <c r="R2973">
        <f>_xlfn.RANK.AVG(N2973,Table1[backers_count])</f>
        <v>1540</v>
      </c>
      <c r="S2973" t="str">
        <f t="shared" si="233"/>
        <v>theater</v>
      </c>
      <c r="T2973" t="str">
        <f t="shared" si="234"/>
        <v>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30"/>
        <v>42709.041666666672</v>
      </c>
      <c r="K2974">
        <v>1479609520</v>
      </c>
      <c r="L2974" s="11">
        <f t="shared" si="231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32"/>
        <v>105</v>
      </c>
      <c r="R2974">
        <f>_xlfn.RANK.AVG(N2974,Table1[backers_count])</f>
        <v>2338</v>
      </c>
      <c r="S2974" t="str">
        <f t="shared" si="233"/>
        <v>theater</v>
      </c>
      <c r="T2974" t="str">
        <f t="shared" si="234"/>
        <v>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30"/>
        <v>42370.166666666672</v>
      </c>
      <c r="K2975">
        <v>1449171508</v>
      </c>
      <c r="L2975" s="11">
        <f t="shared" si="231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32"/>
        <v>175</v>
      </c>
      <c r="R2975">
        <f>_xlfn.RANK.AVG(N2975,Table1[backers_count])</f>
        <v>1786</v>
      </c>
      <c r="S2975" t="str">
        <f t="shared" si="233"/>
        <v>theater</v>
      </c>
      <c r="T2975" t="str">
        <f t="shared" si="234"/>
        <v>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30"/>
        <v>41908.065972222219</v>
      </c>
      <c r="K2976">
        <v>1409275671</v>
      </c>
      <c r="L2976" s="11">
        <f t="shared" si="231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32"/>
        <v>102</v>
      </c>
      <c r="R2976">
        <f>_xlfn.RANK.AVG(N2976,Table1[backers_count])</f>
        <v>922</v>
      </c>
      <c r="S2976" t="str">
        <f t="shared" si="233"/>
        <v>theater</v>
      </c>
      <c r="T2976" t="str">
        <f t="shared" si="234"/>
        <v>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30"/>
        <v>41970.125</v>
      </c>
      <c r="K2977">
        <v>1414599886</v>
      </c>
      <c r="L2977" s="11">
        <f t="shared" si="231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32"/>
        <v>100</v>
      </c>
      <c r="R2977">
        <f>_xlfn.RANK.AVG(N2977,Table1[backers_count])</f>
        <v>719</v>
      </c>
      <c r="S2977" t="str">
        <f t="shared" si="233"/>
        <v>theater</v>
      </c>
      <c r="T2977" t="str">
        <f t="shared" si="234"/>
        <v>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30"/>
        <v>42442.5</v>
      </c>
      <c r="K2978">
        <v>1456421530</v>
      </c>
      <c r="L2978" s="11">
        <f t="shared" si="231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32"/>
        <v>171</v>
      </c>
      <c r="R2978">
        <f>_xlfn.RANK.AVG(N2978,Table1[backers_count])</f>
        <v>2470</v>
      </c>
      <c r="S2978" t="str">
        <f t="shared" si="233"/>
        <v>theater</v>
      </c>
      <c r="T2978" t="str">
        <f t="shared" si="234"/>
        <v>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30"/>
        <v>42086.093055555553</v>
      </c>
      <c r="K2979">
        <v>1421960934</v>
      </c>
      <c r="L2979" s="11">
        <f t="shared" si="231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32"/>
        <v>114</v>
      </c>
      <c r="R2979">
        <f>_xlfn.RANK.AVG(N2979,Table1[backers_count])</f>
        <v>1866.5</v>
      </c>
      <c r="S2979" t="str">
        <f t="shared" si="233"/>
        <v>theater</v>
      </c>
      <c r="T2979" t="str">
        <f t="shared" si="234"/>
        <v>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30"/>
        <v>41932.249305555553</v>
      </c>
      <c r="K2980">
        <v>1412954547</v>
      </c>
      <c r="L2980" s="11">
        <f t="shared" si="231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32"/>
        <v>129</v>
      </c>
      <c r="R2980">
        <f>_xlfn.RANK.AVG(N2980,Table1[backers_count])</f>
        <v>2380.5</v>
      </c>
      <c r="S2980" t="str">
        <f t="shared" si="233"/>
        <v>theater</v>
      </c>
      <c r="T2980" t="str">
        <f t="shared" si="234"/>
        <v>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30"/>
        <v>42010.25</v>
      </c>
      <c r="K2981">
        <v>1419104823</v>
      </c>
      <c r="L2981" s="11">
        <f t="shared" si="231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32"/>
        <v>101</v>
      </c>
      <c r="R2981">
        <f>_xlfn.RANK.AVG(N2981,Table1[backers_count])</f>
        <v>1483</v>
      </c>
      <c r="S2981" t="str">
        <f t="shared" si="233"/>
        <v>theater</v>
      </c>
      <c r="T2981" t="str">
        <f t="shared" si="234"/>
        <v>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30"/>
        <v>42240.083333333328</v>
      </c>
      <c r="K2982">
        <v>1438639130</v>
      </c>
      <c r="L2982" s="11">
        <f t="shared" si="231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32"/>
        <v>109</v>
      </c>
      <c r="R2982">
        <f>_xlfn.RANK.AVG(N2982,Table1[backers_count])</f>
        <v>2084.5</v>
      </c>
      <c r="S2982" t="str">
        <f t="shared" si="233"/>
        <v>theater</v>
      </c>
      <c r="T2982" t="str">
        <f t="shared" si="234"/>
        <v>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30"/>
        <v>42270.559675925921</v>
      </c>
      <c r="K2983">
        <v>1439126756</v>
      </c>
      <c r="L2983" s="11">
        <f t="shared" si="231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32"/>
        <v>129</v>
      </c>
      <c r="R2983">
        <f>_xlfn.RANK.AVG(N2983,Table1[backers_count])</f>
        <v>832</v>
      </c>
      <c r="S2983" t="str">
        <f t="shared" si="233"/>
        <v>theater</v>
      </c>
      <c r="T2983" t="str">
        <f t="shared" si="234"/>
        <v>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30"/>
        <v>42411.686840277776</v>
      </c>
      <c r="K2984">
        <v>1452616143</v>
      </c>
      <c r="L2984" s="11">
        <f t="shared" si="231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32"/>
        <v>102</v>
      </c>
      <c r="R2984">
        <f>_xlfn.RANK.AVG(N2984,Table1[backers_count])</f>
        <v>1258.5</v>
      </c>
      <c r="S2984" t="str">
        <f t="shared" si="233"/>
        <v>theater</v>
      </c>
      <c r="T2984" t="str">
        <f t="shared" si="234"/>
        <v>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30"/>
        <v>41954.674027777779</v>
      </c>
      <c r="K2985">
        <v>1410534636</v>
      </c>
      <c r="L2985" s="11">
        <f t="shared" si="231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32"/>
        <v>147</v>
      </c>
      <c r="R2985">
        <f>_xlfn.RANK.AVG(N2985,Table1[backers_count])</f>
        <v>58</v>
      </c>
      <c r="S2985" t="str">
        <f t="shared" si="233"/>
        <v>theater</v>
      </c>
      <c r="T2985" t="str">
        <f t="shared" si="234"/>
        <v>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30"/>
        <v>42606.278715277775</v>
      </c>
      <c r="K2986">
        <v>1469428881</v>
      </c>
      <c r="L2986" s="11">
        <f t="shared" si="231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32"/>
        <v>100</v>
      </c>
      <c r="R2986">
        <f>_xlfn.RANK.AVG(N2986,Table1[backers_count])</f>
        <v>383.5</v>
      </c>
      <c r="S2986" t="str">
        <f t="shared" si="233"/>
        <v>theater</v>
      </c>
      <c r="T2986" t="str">
        <f t="shared" si="234"/>
        <v>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30"/>
        <v>42674.166666666672</v>
      </c>
      <c r="K2987">
        <v>1476228128</v>
      </c>
      <c r="L2987" s="11">
        <f t="shared" si="231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32"/>
        <v>122</v>
      </c>
      <c r="R2987">
        <f>_xlfn.RANK.AVG(N2987,Table1[backers_count])</f>
        <v>732</v>
      </c>
      <c r="S2987" t="str">
        <f t="shared" si="233"/>
        <v>theater</v>
      </c>
      <c r="T2987" t="str">
        <f t="shared" si="234"/>
        <v>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30"/>
        <v>42491.458402777775</v>
      </c>
      <c r="K2988">
        <v>1456920006</v>
      </c>
      <c r="L2988" s="11">
        <f t="shared" si="231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32"/>
        <v>106</v>
      </c>
      <c r="R2988">
        <f>_xlfn.RANK.AVG(N2988,Table1[backers_count])</f>
        <v>1310.5</v>
      </c>
      <c r="S2988" t="str">
        <f t="shared" si="233"/>
        <v>theater</v>
      </c>
      <c r="T2988" t="str">
        <f t="shared" si="234"/>
        <v>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30"/>
        <v>42656</v>
      </c>
      <c r="K2989">
        <v>1473837751</v>
      </c>
      <c r="L2989" s="11">
        <f t="shared" si="231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32"/>
        <v>110</v>
      </c>
      <c r="R2989">
        <f>_xlfn.RANK.AVG(N2989,Table1[backers_count])</f>
        <v>322.5</v>
      </c>
      <c r="S2989" t="str">
        <f t="shared" si="233"/>
        <v>theater</v>
      </c>
      <c r="T2989" t="str">
        <f t="shared" si="234"/>
        <v>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30"/>
        <v>42541.362048611118</v>
      </c>
      <c r="K2990">
        <v>1463820081</v>
      </c>
      <c r="L2990" s="11">
        <f t="shared" si="231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32"/>
        <v>100</v>
      </c>
      <c r="R2990">
        <f>_xlfn.RANK.AVG(N2990,Table1[backers_count])</f>
        <v>1928.5</v>
      </c>
      <c r="S2990" t="str">
        <f t="shared" si="233"/>
        <v>theater</v>
      </c>
      <c r="T2990" t="str">
        <f t="shared" si="234"/>
        <v>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30"/>
        <v>42359.207638888889</v>
      </c>
      <c r="K2991">
        <v>1448756962</v>
      </c>
      <c r="L2991" s="11">
        <f t="shared" si="231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32"/>
        <v>177</v>
      </c>
      <c r="R2991">
        <f>_xlfn.RANK.AVG(N2991,Table1[backers_count])</f>
        <v>217</v>
      </c>
      <c r="S2991" t="str">
        <f t="shared" si="233"/>
        <v>theater</v>
      </c>
      <c r="T2991" t="str">
        <f t="shared" si="234"/>
        <v>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30"/>
        <v>42376.57430555555</v>
      </c>
      <c r="K2992">
        <v>1449150420</v>
      </c>
      <c r="L2992" s="11">
        <f t="shared" si="231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32"/>
        <v>100</v>
      </c>
      <c r="R2992">
        <f>_xlfn.RANK.AVG(N2992,Table1[backers_count])</f>
        <v>1970</v>
      </c>
      <c r="S2992" t="str">
        <f t="shared" si="233"/>
        <v>theater</v>
      </c>
      <c r="T2992" t="str">
        <f t="shared" si="234"/>
        <v>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30"/>
        <v>42762.837152777778</v>
      </c>
      <c r="K2993">
        <v>1483646730</v>
      </c>
      <c r="L2993" s="11">
        <f t="shared" si="231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32"/>
        <v>103</v>
      </c>
      <c r="R2993">
        <f>_xlfn.RANK.AVG(N2993,Table1[backers_count])</f>
        <v>873</v>
      </c>
      <c r="S2993" t="str">
        <f t="shared" si="233"/>
        <v>theater</v>
      </c>
      <c r="T2993" t="str">
        <f t="shared" si="234"/>
        <v>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30"/>
        <v>42652.767476851848</v>
      </c>
      <c r="K2994">
        <v>1473445510</v>
      </c>
      <c r="L2994" s="11">
        <f t="shared" si="231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32"/>
        <v>105</v>
      </c>
      <c r="R2994">
        <f>_xlfn.RANK.AVG(N2994,Table1[backers_count])</f>
        <v>1186</v>
      </c>
      <c r="S2994" t="str">
        <f t="shared" si="233"/>
        <v>theater</v>
      </c>
      <c r="T2994" t="str">
        <f t="shared" si="234"/>
        <v>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30"/>
        <v>42420.838738425926</v>
      </c>
      <c r="K2995">
        <v>1453406867</v>
      </c>
      <c r="L2995" s="11">
        <f t="shared" si="231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32"/>
        <v>100</v>
      </c>
      <c r="R2995">
        <f>_xlfn.RANK.AVG(N2995,Table1[backers_count])</f>
        <v>2149</v>
      </c>
      <c r="S2995" t="str">
        <f t="shared" si="233"/>
        <v>theater</v>
      </c>
      <c r="T2995" t="str">
        <f t="shared" si="234"/>
        <v>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30"/>
        <v>41915.478842592594</v>
      </c>
      <c r="K2996">
        <v>1409743772</v>
      </c>
      <c r="L2996" s="11">
        <f t="shared" si="231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32"/>
        <v>458</v>
      </c>
      <c r="R2996">
        <f>_xlfn.RANK.AVG(N2996,Table1[backers_count])</f>
        <v>1258.5</v>
      </c>
      <c r="S2996" t="str">
        <f t="shared" si="233"/>
        <v>theater</v>
      </c>
      <c r="T2996" t="str">
        <f t="shared" si="234"/>
        <v>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30"/>
        <v>42754.665173611109</v>
      </c>
      <c r="K2997">
        <v>1482249471</v>
      </c>
      <c r="L2997" s="11">
        <f t="shared" si="231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32"/>
        <v>105</v>
      </c>
      <c r="R2997">
        <f>_xlfn.RANK.AVG(N2997,Table1[backers_count])</f>
        <v>338.5</v>
      </c>
      <c r="S2997" t="str">
        <f t="shared" si="233"/>
        <v>theater</v>
      </c>
      <c r="T2997" t="str">
        <f t="shared" si="234"/>
        <v>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30"/>
        <v>42150.912500000006</v>
      </c>
      <c r="K2998">
        <v>1427493240</v>
      </c>
      <c r="L2998" s="11">
        <f t="shared" si="231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32"/>
        <v>172</v>
      </c>
      <c r="R2998">
        <f>_xlfn.RANK.AVG(N2998,Table1[backers_count])</f>
        <v>199</v>
      </c>
      <c r="S2998" t="str">
        <f t="shared" si="233"/>
        <v>theater</v>
      </c>
      <c r="T2998" t="str">
        <f t="shared" si="234"/>
        <v>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30"/>
        <v>42793.207638888889</v>
      </c>
      <c r="K2999">
        <v>1486661793</v>
      </c>
      <c r="L2999" s="11">
        <f t="shared" si="231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32"/>
        <v>104</v>
      </c>
      <c r="R2999">
        <f>_xlfn.RANK.AVG(N2999,Table1[backers_count])</f>
        <v>704.5</v>
      </c>
      <c r="S2999" t="str">
        <f t="shared" si="233"/>
        <v>theater</v>
      </c>
      <c r="T2999" t="str">
        <f t="shared" si="234"/>
        <v>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30"/>
        <v>41806.184027777781</v>
      </c>
      <c r="K3000">
        <v>1400474329</v>
      </c>
      <c r="L3000" s="11">
        <f t="shared" si="231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32"/>
        <v>103</v>
      </c>
      <c r="R3000">
        <f>_xlfn.RANK.AVG(N3000,Table1[backers_count])</f>
        <v>178</v>
      </c>
      <c r="S3000" t="str">
        <f t="shared" si="233"/>
        <v>theater</v>
      </c>
      <c r="T3000" t="str">
        <f t="shared" si="234"/>
        <v>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30"/>
        <v>42795.083333333328</v>
      </c>
      <c r="K3001">
        <v>1487094360</v>
      </c>
      <c r="L3001" s="11">
        <f t="shared" si="231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32"/>
        <v>119</v>
      </c>
      <c r="R3001">
        <f>_xlfn.RANK.AVG(N3001,Table1[backers_count])</f>
        <v>2222.5</v>
      </c>
      <c r="S3001" t="str">
        <f t="shared" si="233"/>
        <v>theater</v>
      </c>
      <c r="T3001" t="str">
        <f t="shared" si="234"/>
        <v>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30"/>
        <v>42766.75</v>
      </c>
      <c r="K3002">
        <v>1484682670</v>
      </c>
      <c r="L3002" s="11">
        <f t="shared" si="231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32"/>
        <v>100</v>
      </c>
      <c r="R3002">
        <f>_xlfn.RANK.AVG(N3002,Table1[backers_count])</f>
        <v>2767.5</v>
      </c>
      <c r="S3002" t="str">
        <f t="shared" si="233"/>
        <v>theater</v>
      </c>
      <c r="T3002" t="str">
        <f t="shared" si="234"/>
        <v>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30"/>
        <v>42564.895625000005</v>
      </c>
      <c r="K3003">
        <v>1465853382</v>
      </c>
      <c r="L3003" s="11">
        <f t="shared" si="231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32"/>
        <v>319</v>
      </c>
      <c r="R3003">
        <f>_xlfn.RANK.AVG(N3003,Table1[backers_count])</f>
        <v>483.5</v>
      </c>
      <c r="S3003" t="str">
        <f t="shared" si="233"/>
        <v>theater</v>
      </c>
      <c r="T3003" t="str">
        <f t="shared" si="234"/>
        <v>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30"/>
        <v>41269.83625</v>
      </c>
      <c r="K3004">
        <v>1353960252</v>
      </c>
      <c r="L3004" s="11">
        <f t="shared" si="231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32"/>
        <v>109</v>
      </c>
      <c r="R3004">
        <f>_xlfn.RANK.AVG(N3004,Table1[backers_count])</f>
        <v>777</v>
      </c>
      <c r="S3004" t="str">
        <f t="shared" si="233"/>
        <v>theater</v>
      </c>
      <c r="T3004" t="str">
        <f t="shared" si="234"/>
        <v>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30"/>
        <v>42430.249305555553</v>
      </c>
      <c r="K3005">
        <v>1454098976</v>
      </c>
      <c r="L3005" s="11">
        <f t="shared" si="231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32"/>
        <v>101</v>
      </c>
      <c r="R3005">
        <f>_xlfn.RANK.AVG(N3005,Table1[backers_count])</f>
        <v>2338</v>
      </c>
      <c r="S3005" t="str">
        <f t="shared" si="233"/>
        <v>theater</v>
      </c>
      <c r="T3005" t="str">
        <f t="shared" si="234"/>
        <v>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30"/>
        <v>41958.922731481478</v>
      </c>
      <c r="K3006">
        <v>1413493724</v>
      </c>
      <c r="L3006" s="11">
        <f t="shared" si="231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32"/>
        <v>113</v>
      </c>
      <c r="R3006">
        <f>_xlfn.RANK.AVG(N3006,Table1[backers_count])</f>
        <v>303</v>
      </c>
      <c r="S3006" t="str">
        <f t="shared" si="233"/>
        <v>theater</v>
      </c>
      <c r="T3006" t="str">
        <f t="shared" si="234"/>
        <v>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30"/>
        <v>41918.674826388888</v>
      </c>
      <c r="K3007">
        <v>1410019905</v>
      </c>
      <c r="L3007" s="11">
        <f t="shared" si="231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32"/>
        <v>120</v>
      </c>
      <c r="R3007">
        <f>_xlfn.RANK.AVG(N3007,Table1[backers_count])</f>
        <v>689.5</v>
      </c>
      <c r="S3007" t="str">
        <f t="shared" si="233"/>
        <v>theater</v>
      </c>
      <c r="T3007" t="str">
        <f t="shared" si="234"/>
        <v>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30"/>
        <v>41987.756840277783</v>
      </c>
      <c r="K3008">
        <v>1415988591</v>
      </c>
      <c r="L3008" s="11">
        <f t="shared" si="231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32"/>
        <v>108</v>
      </c>
      <c r="R3008">
        <f>_xlfn.RANK.AVG(N3008,Table1[backers_count])</f>
        <v>832</v>
      </c>
      <c r="S3008" t="str">
        <f t="shared" si="233"/>
        <v>theater</v>
      </c>
      <c r="T3008" t="str">
        <f t="shared" si="234"/>
        <v>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30"/>
        <v>42119.216238425928</v>
      </c>
      <c r="K3009">
        <v>1428124283</v>
      </c>
      <c r="L3009" s="11">
        <f t="shared" si="231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32"/>
        <v>180</v>
      </c>
      <c r="R3009">
        <f>_xlfn.RANK.AVG(N3009,Table1[backers_count])</f>
        <v>2222.5</v>
      </c>
      <c r="S3009" t="str">
        <f t="shared" si="233"/>
        <v>theater</v>
      </c>
      <c r="T3009" t="str">
        <f t="shared" si="234"/>
        <v>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ref="J3010:J3073" si="235">(((I3010/60)/60)/24)+DATE(1970,1,1)</f>
        <v>42390.212025462963</v>
      </c>
      <c r="K3010">
        <v>1450760719</v>
      </c>
      <c r="L3010" s="11">
        <f t="shared" ref="L3010:L3073" si="236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37">ROUND((E3010/D3010)*100,0)</f>
        <v>101</v>
      </c>
      <c r="R3010">
        <f>_xlfn.RANK.AVG(N3010,Table1[backers_count])</f>
        <v>2010</v>
      </c>
      <c r="S3010" t="str">
        <f t="shared" ref="S3010:S3073" si="238">LEFT(P3010, SEARCH("/",P3010,1)-1)</f>
        <v>theater</v>
      </c>
      <c r="T3010" t="str">
        <f t="shared" ref="T3010:T3073" si="239">RIGHT(P3010,LEN(P3010)-SEARCH("/",P3010)-1)</f>
        <v>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si="235"/>
        <v>41969.611574074079</v>
      </c>
      <c r="K3011">
        <v>1414417240</v>
      </c>
      <c r="L3011" s="11">
        <f t="shared" si="236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37"/>
        <v>120</v>
      </c>
      <c r="R3011">
        <f>_xlfn.RANK.AVG(N3011,Table1[backers_count])</f>
        <v>643</v>
      </c>
      <c r="S3011" t="str">
        <f t="shared" si="238"/>
        <v>theater</v>
      </c>
      <c r="T3011" t="str">
        <f t="shared" si="239"/>
        <v>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35"/>
        <v>42056.832395833335</v>
      </c>
      <c r="K3012">
        <v>1419364719</v>
      </c>
      <c r="L3012" s="11">
        <f t="shared" si="236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37"/>
        <v>158</v>
      </c>
      <c r="R3012">
        <f>_xlfn.RANK.AVG(N3012,Table1[backers_count])</f>
        <v>2419.5</v>
      </c>
      <c r="S3012" t="str">
        <f t="shared" si="238"/>
        <v>theater</v>
      </c>
      <c r="T3012" t="str">
        <f t="shared" si="239"/>
        <v>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35"/>
        <v>42361.957638888889</v>
      </c>
      <c r="K3013">
        <v>1448536516</v>
      </c>
      <c r="L3013" s="11">
        <f t="shared" si="236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37"/>
        <v>124</v>
      </c>
      <c r="R3013">
        <f>_xlfn.RANK.AVG(N3013,Table1[backers_count])</f>
        <v>2047.5</v>
      </c>
      <c r="S3013" t="str">
        <f t="shared" si="238"/>
        <v>theater</v>
      </c>
      <c r="T3013" t="str">
        <f t="shared" si="239"/>
        <v>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35"/>
        <v>42045.702893518523</v>
      </c>
      <c r="K3014">
        <v>1421772730</v>
      </c>
      <c r="L3014" s="11">
        <f t="shared" si="236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37"/>
        <v>117</v>
      </c>
      <c r="R3014">
        <f>_xlfn.RANK.AVG(N3014,Table1[backers_count])</f>
        <v>1326.5</v>
      </c>
      <c r="S3014" t="str">
        <f t="shared" si="238"/>
        <v>theater</v>
      </c>
      <c r="T3014" t="str">
        <f t="shared" si="239"/>
        <v>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35"/>
        <v>42176.836215277777</v>
      </c>
      <c r="K3015">
        <v>1432325049</v>
      </c>
      <c r="L3015" s="11">
        <f t="shared" si="236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37"/>
        <v>157</v>
      </c>
      <c r="R3015">
        <f>_xlfn.RANK.AVG(N3015,Table1[backers_count])</f>
        <v>759</v>
      </c>
      <c r="S3015" t="str">
        <f t="shared" si="238"/>
        <v>theater</v>
      </c>
      <c r="T3015" t="str">
        <f t="shared" si="239"/>
        <v>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35"/>
        <v>41948.208333333336</v>
      </c>
      <c r="K3016">
        <v>1412737080</v>
      </c>
      <c r="L3016" s="11">
        <f t="shared" si="236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37"/>
        <v>113</v>
      </c>
      <c r="R3016">
        <f>_xlfn.RANK.AVG(N3016,Table1[backers_count])</f>
        <v>131</v>
      </c>
      <c r="S3016" t="str">
        <f t="shared" si="238"/>
        <v>theater</v>
      </c>
      <c r="T3016" t="str">
        <f t="shared" si="239"/>
        <v>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35"/>
        <v>41801.166666666664</v>
      </c>
      <c r="K3017">
        <v>1401125238</v>
      </c>
      <c r="L3017" s="11">
        <f t="shared" si="236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37"/>
        <v>103</v>
      </c>
      <c r="R3017">
        <f>_xlfn.RANK.AVG(N3017,Table1[backers_count])</f>
        <v>1594</v>
      </c>
      <c r="S3017" t="str">
        <f t="shared" si="238"/>
        <v>theater</v>
      </c>
      <c r="T3017" t="str">
        <f t="shared" si="239"/>
        <v>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35"/>
        <v>41838.548055555555</v>
      </c>
      <c r="K3018">
        <v>1400504952</v>
      </c>
      <c r="L3018" s="11">
        <f t="shared" si="236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37"/>
        <v>103</v>
      </c>
      <c r="R3018">
        <f>_xlfn.RANK.AVG(N3018,Table1[backers_count])</f>
        <v>1701.5</v>
      </c>
      <c r="S3018" t="str">
        <f t="shared" si="238"/>
        <v>theater</v>
      </c>
      <c r="T3018" t="str">
        <f t="shared" si="239"/>
        <v>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35"/>
        <v>41871.850034722222</v>
      </c>
      <c r="K3019">
        <v>1405974243</v>
      </c>
      <c r="L3019" s="11">
        <f t="shared" si="236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37"/>
        <v>106</v>
      </c>
      <c r="R3019">
        <f>_xlfn.RANK.AVG(N3019,Table1[backers_count])</f>
        <v>532</v>
      </c>
      <c r="S3019" t="str">
        <f t="shared" si="238"/>
        <v>theater</v>
      </c>
      <c r="T3019" t="str">
        <f t="shared" si="239"/>
        <v>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35"/>
        <v>42205.916666666672</v>
      </c>
      <c r="K3020">
        <v>1433747376</v>
      </c>
      <c r="L3020" s="11">
        <f t="shared" si="236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37"/>
        <v>101</v>
      </c>
      <c r="R3020">
        <f>_xlfn.RANK.AVG(N3020,Table1[backers_count])</f>
        <v>1575</v>
      </c>
      <c r="S3020" t="str">
        <f t="shared" si="238"/>
        <v>theater</v>
      </c>
      <c r="T3020" t="str">
        <f t="shared" si="239"/>
        <v>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35"/>
        <v>41786.125</v>
      </c>
      <c r="K3021">
        <v>1398801620</v>
      </c>
      <c r="L3021" s="11">
        <f t="shared" si="236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37"/>
        <v>121</v>
      </c>
      <c r="R3021">
        <f>_xlfn.RANK.AVG(N3021,Table1[backers_count])</f>
        <v>372</v>
      </c>
      <c r="S3021" t="str">
        <f t="shared" si="238"/>
        <v>theater</v>
      </c>
      <c r="T3021" t="str">
        <f t="shared" si="239"/>
        <v>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35"/>
        <v>42230.846446759257</v>
      </c>
      <c r="K3022">
        <v>1434399533</v>
      </c>
      <c r="L3022" s="11">
        <f t="shared" si="236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37"/>
        <v>101</v>
      </c>
      <c r="R3022">
        <f>_xlfn.RANK.AVG(N3022,Table1[backers_count])</f>
        <v>1866.5</v>
      </c>
      <c r="S3022" t="str">
        <f t="shared" si="238"/>
        <v>theater</v>
      </c>
      <c r="T3022" t="str">
        <f t="shared" si="239"/>
        <v>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35"/>
        <v>42696.249305555553</v>
      </c>
      <c r="K3023">
        <v>1476715869</v>
      </c>
      <c r="L3023" s="11">
        <f t="shared" si="236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37"/>
        <v>116</v>
      </c>
      <c r="R3023">
        <f>_xlfn.RANK.AVG(N3023,Table1[backers_count])</f>
        <v>788</v>
      </c>
      <c r="S3023" t="str">
        <f t="shared" si="238"/>
        <v>theater</v>
      </c>
      <c r="T3023" t="str">
        <f t="shared" si="239"/>
        <v>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35"/>
        <v>42609.95380787037</v>
      </c>
      <c r="K3024">
        <v>1468450409</v>
      </c>
      <c r="L3024" s="11">
        <f t="shared" si="236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37"/>
        <v>101</v>
      </c>
      <c r="R3024">
        <f>_xlfn.RANK.AVG(N3024,Table1[backers_count])</f>
        <v>1213.5</v>
      </c>
      <c r="S3024" t="str">
        <f t="shared" si="238"/>
        <v>theater</v>
      </c>
      <c r="T3024" t="str">
        <f t="shared" si="239"/>
        <v>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35"/>
        <v>42166.675763888896</v>
      </c>
      <c r="K3025">
        <v>1430151186</v>
      </c>
      <c r="L3025" s="11">
        <f t="shared" si="236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37"/>
        <v>103</v>
      </c>
      <c r="R3025">
        <f>_xlfn.RANK.AVG(N3025,Table1[backers_count])</f>
        <v>2901.5</v>
      </c>
      <c r="S3025" t="str">
        <f t="shared" si="238"/>
        <v>theater</v>
      </c>
      <c r="T3025" t="str">
        <f t="shared" si="239"/>
        <v>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35"/>
        <v>41188.993923611109</v>
      </c>
      <c r="K3026">
        <v>1346975475</v>
      </c>
      <c r="L3026" s="11">
        <f t="shared" si="236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37"/>
        <v>246</v>
      </c>
      <c r="R3026">
        <f>_xlfn.RANK.AVG(N3026,Table1[backers_count])</f>
        <v>465</v>
      </c>
      <c r="S3026" t="str">
        <f t="shared" si="238"/>
        <v>theater</v>
      </c>
      <c r="T3026" t="str">
        <f t="shared" si="239"/>
        <v>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35"/>
        <v>41789.666666666664</v>
      </c>
      <c r="K3027">
        <v>1399032813</v>
      </c>
      <c r="L3027" s="11">
        <f t="shared" si="236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37"/>
        <v>302</v>
      </c>
      <c r="R3027">
        <f>_xlfn.RANK.AVG(N3027,Table1[backers_count])</f>
        <v>579.5</v>
      </c>
      <c r="S3027" t="str">
        <f t="shared" si="238"/>
        <v>theater</v>
      </c>
      <c r="T3027" t="str">
        <f t="shared" si="239"/>
        <v>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35"/>
        <v>42797.459398148145</v>
      </c>
      <c r="K3028">
        <v>1487329292</v>
      </c>
      <c r="L3028" s="11">
        <f t="shared" si="236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37"/>
        <v>143</v>
      </c>
      <c r="R3028">
        <f>_xlfn.RANK.AVG(N3028,Table1[backers_count])</f>
        <v>2047.5</v>
      </c>
      <c r="S3028" t="str">
        <f t="shared" si="238"/>
        <v>theater</v>
      </c>
      <c r="T3028" t="str">
        <f t="shared" si="239"/>
        <v>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35"/>
        <v>42083.662627314814</v>
      </c>
      <c r="K3029">
        <v>1424278451</v>
      </c>
      <c r="L3029" s="11">
        <f t="shared" si="236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37"/>
        <v>131</v>
      </c>
      <c r="R3029">
        <f>_xlfn.RANK.AVG(N3029,Table1[backers_count])</f>
        <v>256</v>
      </c>
      <c r="S3029" t="str">
        <f t="shared" si="238"/>
        <v>theater</v>
      </c>
      <c r="T3029" t="str">
        <f t="shared" si="239"/>
        <v>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35"/>
        <v>42597.264178240745</v>
      </c>
      <c r="K3030">
        <v>1468650025</v>
      </c>
      <c r="L3030" s="11">
        <f t="shared" si="236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37"/>
        <v>168</v>
      </c>
      <c r="R3030">
        <f>_xlfn.RANK.AVG(N3030,Table1[backers_count])</f>
        <v>817</v>
      </c>
      <c r="S3030" t="str">
        <f t="shared" si="238"/>
        <v>theater</v>
      </c>
      <c r="T3030" t="str">
        <f t="shared" si="239"/>
        <v>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35"/>
        <v>41961.190972222219</v>
      </c>
      <c r="K3031">
        <v>1413824447</v>
      </c>
      <c r="L3031" s="11">
        <f t="shared" si="236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37"/>
        <v>110</v>
      </c>
      <c r="R3031">
        <f>_xlfn.RANK.AVG(N3031,Table1[backers_count])</f>
        <v>228.5</v>
      </c>
      <c r="S3031" t="str">
        <f t="shared" si="238"/>
        <v>theater</v>
      </c>
      <c r="T3031" t="str">
        <f t="shared" si="239"/>
        <v>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35"/>
        <v>42263.747349537036</v>
      </c>
      <c r="K3032">
        <v>1439834171</v>
      </c>
      <c r="L3032" s="11">
        <f t="shared" si="236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37"/>
        <v>107</v>
      </c>
      <c r="R3032">
        <f>_xlfn.RANK.AVG(N3032,Table1[backers_count])</f>
        <v>1575</v>
      </c>
      <c r="S3032" t="str">
        <f t="shared" si="238"/>
        <v>theater</v>
      </c>
      <c r="T3032" t="str">
        <f t="shared" si="239"/>
        <v>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35"/>
        <v>42657.882488425923</v>
      </c>
      <c r="K3033">
        <v>1471295447</v>
      </c>
      <c r="L3033" s="11">
        <f t="shared" si="236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37"/>
        <v>100</v>
      </c>
      <c r="R3033">
        <f>_xlfn.RANK.AVG(N3033,Table1[backers_count])</f>
        <v>1896</v>
      </c>
      <c r="S3033" t="str">
        <f t="shared" si="238"/>
        <v>theater</v>
      </c>
      <c r="T3033" t="str">
        <f t="shared" si="239"/>
        <v>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35"/>
        <v>42258.044664351852</v>
      </c>
      <c r="K3034">
        <v>1439341459</v>
      </c>
      <c r="L3034" s="11">
        <f t="shared" si="236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37"/>
        <v>127</v>
      </c>
      <c r="R3034">
        <f>_xlfn.RANK.AVG(N3034,Table1[backers_count])</f>
        <v>2047.5</v>
      </c>
      <c r="S3034" t="str">
        <f t="shared" si="238"/>
        <v>theater</v>
      </c>
      <c r="T3034" t="str">
        <f t="shared" si="239"/>
        <v>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35"/>
        <v>42600.110243055555</v>
      </c>
      <c r="K3035">
        <v>1468895925</v>
      </c>
      <c r="L3035" s="11">
        <f t="shared" si="236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37"/>
        <v>147</v>
      </c>
      <c r="R3035">
        <f>_xlfn.RANK.AVG(N3035,Table1[backers_count])</f>
        <v>2118</v>
      </c>
      <c r="S3035" t="str">
        <f t="shared" si="238"/>
        <v>theater</v>
      </c>
      <c r="T3035" t="str">
        <f t="shared" si="239"/>
        <v>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35"/>
        <v>42675.165972222225</v>
      </c>
      <c r="K3036">
        <v>1475326255</v>
      </c>
      <c r="L3036" s="11">
        <f t="shared" si="236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37"/>
        <v>113</v>
      </c>
      <c r="R3036">
        <f>_xlfn.RANK.AVG(N3036,Table1[backers_count])</f>
        <v>50</v>
      </c>
      <c r="S3036" t="str">
        <f t="shared" si="238"/>
        <v>theater</v>
      </c>
      <c r="T3036" t="str">
        <f t="shared" si="239"/>
        <v>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35"/>
        <v>41398.560289351852</v>
      </c>
      <c r="K3037">
        <v>1365082009</v>
      </c>
      <c r="L3037" s="11">
        <f t="shared" si="236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37"/>
        <v>109</v>
      </c>
      <c r="R3037">
        <f>_xlfn.RANK.AVG(N3037,Table1[backers_count])</f>
        <v>266</v>
      </c>
      <c r="S3037" t="str">
        <f t="shared" si="238"/>
        <v>theater</v>
      </c>
      <c r="T3037" t="str">
        <f t="shared" si="239"/>
        <v>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35"/>
        <v>41502.499305555553</v>
      </c>
      <c r="K3038">
        <v>1373568644</v>
      </c>
      <c r="L3038" s="11">
        <f t="shared" si="236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37"/>
        <v>127</v>
      </c>
      <c r="R3038">
        <f>_xlfn.RANK.AVG(N3038,Table1[backers_count])</f>
        <v>245.5</v>
      </c>
      <c r="S3038" t="str">
        <f t="shared" si="238"/>
        <v>theater</v>
      </c>
      <c r="T3038" t="str">
        <f t="shared" si="239"/>
        <v>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35"/>
        <v>40453.207638888889</v>
      </c>
      <c r="K3039">
        <v>1279574773</v>
      </c>
      <c r="L3039" s="11">
        <f t="shared" si="236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37"/>
        <v>213</v>
      </c>
      <c r="R3039">
        <f>_xlfn.RANK.AVG(N3039,Table1[backers_count])</f>
        <v>1812.5</v>
      </c>
      <c r="S3039" t="str">
        <f t="shared" si="238"/>
        <v>theater</v>
      </c>
      <c r="T3039" t="str">
        <f t="shared" si="239"/>
        <v>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35"/>
        <v>42433.252280092594</v>
      </c>
      <c r="K3040">
        <v>1451887397</v>
      </c>
      <c r="L3040" s="11">
        <f t="shared" si="236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37"/>
        <v>101</v>
      </c>
      <c r="R3040">
        <f>_xlfn.RANK.AVG(N3040,Table1[backers_count])</f>
        <v>1970</v>
      </c>
      <c r="S3040" t="str">
        <f t="shared" si="238"/>
        <v>theater</v>
      </c>
      <c r="T3040" t="str">
        <f t="shared" si="239"/>
        <v>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35"/>
        <v>41637.332638888889</v>
      </c>
      <c r="K3041">
        <v>1386011038</v>
      </c>
      <c r="L3041" s="11">
        <f t="shared" si="236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37"/>
        <v>109</v>
      </c>
      <c r="R3041">
        <f>_xlfn.RANK.AVG(N3041,Table1[backers_count])</f>
        <v>359.5</v>
      </c>
      <c r="S3041" t="str">
        <f t="shared" si="238"/>
        <v>theater</v>
      </c>
      <c r="T3041" t="str">
        <f t="shared" si="239"/>
        <v>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35"/>
        <v>42181.958333333328</v>
      </c>
      <c r="K3042">
        <v>1434999621</v>
      </c>
      <c r="L3042" s="11">
        <f t="shared" si="236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37"/>
        <v>108</v>
      </c>
      <c r="R3042">
        <f>_xlfn.RANK.AVG(N3042,Table1[backers_count])</f>
        <v>1555.5</v>
      </c>
      <c r="S3042" t="str">
        <f t="shared" si="238"/>
        <v>theater</v>
      </c>
      <c r="T3042" t="str">
        <f t="shared" si="239"/>
        <v>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35"/>
        <v>42389.868611111116</v>
      </c>
      <c r="K3043">
        <v>1450731048</v>
      </c>
      <c r="L3043" s="11">
        <f t="shared" si="236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37"/>
        <v>110</v>
      </c>
      <c r="R3043">
        <f>_xlfn.RANK.AVG(N3043,Table1[backers_count])</f>
        <v>854</v>
      </c>
      <c r="S3043" t="str">
        <f t="shared" si="238"/>
        <v>theater</v>
      </c>
      <c r="T3043" t="str">
        <f t="shared" si="239"/>
        <v>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35"/>
        <v>42283.688043981485</v>
      </c>
      <c r="K3044">
        <v>1441557047</v>
      </c>
      <c r="L3044" s="11">
        <f t="shared" si="236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37"/>
        <v>128</v>
      </c>
      <c r="R3044">
        <f>_xlfn.RANK.AVG(N3044,Table1[backers_count])</f>
        <v>1678</v>
      </c>
      <c r="S3044" t="str">
        <f t="shared" si="238"/>
        <v>theater</v>
      </c>
      <c r="T3044" t="str">
        <f t="shared" si="239"/>
        <v>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35"/>
        <v>42110.118055555555</v>
      </c>
      <c r="K3045">
        <v>1426815699</v>
      </c>
      <c r="L3045" s="11">
        <f t="shared" si="236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37"/>
        <v>110</v>
      </c>
      <c r="R3045">
        <f>_xlfn.RANK.AVG(N3045,Table1[backers_count])</f>
        <v>643</v>
      </c>
      <c r="S3045" t="str">
        <f t="shared" si="238"/>
        <v>theater</v>
      </c>
      <c r="T3045" t="str">
        <f t="shared" si="239"/>
        <v>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35"/>
        <v>42402.7268287037</v>
      </c>
      <c r="K3046">
        <v>1453137998</v>
      </c>
      <c r="L3046" s="11">
        <f t="shared" si="236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37"/>
        <v>109</v>
      </c>
      <c r="R3046">
        <f>_xlfn.RANK.AVG(N3046,Table1[backers_count])</f>
        <v>544.5</v>
      </c>
      <c r="S3046" t="str">
        <f t="shared" si="238"/>
        <v>theater</v>
      </c>
      <c r="T3046" t="str">
        <f t="shared" si="239"/>
        <v>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35"/>
        <v>41873.155729166669</v>
      </c>
      <c r="K3047">
        <v>1406087055</v>
      </c>
      <c r="L3047" s="11">
        <f t="shared" si="236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37"/>
        <v>133</v>
      </c>
      <c r="R3047">
        <f>_xlfn.RANK.AVG(N3047,Table1[backers_count])</f>
        <v>1186</v>
      </c>
      <c r="S3047" t="str">
        <f t="shared" si="238"/>
        <v>theater</v>
      </c>
      <c r="T3047" t="str">
        <f t="shared" si="239"/>
        <v>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35"/>
        <v>41892.202777777777</v>
      </c>
      <c r="K3048">
        <v>1407784586</v>
      </c>
      <c r="L3048" s="11">
        <f t="shared" si="236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37"/>
        <v>191</v>
      </c>
      <c r="R3048">
        <f>_xlfn.RANK.AVG(N3048,Table1[backers_count])</f>
        <v>1272.5</v>
      </c>
      <c r="S3048" t="str">
        <f t="shared" si="238"/>
        <v>theater</v>
      </c>
      <c r="T3048" t="str">
        <f t="shared" si="239"/>
        <v>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35"/>
        <v>42487.552777777775</v>
      </c>
      <c r="K3049">
        <v>1457999054</v>
      </c>
      <c r="L3049" s="11">
        <f t="shared" si="236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37"/>
        <v>149</v>
      </c>
      <c r="R3049">
        <f>_xlfn.RANK.AVG(N3049,Table1[backers_count])</f>
        <v>2222.5</v>
      </c>
      <c r="S3049" t="str">
        <f t="shared" si="238"/>
        <v>theater</v>
      </c>
      <c r="T3049" t="str">
        <f t="shared" si="239"/>
        <v>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35"/>
        <v>42004.890277777777</v>
      </c>
      <c r="K3050">
        <v>1417556262</v>
      </c>
      <c r="L3050" s="11">
        <f t="shared" si="236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37"/>
        <v>166</v>
      </c>
      <c r="R3050">
        <f>_xlfn.RANK.AVG(N3050,Table1[backers_count])</f>
        <v>1459</v>
      </c>
      <c r="S3050" t="str">
        <f t="shared" si="238"/>
        <v>theater</v>
      </c>
      <c r="T3050" t="str">
        <f t="shared" si="239"/>
        <v>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35"/>
        <v>42169.014525462961</v>
      </c>
      <c r="K3051">
        <v>1431649255</v>
      </c>
      <c r="L3051" s="11">
        <f t="shared" si="236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37"/>
        <v>107</v>
      </c>
      <c r="R3051">
        <f>_xlfn.RANK.AVG(N3051,Table1[backers_count])</f>
        <v>1340.5</v>
      </c>
      <c r="S3051" t="str">
        <f t="shared" si="238"/>
        <v>theater</v>
      </c>
      <c r="T3051" t="str">
        <f t="shared" si="239"/>
        <v>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35"/>
        <v>42495.16851851852</v>
      </c>
      <c r="K3052">
        <v>1459828960</v>
      </c>
      <c r="L3052" s="11">
        <f t="shared" si="236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37"/>
        <v>106</v>
      </c>
      <c r="R3052">
        <f>_xlfn.RANK.AVG(N3052,Table1[backers_count])</f>
        <v>2707</v>
      </c>
      <c r="S3052" t="str">
        <f t="shared" si="238"/>
        <v>theater</v>
      </c>
      <c r="T3052" t="str">
        <f t="shared" si="239"/>
        <v>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35"/>
        <v>42774.416030092587</v>
      </c>
      <c r="K3053">
        <v>1483955945</v>
      </c>
      <c r="L3053" s="11">
        <f t="shared" si="236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37"/>
        <v>24</v>
      </c>
      <c r="R3053">
        <f>_xlfn.RANK.AVG(N3053,Table1[backers_count])</f>
        <v>1724.5</v>
      </c>
      <c r="S3053" t="str">
        <f t="shared" si="238"/>
        <v>theater</v>
      </c>
      <c r="T3053" t="str">
        <f t="shared" si="239"/>
        <v>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35"/>
        <v>42152.665972222225</v>
      </c>
      <c r="K3054">
        <v>1430237094</v>
      </c>
      <c r="L3054" s="11">
        <f t="shared" si="236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37"/>
        <v>0</v>
      </c>
      <c r="R3054">
        <f>_xlfn.RANK.AVG(N3054,Table1[backers_count])</f>
        <v>3354.5</v>
      </c>
      <c r="S3054" t="str">
        <f t="shared" si="238"/>
        <v>theater</v>
      </c>
      <c r="T3054" t="str">
        <f t="shared" si="239"/>
        <v>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35"/>
        <v>41914.165972222225</v>
      </c>
      <c r="K3055">
        <v>1407781013</v>
      </c>
      <c r="L3055" s="11">
        <f t="shared" si="236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37"/>
        <v>0</v>
      </c>
      <c r="R3055">
        <f>_xlfn.RANK.AVG(N3055,Table1[backers_count])</f>
        <v>3198.5</v>
      </c>
      <c r="S3055" t="str">
        <f t="shared" si="238"/>
        <v>theater</v>
      </c>
      <c r="T3055" t="str">
        <f t="shared" si="239"/>
        <v>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35"/>
        <v>42065.044444444444</v>
      </c>
      <c r="K3056">
        <v>1422043154</v>
      </c>
      <c r="L3056" s="11">
        <f t="shared" si="236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37"/>
        <v>0</v>
      </c>
      <c r="R3056">
        <f>_xlfn.RANK.AVG(N3056,Table1[backers_count])</f>
        <v>3909.5</v>
      </c>
      <c r="S3056" t="str">
        <f t="shared" si="238"/>
        <v>theater</v>
      </c>
      <c r="T3056" t="str">
        <f t="shared" si="239"/>
        <v>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35"/>
        <v>42013.95821759259</v>
      </c>
      <c r="K3057">
        <v>1415660390</v>
      </c>
      <c r="L3057" s="11">
        <f t="shared" si="236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37"/>
        <v>0</v>
      </c>
      <c r="R3057">
        <f>_xlfn.RANK.AVG(N3057,Table1[backers_count])</f>
        <v>3572.5</v>
      </c>
      <c r="S3057" t="str">
        <f t="shared" si="238"/>
        <v>theater</v>
      </c>
      <c r="T3057" t="str">
        <f t="shared" si="239"/>
        <v>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35"/>
        <v>41911.636388888888</v>
      </c>
      <c r="K3058">
        <v>1406819784</v>
      </c>
      <c r="L3058" s="11">
        <f t="shared" si="236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37"/>
        <v>0</v>
      </c>
      <c r="R3058">
        <f>_xlfn.RANK.AVG(N3058,Table1[backers_count])</f>
        <v>3909.5</v>
      </c>
      <c r="S3058" t="str">
        <f t="shared" si="238"/>
        <v>theater</v>
      </c>
      <c r="T3058" t="str">
        <f t="shared" si="239"/>
        <v>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35"/>
        <v>42463.608923611115</v>
      </c>
      <c r="K3059">
        <v>1457105811</v>
      </c>
      <c r="L3059" s="11">
        <f t="shared" si="236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37"/>
        <v>0</v>
      </c>
      <c r="R3059">
        <f>_xlfn.RANK.AVG(N3059,Table1[backers_count])</f>
        <v>3909.5</v>
      </c>
      <c r="S3059" t="str">
        <f t="shared" si="238"/>
        <v>theater</v>
      </c>
      <c r="T3059" t="str">
        <f t="shared" si="239"/>
        <v>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35"/>
        <v>42510.374305555553</v>
      </c>
      <c r="K3060">
        <v>1459414740</v>
      </c>
      <c r="L3060" s="11">
        <f t="shared" si="236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37"/>
        <v>0</v>
      </c>
      <c r="R3060">
        <f>_xlfn.RANK.AVG(N3060,Table1[backers_count])</f>
        <v>3198.5</v>
      </c>
      <c r="S3060" t="str">
        <f t="shared" si="238"/>
        <v>theater</v>
      </c>
      <c r="T3060" t="str">
        <f t="shared" si="239"/>
        <v>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35"/>
        <v>41859.935717592591</v>
      </c>
      <c r="K3061">
        <v>1404944846</v>
      </c>
      <c r="L3061" s="11">
        <f t="shared" si="236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37"/>
        <v>3</v>
      </c>
      <c r="R3061">
        <f>_xlfn.RANK.AVG(N3061,Table1[backers_count])</f>
        <v>2611.5</v>
      </c>
      <c r="S3061" t="str">
        <f t="shared" si="238"/>
        <v>theater</v>
      </c>
      <c r="T3061" t="str">
        <f t="shared" si="239"/>
        <v>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35"/>
        <v>42275.274699074071</v>
      </c>
      <c r="K3062">
        <v>1440830134</v>
      </c>
      <c r="L3062" s="11">
        <f t="shared" si="236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37"/>
        <v>0</v>
      </c>
      <c r="R3062">
        <f>_xlfn.RANK.AVG(N3062,Table1[backers_count])</f>
        <v>2901.5</v>
      </c>
      <c r="S3062" t="str">
        <f t="shared" si="238"/>
        <v>theater</v>
      </c>
      <c r="T3062" t="str">
        <f t="shared" si="239"/>
        <v>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35"/>
        <v>41864.784120370372</v>
      </c>
      <c r="K3063">
        <v>1405363748</v>
      </c>
      <c r="L3063" s="11">
        <f t="shared" si="236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37"/>
        <v>0</v>
      </c>
      <c r="R3063">
        <f>_xlfn.RANK.AVG(N3063,Table1[backers_count])</f>
        <v>3909.5</v>
      </c>
      <c r="S3063" t="str">
        <f t="shared" si="238"/>
        <v>theater</v>
      </c>
      <c r="T3063" t="str">
        <f t="shared" si="239"/>
        <v>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35"/>
        <v>42277.75</v>
      </c>
      <c r="K3064">
        <v>1441111892</v>
      </c>
      <c r="L3064" s="11">
        <f t="shared" si="236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37"/>
        <v>67</v>
      </c>
      <c r="R3064">
        <f>_xlfn.RANK.AVG(N3064,Table1[backers_count])</f>
        <v>1153</v>
      </c>
      <c r="S3064" t="str">
        <f t="shared" si="238"/>
        <v>theater</v>
      </c>
      <c r="T3064" t="str">
        <f t="shared" si="239"/>
        <v>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35"/>
        <v>42665.922893518517</v>
      </c>
      <c r="K3065">
        <v>1474150138</v>
      </c>
      <c r="L3065" s="11">
        <f t="shared" si="236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37"/>
        <v>20</v>
      </c>
      <c r="R3065">
        <f>_xlfn.RANK.AVG(N3065,Table1[backers_count])</f>
        <v>2118</v>
      </c>
      <c r="S3065" t="str">
        <f t="shared" si="238"/>
        <v>theater</v>
      </c>
      <c r="T3065" t="str">
        <f t="shared" si="239"/>
        <v>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35"/>
        <v>42330.290972222225</v>
      </c>
      <c r="K3066">
        <v>1445483246</v>
      </c>
      <c r="L3066" s="11">
        <f t="shared" si="236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37"/>
        <v>11</v>
      </c>
      <c r="R3066">
        <f>_xlfn.RANK.AVG(N3066,Table1[backers_count])</f>
        <v>1082</v>
      </c>
      <c r="S3066" t="str">
        <f t="shared" si="238"/>
        <v>theater</v>
      </c>
      <c r="T3066" t="str">
        <f t="shared" si="239"/>
        <v>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35"/>
        <v>41850.055231481485</v>
      </c>
      <c r="K3067">
        <v>1404523172</v>
      </c>
      <c r="L3067" s="11">
        <f t="shared" si="236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37"/>
        <v>0</v>
      </c>
      <c r="R3067">
        <f>_xlfn.RANK.AVG(N3067,Table1[backers_count])</f>
        <v>3354.5</v>
      </c>
      <c r="S3067" t="str">
        <f t="shared" si="238"/>
        <v>theater</v>
      </c>
      <c r="T3067" t="str">
        <f t="shared" si="239"/>
        <v>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35"/>
        <v>42561.228437500002</v>
      </c>
      <c r="K3068">
        <v>1465536537</v>
      </c>
      <c r="L3068" s="11">
        <f t="shared" si="236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37"/>
        <v>12</v>
      </c>
      <c r="R3068">
        <f>_xlfn.RANK.AVG(N3068,Table1[backers_count])</f>
        <v>2419.5</v>
      </c>
      <c r="S3068" t="str">
        <f t="shared" si="238"/>
        <v>theater</v>
      </c>
      <c r="T3068" t="str">
        <f t="shared" si="239"/>
        <v>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35"/>
        <v>42256.938414351855</v>
      </c>
      <c r="K3069">
        <v>1439245879</v>
      </c>
      <c r="L3069" s="11">
        <f t="shared" si="236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37"/>
        <v>3</v>
      </c>
      <c r="R3069">
        <f>_xlfn.RANK.AVG(N3069,Table1[backers_count])</f>
        <v>3572.5</v>
      </c>
      <c r="S3069" t="str">
        <f t="shared" si="238"/>
        <v>theater</v>
      </c>
      <c r="T3069" t="str">
        <f t="shared" si="239"/>
        <v>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35"/>
        <v>42293.691574074073</v>
      </c>
      <c r="K3070">
        <v>1442421352</v>
      </c>
      <c r="L3070" s="11">
        <f t="shared" si="236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37"/>
        <v>0</v>
      </c>
      <c r="R3070">
        <f>_xlfn.RANK.AVG(N3070,Table1[backers_count])</f>
        <v>3354.5</v>
      </c>
      <c r="S3070" t="str">
        <f t="shared" si="238"/>
        <v>theater</v>
      </c>
      <c r="T3070" t="str">
        <f t="shared" si="239"/>
        <v>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35"/>
        <v>41987.833726851852</v>
      </c>
      <c r="K3071">
        <v>1415995234</v>
      </c>
      <c r="L3071" s="11">
        <f t="shared" si="236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37"/>
        <v>14</v>
      </c>
      <c r="R3071">
        <f>_xlfn.RANK.AVG(N3071,Table1[backers_count])</f>
        <v>2833</v>
      </c>
      <c r="S3071" t="str">
        <f t="shared" si="238"/>
        <v>theater</v>
      </c>
      <c r="T3071" t="str">
        <f t="shared" si="239"/>
        <v>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35"/>
        <v>42711.733437499999</v>
      </c>
      <c r="K3072">
        <v>1479317769</v>
      </c>
      <c r="L3072" s="11">
        <f t="shared" si="236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37"/>
        <v>3</v>
      </c>
      <c r="R3072">
        <f>_xlfn.RANK.AVG(N3072,Table1[backers_count])</f>
        <v>2380.5</v>
      </c>
      <c r="S3072" t="str">
        <f t="shared" si="238"/>
        <v>theater</v>
      </c>
      <c r="T3072" t="str">
        <f t="shared" si="239"/>
        <v>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35"/>
        <v>42115.249305555553</v>
      </c>
      <c r="K3073">
        <v>1428082481</v>
      </c>
      <c r="L3073" s="11">
        <f t="shared" si="236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37"/>
        <v>60</v>
      </c>
      <c r="R3073">
        <f>_xlfn.RANK.AVG(N3073,Table1[backers_count])</f>
        <v>694.5</v>
      </c>
      <c r="S3073" t="str">
        <f t="shared" si="238"/>
        <v>theater</v>
      </c>
      <c r="T3073" t="str">
        <f t="shared" si="239"/>
        <v>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ref="J3074:J3137" si="240">(((I3074/60)/60)/24)+DATE(1970,1,1)</f>
        <v>42673.073611111111</v>
      </c>
      <c r="K3074">
        <v>1476549262</v>
      </c>
      <c r="L3074" s="11">
        <f t="shared" ref="L3074:L3137" si="241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42">ROUND((E3074/D3074)*100,0)</f>
        <v>0</v>
      </c>
      <c r="R3074">
        <f>_xlfn.RANK.AVG(N3074,Table1[backers_count])</f>
        <v>3354.5</v>
      </c>
      <c r="S3074" t="str">
        <f t="shared" ref="S3074:S3137" si="243">LEFT(P3074, SEARCH("/",P3074,1)-1)</f>
        <v>theater</v>
      </c>
      <c r="T3074" t="str">
        <f t="shared" ref="T3074:T3137" si="244">RIGHT(P3074,LEN(P3074)-SEARCH("/",P3074)-1)</f>
        <v>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si="240"/>
        <v>42169.804861111115</v>
      </c>
      <c r="K3075">
        <v>1429287900</v>
      </c>
      <c r="L3075" s="11">
        <f t="shared" si="241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42"/>
        <v>0</v>
      </c>
      <c r="R3075">
        <f>_xlfn.RANK.AVG(N3075,Table1[backers_count])</f>
        <v>2833</v>
      </c>
      <c r="S3075" t="str">
        <f t="shared" si="243"/>
        <v>theater</v>
      </c>
      <c r="T3075" t="str">
        <f t="shared" si="244"/>
        <v>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40"/>
        <v>42439.571284722217</v>
      </c>
      <c r="K3076">
        <v>1455025359</v>
      </c>
      <c r="L3076" s="11">
        <f t="shared" si="24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42"/>
        <v>0</v>
      </c>
      <c r="R3076">
        <f>_xlfn.RANK.AVG(N3076,Table1[backers_count])</f>
        <v>3198.5</v>
      </c>
      <c r="S3076" t="str">
        <f t="shared" si="243"/>
        <v>theater</v>
      </c>
      <c r="T3076" t="str">
        <f t="shared" si="244"/>
        <v>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40"/>
        <v>42601.102314814809</v>
      </c>
      <c r="K3077">
        <v>1467253640</v>
      </c>
      <c r="L3077" s="11">
        <f t="shared" si="24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42"/>
        <v>9</v>
      </c>
      <c r="R3077">
        <f>_xlfn.RANK.AVG(N3077,Table1[backers_count])</f>
        <v>2222.5</v>
      </c>
      <c r="S3077" t="str">
        <f t="shared" si="243"/>
        <v>theater</v>
      </c>
      <c r="T3077" t="str">
        <f t="shared" si="244"/>
        <v>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40"/>
        <v>42286.651886574073</v>
      </c>
      <c r="K3078">
        <v>1439221123</v>
      </c>
      <c r="L3078" s="11">
        <f t="shared" si="24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42"/>
        <v>15</v>
      </c>
      <c r="R3078">
        <f>_xlfn.RANK.AVG(N3078,Table1[backers_count])</f>
        <v>1400.5</v>
      </c>
      <c r="S3078" t="str">
        <f t="shared" si="243"/>
        <v>theater</v>
      </c>
      <c r="T3078" t="str">
        <f t="shared" si="244"/>
        <v>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40"/>
        <v>42796.956921296296</v>
      </c>
      <c r="K3079">
        <v>1485903478</v>
      </c>
      <c r="L3079" s="11">
        <f t="shared" si="24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42"/>
        <v>0</v>
      </c>
      <c r="R3079">
        <f>_xlfn.RANK.AVG(N3079,Table1[backers_count])</f>
        <v>3354.5</v>
      </c>
      <c r="S3079" t="str">
        <f t="shared" si="243"/>
        <v>theater</v>
      </c>
      <c r="T3079" t="str">
        <f t="shared" si="244"/>
        <v>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40"/>
        <v>42061.138831018514</v>
      </c>
      <c r="K3080">
        <v>1422328795</v>
      </c>
      <c r="L3080" s="11">
        <f t="shared" si="24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42"/>
        <v>0</v>
      </c>
      <c r="R3080">
        <f>_xlfn.RANK.AVG(N3080,Table1[backers_count])</f>
        <v>3198.5</v>
      </c>
      <c r="S3080" t="str">
        <f t="shared" si="243"/>
        <v>theater</v>
      </c>
      <c r="T3080" t="str">
        <f t="shared" si="244"/>
        <v>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40"/>
        <v>42085.671701388885</v>
      </c>
      <c r="K3081">
        <v>1424452035</v>
      </c>
      <c r="L3081" s="11">
        <f t="shared" si="24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42"/>
        <v>1</v>
      </c>
      <c r="R3081">
        <f>_xlfn.RANK.AVG(N3081,Table1[backers_count])</f>
        <v>1970</v>
      </c>
      <c r="S3081" t="str">
        <f t="shared" si="243"/>
        <v>theater</v>
      </c>
      <c r="T3081" t="str">
        <f t="shared" si="244"/>
        <v>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40"/>
        <v>42000.0699537037</v>
      </c>
      <c r="K3082">
        <v>1414456844</v>
      </c>
      <c r="L3082" s="11">
        <f t="shared" si="24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42"/>
        <v>0</v>
      </c>
      <c r="R3082">
        <f>_xlfn.RANK.AVG(N3082,Table1[backers_count])</f>
        <v>2833</v>
      </c>
      <c r="S3082" t="str">
        <f t="shared" si="243"/>
        <v>theater</v>
      </c>
      <c r="T3082" t="str">
        <f t="shared" si="244"/>
        <v>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40"/>
        <v>42267.181608796294</v>
      </c>
      <c r="K3083">
        <v>1440130891</v>
      </c>
      <c r="L3083" s="11">
        <f t="shared" si="24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42"/>
        <v>0</v>
      </c>
      <c r="R3083">
        <f>_xlfn.RANK.AVG(N3083,Table1[backers_count])</f>
        <v>2971.5</v>
      </c>
      <c r="S3083" t="str">
        <f t="shared" si="243"/>
        <v>theater</v>
      </c>
      <c r="T3083" t="str">
        <f t="shared" si="244"/>
        <v>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40"/>
        <v>42323.96465277778</v>
      </c>
      <c r="K3084">
        <v>1445033346</v>
      </c>
      <c r="L3084" s="11">
        <f t="shared" si="24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42"/>
        <v>0</v>
      </c>
      <c r="R3084">
        <f>_xlfn.RANK.AVG(N3084,Table1[backers_count])</f>
        <v>3909.5</v>
      </c>
      <c r="S3084" t="str">
        <f t="shared" si="243"/>
        <v>theater</v>
      </c>
      <c r="T3084" t="str">
        <f t="shared" si="244"/>
        <v>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40"/>
        <v>41883.208333333336</v>
      </c>
      <c r="K3085">
        <v>1406986278</v>
      </c>
      <c r="L3085" s="11">
        <f t="shared" si="24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42"/>
        <v>0</v>
      </c>
      <c r="R3085">
        <f>_xlfn.RANK.AVG(N3085,Table1[backers_count])</f>
        <v>3198.5</v>
      </c>
      <c r="S3085" t="str">
        <f t="shared" si="243"/>
        <v>theater</v>
      </c>
      <c r="T3085" t="str">
        <f t="shared" si="244"/>
        <v>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40"/>
        <v>42129.783333333333</v>
      </c>
      <c r="K3086">
        <v>1428340931</v>
      </c>
      <c r="L3086" s="11">
        <f t="shared" si="24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42"/>
        <v>12</v>
      </c>
      <c r="R3086">
        <f>_xlfn.RANK.AVG(N3086,Table1[backers_count])</f>
        <v>2901.5</v>
      </c>
      <c r="S3086" t="str">
        <f t="shared" si="243"/>
        <v>theater</v>
      </c>
      <c r="T3086" t="str">
        <f t="shared" si="244"/>
        <v>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40"/>
        <v>42276.883784722217</v>
      </c>
      <c r="K3087">
        <v>1440969159</v>
      </c>
      <c r="L3087" s="11">
        <f t="shared" si="24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42"/>
        <v>2</v>
      </c>
      <c r="R3087">
        <f>_xlfn.RANK.AVG(N3087,Table1[backers_count])</f>
        <v>2707</v>
      </c>
      <c r="S3087" t="str">
        <f t="shared" si="243"/>
        <v>theater</v>
      </c>
      <c r="T3087" t="str">
        <f t="shared" si="244"/>
        <v>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40"/>
        <v>42233.67082175926</v>
      </c>
      <c r="K3088">
        <v>1434643559</v>
      </c>
      <c r="L3088" s="11">
        <f t="shared" si="24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42"/>
        <v>0</v>
      </c>
      <c r="R3088">
        <f>_xlfn.RANK.AVG(N3088,Table1[backers_count])</f>
        <v>3198.5</v>
      </c>
      <c r="S3088" t="str">
        <f t="shared" si="243"/>
        <v>theater</v>
      </c>
      <c r="T3088" t="str">
        <f t="shared" si="244"/>
        <v>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40"/>
        <v>42725.192013888889</v>
      </c>
      <c r="K3089">
        <v>1477107390</v>
      </c>
      <c r="L3089" s="11">
        <f t="shared" si="24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42"/>
        <v>1</v>
      </c>
      <c r="R3089">
        <f>_xlfn.RANK.AVG(N3089,Table1[backers_count])</f>
        <v>3354.5</v>
      </c>
      <c r="S3089" t="str">
        <f t="shared" si="243"/>
        <v>theater</v>
      </c>
      <c r="T3089" t="str">
        <f t="shared" si="244"/>
        <v>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40"/>
        <v>42012.570138888885</v>
      </c>
      <c r="K3090">
        <v>1418046247</v>
      </c>
      <c r="L3090" s="11">
        <f t="shared" si="24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42"/>
        <v>0</v>
      </c>
      <c r="R3090">
        <f>_xlfn.RANK.AVG(N3090,Table1[backers_count])</f>
        <v>3198.5</v>
      </c>
      <c r="S3090" t="str">
        <f t="shared" si="243"/>
        <v>theater</v>
      </c>
      <c r="T3090" t="str">
        <f t="shared" si="244"/>
        <v>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40"/>
        <v>42560.082638888889</v>
      </c>
      <c r="K3091">
        <v>1465304483</v>
      </c>
      <c r="L3091" s="11">
        <f t="shared" si="24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42"/>
        <v>23</v>
      </c>
      <c r="R3091">
        <f>_xlfn.RANK.AVG(N3091,Table1[backers_count])</f>
        <v>1505.5</v>
      </c>
      <c r="S3091" t="str">
        <f t="shared" si="243"/>
        <v>theater</v>
      </c>
      <c r="T3091" t="str">
        <f t="shared" si="244"/>
        <v>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40"/>
        <v>42125.777141203704</v>
      </c>
      <c r="K3092">
        <v>1425325145</v>
      </c>
      <c r="L3092" s="11">
        <f t="shared" si="24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42"/>
        <v>5</v>
      </c>
      <c r="R3092">
        <f>_xlfn.RANK.AVG(N3092,Table1[backers_count])</f>
        <v>2707</v>
      </c>
      <c r="S3092" t="str">
        <f t="shared" si="243"/>
        <v>theater</v>
      </c>
      <c r="T3092" t="str">
        <f t="shared" si="244"/>
        <v>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40"/>
        <v>42596.948414351849</v>
      </c>
      <c r="K3093">
        <v>1468622743</v>
      </c>
      <c r="L3093" s="11">
        <f t="shared" si="24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42"/>
        <v>16</v>
      </c>
      <c r="R3093">
        <f>_xlfn.RANK.AVG(N3093,Table1[backers_count])</f>
        <v>2707</v>
      </c>
      <c r="S3093" t="str">
        <f t="shared" si="243"/>
        <v>theater</v>
      </c>
      <c r="T3093" t="str">
        <f t="shared" si="244"/>
        <v>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40"/>
        <v>42292.916666666672</v>
      </c>
      <c r="K3094">
        <v>1441723912</v>
      </c>
      <c r="L3094" s="11">
        <f t="shared" si="24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42"/>
        <v>1</v>
      </c>
      <c r="R3094">
        <f>_xlfn.RANK.AVG(N3094,Table1[backers_count])</f>
        <v>2182</v>
      </c>
      <c r="S3094" t="str">
        <f t="shared" si="243"/>
        <v>theater</v>
      </c>
      <c r="T3094" t="str">
        <f t="shared" si="244"/>
        <v>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40"/>
        <v>41791.165972222225</v>
      </c>
      <c r="K3095">
        <v>1398980941</v>
      </c>
      <c r="L3095" s="11">
        <f t="shared" si="24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42"/>
        <v>23</v>
      </c>
      <c r="R3095">
        <f>_xlfn.RANK.AVG(N3095,Table1[backers_count])</f>
        <v>2338</v>
      </c>
      <c r="S3095" t="str">
        <f t="shared" si="243"/>
        <v>theater</v>
      </c>
      <c r="T3095" t="str">
        <f t="shared" si="244"/>
        <v>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40"/>
        <v>42267.795787037037</v>
      </c>
      <c r="K3096">
        <v>1437591956</v>
      </c>
      <c r="L3096" s="11">
        <f t="shared" si="24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42"/>
        <v>0</v>
      </c>
      <c r="R3096">
        <f>_xlfn.RANK.AVG(N3096,Table1[backers_count])</f>
        <v>3572.5</v>
      </c>
      <c r="S3096" t="str">
        <f t="shared" si="243"/>
        <v>theater</v>
      </c>
      <c r="T3096" t="str">
        <f t="shared" si="244"/>
        <v>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40"/>
        <v>42583.025231481486</v>
      </c>
      <c r="K3097">
        <v>1464827780</v>
      </c>
      <c r="L3097" s="11">
        <f t="shared" si="24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42"/>
        <v>0</v>
      </c>
      <c r="R3097">
        <f>_xlfn.RANK.AVG(N3097,Table1[backers_count])</f>
        <v>3572.5</v>
      </c>
      <c r="S3097" t="str">
        <f t="shared" si="243"/>
        <v>theater</v>
      </c>
      <c r="T3097" t="str">
        <f t="shared" si="244"/>
        <v>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40"/>
        <v>42144.825532407413</v>
      </c>
      <c r="K3098">
        <v>1429559326</v>
      </c>
      <c r="L3098" s="11">
        <f t="shared" si="24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42"/>
        <v>4</v>
      </c>
      <c r="R3098">
        <f>_xlfn.RANK.AVG(N3098,Table1[backers_count])</f>
        <v>2470</v>
      </c>
      <c r="S3098" t="str">
        <f t="shared" si="243"/>
        <v>theater</v>
      </c>
      <c r="T3098" t="str">
        <f t="shared" si="244"/>
        <v>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40"/>
        <v>42650.583333333328</v>
      </c>
      <c r="K3099">
        <v>1474027501</v>
      </c>
      <c r="L3099" s="11">
        <f t="shared" si="24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42"/>
        <v>17</v>
      </c>
      <c r="R3099">
        <f>_xlfn.RANK.AVG(N3099,Table1[backers_count])</f>
        <v>1555.5</v>
      </c>
      <c r="S3099" t="str">
        <f t="shared" si="243"/>
        <v>theater</v>
      </c>
      <c r="T3099" t="str">
        <f t="shared" si="244"/>
        <v>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40"/>
        <v>42408.01180555555</v>
      </c>
      <c r="K3100">
        <v>1450724449</v>
      </c>
      <c r="L3100" s="11">
        <f t="shared" si="24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42"/>
        <v>4</v>
      </c>
      <c r="R3100">
        <f>_xlfn.RANK.AVG(N3100,Table1[backers_count])</f>
        <v>1970</v>
      </c>
      <c r="S3100" t="str">
        <f t="shared" si="243"/>
        <v>theater</v>
      </c>
      <c r="T3100" t="str">
        <f t="shared" si="244"/>
        <v>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40"/>
        <v>42412.189710648148</v>
      </c>
      <c r="K3101">
        <v>1452659591</v>
      </c>
      <c r="L3101" s="11">
        <f t="shared" si="24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42"/>
        <v>14</v>
      </c>
      <c r="R3101">
        <f>_xlfn.RANK.AVG(N3101,Table1[backers_count])</f>
        <v>2971.5</v>
      </c>
      <c r="S3101" t="str">
        <f t="shared" si="243"/>
        <v>theater</v>
      </c>
      <c r="T3101" t="str">
        <f t="shared" si="244"/>
        <v>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40"/>
        <v>41932.622395833336</v>
      </c>
      <c r="K3102">
        <v>1411224975</v>
      </c>
      <c r="L3102" s="11">
        <f t="shared" si="24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42"/>
        <v>15</v>
      </c>
      <c r="R3102">
        <f>_xlfn.RANK.AVG(N3102,Table1[backers_count])</f>
        <v>2521.5</v>
      </c>
      <c r="S3102" t="str">
        <f t="shared" si="243"/>
        <v>theater</v>
      </c>
      <c r="T3102" t="str">
        <f t="shared" si="244"/>
        <v>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40"/>
        <v>42201.330555555556</v>
      </c>
      <c r="K3103">
        <v>1434445937</v>
      </c>
      <c r="L3103" s="11">
        <f t="shared" si="24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42"/>
        <v>12</v>
      </c>
      <c r="R3103">
        <f>_xlfn.RANK.AVG(N3103,Table1[backers_count])</f>
        <v>2568.5</v>
      </c>
      <c r="S3103" t="str">
        <f t="shared" si="243"/>
        <v>theater</v>
      </c>
      <c r="T3103" t="str">
        <f t="shared" si="244"/>
        <v>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40"/>
        <v>42605.340486111112</v>
      </c>
      <c r="K3104">
        <v>1467619818</v>
      </c>
      <c r="L3104" s="11">
        <f t="shared" si="24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42"/>
        <v>39</v>
      </c>
      <c r="R3104">
        <f>_xlfn.RANK.AVG(N3104,Table1[backers_count])</f>
        <v>893.5</v>
      </c>
      <c r="S3104" t="str">
        <f t="shared" si="243"/>
        <v>theater</v>
      </c>
      <c r="T3104" t="str">
        <f t="shared" si="244"/>
        <v>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40"/>
        <v>42167.156319444446</v>
      </c>
      <c r="K3105">
        <v>1428896706</v>
      </c>
      <c r="L3105" s="11">
        <f t="shared" si="24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42"/>
        <v>0</v>
      </c>
      <c r="R3105">
        <f>_xlfn.RANK.AVG(N3105,Table1[backers_count])</f>
        <v>3354.5</v>
      </c>
      <c r="S3105" t="str">
        <f t="shared" si="243"/>
        <v>theater</v>
      </c>
      <c r="T3105" t="str">
        <f t="shared" si="244"/>
        <v>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40"/>
        <v>42038.083333333328</v>
      </c>
      <c r="K3106">
        <v>1420235311</v>
      </c>
      <c r="L3106" s="11">
        <f t="shared" si="24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42"/>
        <v>30</v>
      </c>
      <c r="R3106">
        <f>_xlfn.RANK.AVG(N3106,Table1[backers_count])</f>
        <v>2971.5</v>
      </c>
      <c r="S3106" t="str">
        <f t="shared" si="243"/>
        <v>theater</v>
      </c>
      <c r="T3106" t="str">
        <f t="shared" si="244"/>
        <v>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40"/>
        <v>41931.208333333336</v>
      </c>
      <c r="K3107">
        <v>1408986916</v>
      </c>
      <c r="L3107" s="11">
        <f t="shared" si="24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42"/>
        <v>42</v>
      </c>
      <c r="R3107">
        <f>_xlfn.RANK.AVG(N3107,Table1[backers_count])</f>
        <v>1837</v>
      </c>
      <c r="S3107" t="str">
        <f t="shared" si="243"/>
        <v>theater</v>
      </c>
      <c r="T3107" t="str">
        <f t="shared" si="244"/>
        <v>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40"/>
        <v>42263.916666666672</v>
      </c>
      <c r="K3108">
        <v>1440497876</v>
      </c>
      <c r="L3108" s="11">
        <f t="shared" si="24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42"/>
        <v>4</v>
      </c>
      <c r="R3108">
        <f>_xlfn.RANK.AVG(N3108,Table1[backers_count])</f>
        <v>3067.5</v>
      </c>
      <c r="S3108" t="str">
        <f t="shared" si="243"/>
        <v>theater</v>
      </c>
      <c r="T3108" t="str">
        <f t="shared" si="244"/>
        <v>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40"/>
        <v>42135.814247685179</v>
      </c>
      <c r="K3109">
        <v>1430767951</v>
      </c>
      <c r="L3109" s="11">
        <f t="shared" si="24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42"/>
        <v>20</v>
      </c>
      <c r="R3109">
        <f>_xlfn.RANK.AVG(N3109,Table1[backers_count])</f>
        <v>1896</v>
      </c>
      <c r="S3109" t="str">
        <f t="shared" si="243"/>
        <v>theater</v>
      </c>
      <c r="T3109" t="str">
        <f t="shared" si="244"/>
        <v>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40"/>
        <v>42122.638819444444</v>
      </c>
      <c r="K3110">
        <v>1425053994</v>
      </c>
      <c r="L3110" s="11">
        <f t="shared" si="24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42"/>
        <v>0</v>
      </c>
      <c r="R3110">
        <f>_xlfn.RANK.AVG(N3110,Table1[backers_count])</f>
        <v>3354.5</v>
      </c>
      <c r="S3110" t="str">
        <f t="shared" si="243"/>
        <v>theater</v>
      </c>
      <c r="T3110" t="str">
        <f t="shared" si="244"/>
        <v>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40"/>
        <v>41879.125115740739</v>
      </c>
      <c r="K3111">
        <v>1406170810</v>
      </c>
      <c r="L3111" s="11">
        <f t="shared" si="24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42"/>
        <v>25</v>
      </c>
      <c r="R3111">
        <f>_xlfn.RANK.AVG(N3111,Table1[backers_count])</f>
        <v>712</v>
      </c>
      <c r="S3111" t="str">
        <f t="shared" si="243"/>
        <v>theater</v>
      </c>
      <c r="T3111" t="str">
        <f t="shared" si="244"/>
        <v>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40"/>
        <v>42785.031469907408</v>
      </c>
      <c r="K3112">
        <v>1484009119</v>
      </c>
      <c r="L3112" s="11">
        <f t="shared" si="24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42"/>
        <v>0</v>
      </c>
      <c r="R3112">
        <f>_xlfn.RANK.AVG(N3112,Table1[backers_count])</f>
        <v>3572.5</v>
      </c>
      <c r="S3112" t="str">
        <f t="shared" si="243"/>
        <v>theater</v>
      </c>
      <c r="T3112" t="str">
        <f t="shared" si="244"/>
        <v>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40"/>
        <v>41916.595138888886</v>
      </c>
      <c r="K3113">
        <v>1409753820</v>
      </c>
      <c r="L3113" s="11">
        <f t="shared" si="24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42"/>
        <v>27</v>
      </c>
      <c r="R3113">
        <f>_xlfn.RANK.AVG(N3113,Table1[backers_count])</f>
        <v>1028.5</v>
      </c>
      <c r="S3113" t="str">
        <f t="shared" si="243"/>
        <v>theater</v>
      </c>
      <c r="T3113" t="str">
        <f t="shared" si="244"/>
        <v>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40"/>
        <v>42675.121921296297</v>
      </c>
      <c r="K3114">
        <v>1472784934</v>
      </c>
      <c r="L3114" s="11">
        <f t="shared" si="24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42"/>
        <v>5</v>
      </c>
      <c r="R3114">
        <f>_xlfn.RANK.AVG(N3114,Table1[backers_count])</f>
        <v>2707</v>
      </c>
      <c r="S3114" t="str">
        <f t="shared" si="243"/>
        <v>theater</v>
      </c>
      <c r="T3114" t="str">
        <f t="shared" si="244"/>
        <v>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40"/>
        <v>42111.731273148151</v>
      </c>
      <c r="K3115">
        <v>1426699982</v>
      </c>
      <c r="L3115" s="11">
        <f t="shared" si="24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42"/>
        <v>4</v>
      </c>
      <c r="R3115">
        <f>_xlfn.RANK.AVG(N3115,Table1[backers_count])</f>
        <v>1678</v>
      </c>
      <c r="S3115" t="str">
        <f t="shared" si="243"/>
        <v>theater</v>
      </c>
      <c r="T3115" t="str">
        <f t="shared" si="244"/>
        <v>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40"/>
        <v>41903.632523148146</v>
      </c>
      <c r="K3116">
        <v>1406128250</v>
      </c>
      <c r="L3116" s="11">
        <f t="shared" si="24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42"/>
        <v>0</v>
      </c>
      <c r="R3116">
        <f>_xlfn.RANK.AVG(N3116,Table1[backers_count])</f>
        <v>3909.5</v>
      </c>
      <c r="S3116" t="str">
        <f t="shared" si="243"/>
        <v>theater</v>
      </c>
      <c r="T3116" t="str">
        <f t="shared" si="244"/>
        <v>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40"/>
        <v>42526.447071759263</v>
      </c>
      <c r="K3117">
        <v>1462531427</v>
      </c>
      <c r="L3117" s="11">
        <f t="shared" si="24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42"/>
        <v>3</v>
      </c>
      <c r="R3117">
        <f>_xlfn.RANK.AVG(N3117,Table1[backers_count])</f>
        <v>3572.5</v>
      </c>
      <c r="S3117" t="str">
        <f t="shared" si="243"/>
        <v>theater</v>
      </c>
      <c r="T3117" t="str">
        <f t="shared" si="244"/>
        <v>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40"/>
        <v>42095.515335648146</v>
      </c>
      <c r="K3118">
        <v>1426681325</v>
      </c>
      <c r="L3118" s="11">
        <f t="shared" si="24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42"/>
        <v>57</v>
      </c>
      <c r="R3118">
        <f>_xlfn.RANK.AVG(N3118,Table1[backers_count])</f>
        <v>2655</v>
      </c>
      <c r="S3118" t="str">
        <f t="shared" si="243"/>
        <v>theater</v>
      </c>
      <c r="T3118" t="str">
        <f t="shared" si="244"/>
        <v>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40"/>
        <v>42517.55</v>
      </c>
      <c r="K3119">
        <v>1463648360</v>
      </c>
      <c r="L3119" s="11">
        <f t="shared" si="24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42"/>
        <v>0</v>
      </c>
      <c r="R3119">
        <f>_xlfn.RANK.AVG(N3119,Table1[backers_count])</f>
        <v>3572.5</v>
      </c>
      <c r="S3119" t="str">
        <f t="shared" si="243"/>
        <v>theater</v>
      </c>
      <c r="T3119" t="str">
        <f t="shared" si="244"/>
        <v>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40"/>
        <v>42553.649571759262</v>
      </c>
      <c r="K3120">
        <v>1465832123</v>
      </c>
      <c r="L3120" s="11">
        <f t="shared" si="24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42"/>
        <v>0</v>
      </c>
      <c r="R3120">
        <f>_xlfn.RANK.AVG(N3120,Table1[backers_count])</f>
        <v>3354.5</v>
      </c>
      <c r="S3120" t="str">
        <f t="shared" si="243"/>
        <v>theater</v>
      </c>
      <c r="T3120" t="str">
        <f t="shared" si="244"/>
        <v>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40"/>
        <v>42090.003842592589</v>
      </c>
      <c r="K3121">
        <v>1424826332</v>
      </c>
      <c r="L3121" s="11">
        <f t="shared" si="24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42"/>
        <v>0</v>
      </c>
      <c r="R3121">
        <f>_xlfn.RANK.AVG(N3121,Table1[backers_count])</f>
        <v>3572.5</v>
      </c>
      <c r="S3121" t="str">
        <f t="shared" si="243"/>
        <v>theater</v>
      </c>
      <c r="T3121" t="str">
        <f t="shared" si="244"/>
        <v>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40"/>
        <v>42495.900416666671</v>
      </c>
      <c r="K3122">
        <v>1457303796</v>
      </c>
      <c r="L3122" s="11">
        <f t="shared" si="24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42"/>
        <v>0</v>
      </c>
      <c r="R3122">
        <f>_xlfn.RANK.AVG(N3122,Table1[backers_count])</f>
        <v>2655</v>
      </c>
      <c r="S3122" t="str">
        <f t="shared" si="243"/>
        <v>theater</v>
      </c>
      <c r="T3122" t="str">
        <f t="shared" si="244"/>
        <v>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40"/>
        <v>41908.679803240739</v>
      </c>
      <c r="K3123">
        <v>1406564335</v>
      </c>
      <c r="L3123" s="11">
        <f t="shared" si="24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42"/>
        <v>1</v>
      </c>
      <c r="R3123">
        <f>_xlfn.RANK.AVG(N3123,Table1[backers_count])</f>
        <v>3572.5</v>
      </c>
      <c r="S3123" t="str">
        <f t="shared" si="243"/>
        <v>theater</v>
      </c>
      <c r="T3123" t="str">
        <f t="shared" si="244"/>
        <v>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40"/>
        <v>42683.973750000005</v>
      </c>
      <c r="K3124">
        <v>1478298132</v>
      </c>
      <c r="L3124" s="11">
        <f t="shared" si="24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42"/>
        <v>58</v>
      </c>
      <c r="R3124">
        <f>_xlfn.RANK.AVG(N3124,Table1[backers_count])</f>
        <v>3354.5</v>
      </c>
      <c r="S3124" t="str">
        <f t="shared" si="243"/>
        <v>theater</v>
      </c>
      <c r="T3124" t="str">
        <f t="shared" si="244"/>
        <v>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40"/>
        <v>42560.993032407408</v>
      </c>
      <c r="K3125">
        <v>1465516198</v>
      </c>
      <c r="L3125" s="11">
        <f t="shared" si="24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42"/>
        <v>68</v>
      </c>
      <c r="R3125">
        <f>_xlfn.RANK.AVG(N3125,Table1[backers_count])</f>
        <v>228.5</v>
      </c>
      <c r="S3125" t="str">
        <f t="shared" si="243"/>
        <v>theater</v>
      </c>
      <c r="T3125" t="str">
        <f t="shared" si="244"/>
        <v>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40"/>
        <v>42037.780104166668</v>
      </c>
      <c r="K3126">
        <v>1417718601</v>
      </c>
      <c r="L3126" s="11">
        <f t="shared" si="24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42"/>
        <v>0</v>
      </c>
      <c r="R3126">
        <f>_xlfn.RANK.AVG(N3126,Table1[backers_count])</f>
        <v>3067.5</v>
      </c>
      <c r="S3126" t="str">
        <f t="shared" si="243"/>
        <v>theater</v>
      </c>
      <c r="T3126" t="str">
        <f t="shared" si="244"/>
        <v>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40"/>
        <v>42376.20685185185</v>
      </c>
      <c r="K3127">
        <v>1449550672</v>
      </c>
      <c r="L3127" s="11">
        <f t="shared" si="24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42"/>
        <v>0</v>
      </c>
      <c r="R3127">
        <f>_xlfn.RANK.AVG(N3127,Table1[backers_count])</f>
        <v>3909.5</v>
      </c>
      <c r="S3127" t="str">
        <f t="shared" si="243"/>
        <v>theater</v>
      </c>
      <c r="T3127" t="str">
        <f t="shared" si="244"/>
        <v>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40"/>
        <v>42456.976412037038</v>
      </c>
      <c r="K3128">
        <v>1456532762</v>
      </c>
      <c r="L3128" s="11">
        <f t="shared" si="24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42"/>
        <v>4</v>
      </c>
      <c r="R3128">
        <f>_xlfn.RANK.AVG(N3128,Table1[backers_count])</f>
        <v>2338</v>
      </c>
      <c r="S3128" t="str">
        <f t="shared" si="243"/>
        <v>theater</v>
      </c>
      <c r="T3128" t="str">
        <f t="shared" si="244"/>
        <v>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40"/>
        <v>42064.856817129628</v>
      </c>
      <c r="K3129">
        <v>1422650029</v>
      </c>
      <c r="L3129" s="11">
        <f t="shared" si="24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42"/>
        <v>0</v>
      </c>
      <c r="R3129">
        <f>_xlfn.RANK.AVG(N3129,Table1[backers_count])</f>
        <v>3909.5</v>
      </c>
      <c r="S3129" t="str">
        <f t="shared" si="243"/>
        <v>theater</v>
      </c>
      <c r="T3129" t="str">
        <f t="shared" si="244"/>
        <v>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40"/>
        <v>42810.784039351856</v>
      </c>
      <c r="K3130">
        <v>1487101741</v>
      </c>
      <c r="L3130" s="11">
        <f t="shared" si="24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42"/>
        <v>109</v>
      </c>
      <c r="R3130">
        <f>_xlfn.RANK.AVG(N3130,Table1[backers_count])</f>
        <v>694.5</v>
      </c>
      <c r="S3130" t="str">
        <f t="shared" si="243"/>
        <v>theater</v>
      </c>
      <c r="T3130" t="str">
        <f t="shared" si="244"/>
        <v>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40"/>
        <v>42843.801145833335</v>
      </c>
      <c r="K3131">
        <v>1489090419</v>
      </c>
      <c r="L3131" s="11">
        <f t="shared" si="24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42"/>
        <v>1</v>
      </c>
      <c r="R3131">
        <f>_xlfn.RANK.AVG(N3131,Table1[backers_count])</f>
        <v>3572.5</v>
      </c>
      <c r="S3131" t="str">
        <f t="shared" si="243"/>
        <v>theater</v>
      </c>
      <c r="T3131" t="str">
        <f t="shared" si="244"/>
        <v>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40"/>
        <v>42839.207638888889</v>
      </c>
      <c r="K3132">
        <v>1489504916</v>
      </c>
      <c r="L3132" s="11">
        <f t="shared" si="24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42"/>
        <v>4</v>
      </c>
      <c r="R3132">
        <f>_xlfn.RANK.AVG(N3132,Table1[backers_count])</f>
        <v>3067.5</v>
      </c>
      <c r="S3132" t="str">
        <f t="shared" si="243"/>
        <v>theater</v>
      </c>
      <c r="T3132" t="str">
        <f t="shared" si="244"/>
        <v>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40"/>
        <v>42833.537557870368</v>
      </c>
      <c r="K3133">
        <v>1489067645</v>
      </c>
      <c r="L3133" s="11">
        <f t="shared" si="24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42"/>
        <v>16</v>
      </c>
      <c r="R3133">
        <f>_xlfn.RANK.AVG(N3133,Table1[backers_count])</f>
        <v>2568.5</v>
      </c>
      <c r="S3133" t="str">
        <f t="shared" si="243"/>
        <v>theater</v>
      </c>
      <c r="T3133" t="str">
        <f t="shared" si="244"/>
        <v>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40"/>
        <v>42846.308564814812</v>
      </c>
      <c r="K3134">
        <v>1487579060</v>
      </c>
      <c r="L3134" s="11">
        <f t="shared" si="24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42"/>
        <v>0</v>
      </c>
      <c r="R3134">
        <f>_xlfn.RANK.AVG(N3134,Table1[backers_count])</f>
        <v>3572.5</v>
      </c>
      <c r="S3134" t="str">
        <f t="shared" si="243"/>
        <v>theater</v>
      </c>
      <c r="T3134" t="str">
        <f t="shared" si="244"/>
        <v>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40"/>
        <v>42818.523541666669</v>
      </c>
      <c r="K3135">
        <v>1487770434</v>
      </c>
      <c r="L3135" s="11">
        <f t="shared" si="24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42"/>
        <v>108</v>
      </c>
      <c r="R3135">
        <f>_xlfn.RANK.AVG(N3135,Table1[backers_count])</f>
        <v>2380.5</v>
      </c>
      <c r="S3135" t="str">
        <f t="shared" si="243"/>
        <v>theater</v>
      </c>
      <c r="T3135" t="str">
        <f t="shared" si="244"/>
        <v>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40"/>
        <v>42821.678460648152</v>
      </c>
      <c r="K3136">
        <v>1488820619</v>
      </c>
      <c r="L3136" s="11">
        <f t="shared" si="24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42"/>
        <v>23</v>
      </c>
      <c r="R3136">
        <f>_xlfn.RANK.AVG(N3136,Table1[backers_count])</f>
        <v>2568.5</v>
      </c>
      <c r="S3136" t="str">
        <f t="shared" si="243"/>
        <v>theater</v>
      </c>
      <c r="T3136" t="str">
        <f t="shared" si="244"/>
        <v>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40"/>
        <v>42829.151863425926</v>
      </c>
      <c r="K3137">
        <v>1489376321</v>
      </c>
      <c r="L3137" s="11">
        <f t="shared" si="24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42"/>
        <v>21</v>
      </c>
      <c r="R3137">
        <f>_xlfn.RANK.AVG(N3137,Table1[backers_count])</f>
        <v>2833</v>
      </c>
      <c r="S3137" t="str">
        <f t="shared" si="243"/>
        <v>theater</v>
      </c>
      <c r="T3137" t="str">
        <f t="shared" si="244"/>
        <v>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ref="J3138:J3201" si="245">(((I3138/60)/60)/24)+DATE(1970,1,1)</f>
        <v>42825.957638888889</v>
      </c>
      <c r="K3138">
        <v>1487847954</v>
      </c>
      <c r="L3138" s="11">
        <f t="shared" ref="L3138:L3201" si="246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47">ROUND((E3138/D3138)*100,0)</f>
        <v>128</v>
      </c>
      <c r="R3138">
        <f>_xlfn.RANK.AVG(N3138,Table1[backers_count])</f>
        <v>2149</v>
      </c>
      <c r="S3138" t="str">
        <f t="shared" ref="S3138:S3201" si="248">LEFT(P3138, SEARCH("/",P3138,1)-1)</f>
        <v>theater</v>
      </c>
      <c r="T3138" t="str">
        <f t="shared" ref="T3138:T3201" si="249">RIGHT(P3138,LEN(P3138)-SEARCH("/",P3138)-1)</f>
        <v>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si="245"/>
        <v>42858.8</v>
      </c>
      <c r="K3139">
        <v>1489439669</v>
      </c>
      <c r="L3139" s="11">
        <f t="shared" si="246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47"/>
        <v>3</v>
      </c>
      <c r="R3139">
        <f>_xlfn.RANK.AVG(N3139,Table1[backers_count])</f>
        <v>3572.5</v>
      </c>
      <c r="S3139" t="str">
        <f t="shared" si="248"/>
        <v>theater</v>
      </c>
      <c r="T3139" t="str">
        <f t="shared" si="249"/>
        <v>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45"/>
        <v>42828.645914351851</v>
      </c>
      <c r="K3140">
        <v>1489591807</v>
      </c>
      <c r="L3140" s="11">
        <f t="shared" si="24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47"/>
        <v>0</v>
      </c>
      <c r="R3140">
        <f>_xlfn.RANK.AVG(N3140,Table1[backers_count])</f>
        <v>3909.5</v>
      </c>
      <c r="S3140" t="str">
        <f t="shared" si="248"/>
        <v>theater</v>
      </c>
      <c r="T3140" t="str">
        <f t="shared" si="249"/>
        <v>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45"/>
        <v>42819.189583333333</v>
      </c>
      <c r="K3141">
        <v>1487485760</v>
      </c>
      <c r="L3141" s="11">
        <f t="shared" si="24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47"/>
        <v>5</v>
      </c>
      <c r="R3141">
        <f>_xlfn.RANK.AVG(N3141,Table1[backers_count])</f>
        <v>2901.5</v>
      </c>
      <c r="S3141" t="str">
        <f t="shared" si="248"/>
        <v>theater</v>
      </c>
      <c r="T3141" t="str">
        <f t="shared" si="249"/>
        <v>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45"/>
        <v>42832.677118055552</v>
      </c>
      <c r="K3142">
        <v>1488993303</v>
      </c>
      <c r="L3142" s="11">
        <f t="shared" si="24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47"/>
        <v>1</v>
      </c>
      <c r="R3142">
        <f>_xlfn.RANK.AVG(N3142,Table1[backers_count])</f>
        <v>3067.5</v>
      </c>
      <c r="S3142" t="str">
        <f t="shared" si="248"/>
        <v>theater</v>
      </c>
      <c r="T3142" t="str">
        <f t="shared" si="249"/>
        <v>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45"/>
        <v>42841.833333333328</v>
      </c>
      <c r="K3143">
        <v>1488823488</v>
      </c>
      <c r="L3143" s="11">
        <f t="shared" si="24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47"/>
        <v>52</v>
      </c>
      <c r="R3143">
        <f>_xlfn.RANK.AVG(N3143,Table1[backers_count])</f>
        <v>2767.5</v>
      </c>
      <c r="S3143" t="str">
        <f t="shared" si="248"/>
        <v>theater</v>
      </c>
      <c r="T3143" t="str">
        <f t="shared" si="249"/>
        <v>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45"/>
        <v>42813.471516203703</v>
      </c>
      <c r="K3144">
        <v>1487333939</v>
      </c>
      <c r="L3144" s="11">
        <f t="shared" si="24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47"/>
        <v>2</v>
      </c>
      <c r="R3144">
        <f>_xlfn.RANK.AVG(N3144,Table1[backers_count])</f>
        <v>3198.5</v>
      </c>
      <c r="S3144" t="str">
        <f t="shared" si="248"/>
        <v>theater</v>
      </c>
      <c r="T3144" t="str">
        <f t="shared" si="249"/>
        <v>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45"/>
        <v>42834.358287037037</v>
      </c>
      <c r="K3145">
        <v>1489480556</v>
      </c>
      <c r="L3145" s="11">
        <f t="shared" si="24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47"/>
        <v>0</v>
      </c>
      <c r="R3145">
        <f>_xlfn.RANK.AVG(N3145,Table1[backers_count])</f>
        <v>3909.5</v>
      </c>
      <c r="S3145" t="str">
        <f t="shared" si="248"/>
        <v>theater</v>
      </c>
      <c r="T3145" t="str">
        <f t="shared" si="249"/>
        <v>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45"/>
        <v>42813.25</v>
      </c>
      <c r="K3146">
        <v>1488459307</v>
      </c>
      <c r="L3146" s="11">
        <f t="shared" si="24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47"/>
        <v>75</v>
      </c>
      <c r="R3146">
        <f>_xlfn.RANK.AVG(N3146,Table1[backers_count])</f>
        <v>1866.5</v>
      </c>
      <c r="S3146" t="str">
        <f t="shared" si="248"/>
        <v>theater</v>
      </c>
      <c r="T3146" t="str">
        <f t="shared" si="249"/>
        <v>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45"/>
        <v>42821.999236111107</v>
      </c>
      <c r="K3147">
        <v>1485478734</v>
      </c>
      <c r="L3147" s="11">
        <f t="shared" si="24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47"/>
        <v>0</v>
      </c>
      <c r="R3147">
        <f>_xlfn.RANK.AVG(N3147,Table1[backers_count])</f>
        <v>3909.5</v>
      </c>
      <c r="S3147" t="str">
        <f t="shared" si="248"/>
        <v>theater</v>
      </c>
      <c r="T3147" t="str">
        <f t="shared" si="249"/>
        <v>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45"/>
        <v>42841.640810185185</v>
      </c>
      <c r="K3148">
        <v>1488471766</v>
      </c>
      <c r="L3148" s="11">
        <f t="shared" si="24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47"/>
        <v>11</v>
      </c>
      <c r="R3148">
        <f>_xlfn.RANK.AVG(N3148,Table1[backers_count])</f>
        <v>2568.5</v>
      </c>
      <c r="S3148" t="str">
        <f t="shared" si="248"/>
        <v>theater</v>
      </c>
      <c r="T3148" t="str">
        <f t="shared" si="249"/>
        <v>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45"/>
        <v>41950.011053240742</v>
      </c>
      <c r="K3149">
        <v>1411859755</v>
      </c>
      <c r="L3149" s="11">
        <f t="shared" si="24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47"/>
        <v>118</v>
      </c>
      <c r="R3149">
        <f>_xlfn.RANK.AVG(N3149,Table1[backers_count])</f>
        <v>390.5</v>
      </c>
      <c r="S3149" t="str">
        <f t="shared" si="248"/>
        <v>theater</v>
      </c>
      <c r="T3149" t="str">
        <f t="shared" si="249"/>
        <v>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45"/>
        <v>41913.166666666664</v>
      </c>
      <c r="K3150">
        <v>1410278284</v>
      </c>
      <c r="L3150" s="11">
        <f t="shared" si="24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47"/>
        <v>131</v>
      </c>
      <c r="R3150">
        <f>_xlfn.RANK.AVG(N3150,Table1[backers_count])</f>
        <v>1291</v>
      </c>
      <c r="S3150" t="str">
        <f t="shared" si="248"/>
        <v>theater</v>
      </c>
      <c r="T3150" t="str">
        <f t="shared" si="249"/>
        <v>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45"/>
        <v>41250.083333333336</v>
      </c>
      <c r="K3151">
        <v>1352766300</v>
      </c>
      <c r="L3151" s="11">
        <f t="shared" si="24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47"/>
        <v>104</v>
      </c>
      <c r="R3151">
        <f>_xlfn.RANK.AVG(N3151,Table1[backers_count])</f>
        <v>2047.5</v>
      </c>
      <c r="S3151" t="str">
        <f t="shared" si="248"/>
        <v>theater</v>
      </c>
      <c r="T3151" t="str">
        <f t="shared" si="249"/>
        <v>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45"/>
        <v>40568.166666666664</v>
      </c>
      <c r="K3152">
        <v>1288160403</v>
      </c>
      <c r="L3152" s="11">
        <f t="shared" si="24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47"/>
        <v>101</v>
      </c>
      <c r="R3152">
        <f>_xlfn.RANK.AVG(N3152,Table1[backers_count])</f>
        <v>777</v>
      </c>
      <c r="S3152" t="str">
        <f t="shared" si="248"/>
        <v>theater</v>
      </c>
      <c r="T3152" t="str">
        <f t="shared" si="249"/>
        <v>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45"/>
        <v>41892.83997685185</v>
      </c>
      <c r="K3153">
        <v>1407787774</v>
      </c>
      <c r="L3153" s="11">
        <f t="shared" si="24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47"/>
        <v>100</v>
      </c>
      <c r="R3153">
        <f>_xlfn.RANK.AVG(N3153,Table1[backers_count])</f>
        <v>1754</v>
      </c>
      <c r="S3153" t="str">
        <f t="shared" si="248"/>
        <v>theater</v>
      </c>
      <c r="T3153" t="str">
        <f t="shared" si="249"/>
        <v>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45"/>
        <v>41580.867673611108</v>
      </c>
      <c r="K3154">
        <v>1380833367</v>
      </c>
      <c r="L3154" s="11">
        <f t="shared" si="24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47"/>
        <v>106</v>
      </c>
      <c r="R3154">
        <f>_xlfn.RANK.AVG(N3154,Table1[backers_count])</f>
        <v>1153</v>
      </c>
      <c r="S3154" t="str">
        <f t="shared" si="248"/>
        <v>theater</v>
      </c>
      <c r="T3154" t="str">
        <f t="shared" si="249"/>
        <v>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45"/>
        <v>40664.207638888889</v>
      </c>
      <c r="K3155">
        <v>1301542937</v>
      </c>
      <c r="L3155" s="11">
        <f t="shared" si="24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47"/>
        <v>336</v>
      </c>
      <c r="R3155">
        <f>_xlfn.RANK.AVG(N3155,Table1[backers_count])</f>
        <v>348</v>
      </c>
      <c r="S3155" t="str">
        <f t="shared" si="248"/>
        <v>theater</v>
      </c>
      <c r="T3155" t="str">
        <f t="shared" si="249"/>
        <v>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45"/>
        <v>41000.834004629629</v>
      </c>
      <c r="K3156">
        <v>1330722058</v>
      </c>
      <c r="L3156" s="11">
        <f t="shared" si="24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47"/>
        <v>113</v>
      </c>
      <c r="R3156">
        <f>_xlfn.RANK.AVG(N3156,Table1[backers_count])</f>
        <v>660.5</v>
      </c>
      <c r="S3156" t="str">
        <f t="shared" si="248"/>
        <v>theater</v>
      </c>
      <c r="T3156" t="str">
        <f t="shared" si="249"/>
        <v>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45"/>
        <v>41263.499131944445</v>
      </c>
      <c r="K3157">
        <v>1353412725</v>
      </c>
      <c r="L3157" s="11">
        <f t="shared" si="24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47"/>
        <v>189</v>
      </c>
      <c r="R3157">
        <f>_xlfn.RANK.AVG(N3157,Table1[backers_count])</f>
        <v>273.5</v>
      </c>
      <c r="S3157" t="str">
        <f t="shared" si="248"/>
        <v>theater</v>
      </c>
      <c r="T3157" t="str">
        <f t="shared" si="249"/>
        <v>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45"/>
        <v>41061.953055555554</v>
      </c>
      <c r="K3158">
        <v>1335567144</v>
      </c>
      <c r="L3158" s="11">
        <f t="shared" si="24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47"/>
        <v>102</v>
      </c>
      <c r="R3158">
        <f>_xlfn.RANK.AVG(N3158,Table1[backers_count])</f>
        <v>905.5</v>
      </c>
      <c r="S3158" t="str">
        <f t="shared" si="248"/>
        <v>theater</v>
      </c>
      <c r="T3158" t="str">
        <f t="shared" si="249"/>
        <v>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45"/>
        <v>41839.208333333336</v>
      </c>
      <c r="K3159">
        <v>1404932105</v>
      </c>
      <c r="L3159" s="11">
        <f t="shared" si="24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47"/>
        <v>101</v>
      </c>
      <c r="R3159">
        <f>_xlfn.RANK.AVG(N3159,Table1[backers_count])</f>
        <v>1575</v>
      </c>
      <c r="S3159" t="str">
        <f t="shared" si="248"/>
        <v>theater</v>
      </c>
      <c r="T3159" t="str">
        <f t="shared" si="249"/>
        <v>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45"/>
        <v>41477.839722222219</v>
      </c>
      <c r="K3160">
        <v>1371931752</v>
      </c>
      <c r="L3160" s="11">
        <f t="shared" si="24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47"/>
        <v>114</v>
      </c>
      <c r="R3160">
        <f>_xlfn.RANK.AVG(N3160,Table1[backers_count])</f>
        <v>1132.5</v>
      </c>
      <c r="S3160" t="str">
        <f t="shared" si="248"/>
        <v>theater</v>
      </c>
      <c r="T3160" t="str">
        <f t="shared" si="249"/>
        <v>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45"/>
        <v>40926.958333333336</v>
      </c>
      <c r="K3161">
        <v>1323221761</v>
      </c>
      <c r="L3161" s="11">
        <f t="shared" si="24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47"/>
        <v>133</v>
      </c>
      <c r="R3161">
        <f>_xlfn.RANK.AVG(N3161,Table1[backers_count])</f>
        <v>1367.5</v>
      </c>
      <c r="S3161" t="str">
        <f t="shared" si="248"/>
        <v>theater</v>
      </c>
      <c r="T3161" t="str">
        <f t="shared" si="249"/>
        <v>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45"/>
        <v>41864.207638888889</v>
      </c>
      <c r="K3162">
        <v>1405923687</v>
      </c>
      <c r="L3162" s="11">
        <f t="shared" si="24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47"/>
        <v>102</v>
      </c>
      <c r="R3162">
        <f>_xlfn.RANK.AVG(N3162,Table1[backers_count])</f>
        <v>1291</v>
      </c>
      <c r="S3162" t="str">
        <f t="shared" si="248"/>
        <v>theater</v>
      </c>
      <c r="T3162" t="str">
        <f t="shared" si="249"/>
        <v>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45"/>
        <v>41927.536134259259</v>
      </c>
      <c r="K3163">
        <v>1410785522</v>
      </c>
      <c r="L3163" s="11">
        <f t="shared" si="24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47"/>
        <v>105</v>
      </c>
      <c r="R3163">
        <f>_xlfn.RANK.AVG(N3163,Table1[backers_count])</f>
        <v>1055</v>
      </c>
      <c r="S3163" t="str">
        <f t="shared" si="248"/>
        <v>theater</v>
      </c>
      <c r="T3163" t="str">
        <f t="shared" si="249"/>
        <v>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45"/>
        <v>41827.083333333336</v>
      </c>
      <c r="K3164">
        <v>1402331262</v>
      </c>
      <c r="L3164" s="11">
        <f t="shared" si="24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47"/>
        <v>127</v>
      </c>
      <c r="R3164">
        <f>_xlfn.RANK.AVG(N3164,Table1[backers_count])</f>
        <v>1198.5</v>
      </c>
      <c r="S3164" t="str">
        <f t="shared" si="248"/>
        <v>theater</v>
      </c>
      <c r="T3164" t="str">
        <f t="shared" si="249"/>
        <v>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45"/>
        <v>41805.753761574073</v>
      </c>
      <c r="K3165">
        <v>1400263525</v>
      </c>
      <c r="L3165" s="11">
        <f t="shared" si="24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47"/>
        <v>111</v>
      </c>
      <c r="R3165">
        <f>_xlfn.RANK.AVG(N3165,Table1[backers_count])</f>
        <v>1082</v>
      </c>
      <c r="S3165" t="str">
        <f t="shared" si="248"/>
        <v>theater</v>
      </c>
      <c r="T3165" t="str">
        <f t="shared" si="249"/>
        <v>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45"/>
        <v>41799.80572916667</v>
      </c>
      <c r="K3166">
        <v>1399490415</v>
      </c>
      <c r="L3166" s="11">
        <f t="shared" si="24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47"/>
        <v>107</v>
      </c>
      <c r="R3166">
        <f>_xlfn.RANK.AVG(N3166,Table1[backers_count])</f>
        <v>1097.5</v>
      </c>
      <c r="S3166" t="str">
        <f t="shared" si="248"/>
        <v>theater</v>
      </c>
      <c r="T3166" t="str">
        <f t="shared" si="249"/>
        <v>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45"/>
        <v>40666.165972222225</v>
      </c>
      <c r="K3167">
        <v>1302493760</v>
      </c>
      <c r="L3167" s="11">
        <f t="shared" si="24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47"/>
        <v>163</v>
      </c>
      <c r="R3167">
        <f>_xlfn.RANK.AVG(N3167,Table1[backers_count])</f>
        <v>2182</v>
      </c>
      <c r="S3167" t="str">
        <f t="shared" si="248"/>
        <v>theater</v>
      </c>
      <c r="T3167" t="str">
        <f t="shared" si="249"/>
        <v>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45"/>
        <v>41969.332638888889</v>
      </c>
      <c r="K3168">
        <v>1414514153</v>
      </c>
      <c r="L3168" s="11">
        <f t="shared" si="24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47"/>
        <v>160</v>
      </c>
      <c r="R3168">
        <f>_xlfn.RANK.AVG(N3168,Table1[backers_count])</f>
        <v>76</v>
      </c>
      <c r="S3168" t="str">
        <f t="shared" si="248"/>
        <v>theater</v>
      </c>
      <c r="T3168" t="str">
        <f t="shared" si="249"/>
        <v>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45"/>
        <v>41853.175706018519</v>
      </c>
      <c r="K3169">
        <v>1405743181</v>
      </c>
      <c r="L3169" s="11">
        <f t="shared" si="24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47"/>
        <v>116</v>
      </c>
      <c r="R3169">
        <f>_xlfn.RANK.AVG(N3169,Table1[backers_count])</f>
        <v>1326.5</v>
      </c>
      <c r="S3169" t="str">
        <f t="shared" si="248"/>
        <v>theater</v>
      </c>
      <c r="T3169" t="str">
        <f t="shared" si="249"/>
        <v>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45"/>
        <v>41803.916666666664</v>
      </c>
      <c r="K3170">
        <v>1399948353</v>
      </c>
      <c r="L3170" s="11">
        <f t="shared" si="24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47"/>
        <v>124</v>
      </c>
      <c r="R3170">
        <f>_xlfn.RANK.AVG(N3170,Table1[backers_count])</f>
        <v>1230</v>
      </c>
      <c r="S3170" t="str">
        <f t="shared" si="248"/>
        <v>theater</v>
      </c>
      <c r="T3170" t="str">
        <f t="shared" si="249"/>
        <v>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45"/>
        <v>41621.207638888889</v>
      </c>
      <c r="K3171">
        <v>1384364561</v>
      </c>
      <c r="L3171" s="11">
        <f t="shared" si="24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47"/>
        <v>103</v>
      </c>
      <c r="R3171">
        <f>_xlfn.RANK.AVG(N3171,Table1[backers_count])</f>
        <v>962</v>
      </c>
      <c r="S3171" t="str">
        <f t="shared" si="248"/>
        <v>theater</v>
      </c>
      <c r="T3171" t="str">
        <f t="shared" si="249"/>
        <v>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45"/>
        <v>41822.166666666664</v>
      </c>
      <c r="K3172">
        <v>1401414944</v>
      </c>
      <c r="L3172" s="11">
        <f t="shared" si="24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47"/>
        <v>112</v>
      </c>
      <c r="R3172">
        <f>_xlfn.RANK.AVG(N3172,Table1[backers_count])</f>
        <v>1097.5</v>
      </c>
      <c r="S3172" t="str">
        <f t="shared" si="248"/>
        <v>theater</v>
      </c>
      <c r="T3172" t="str">
        <f t="shared" si="249"/>
        <v>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45"/>
        <v>42496.608310185184</v>
      </c>
      <c r="K3173">
        <v>1459953358</v>
      </c>
      <c r="L3173" s="11">
        <f t="shared" si="24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47"/>
        <v>109</v>
      </c>
      <c r="R3173">
        <f>_xlfn.RANK.AVG(N3173,Table1[backers_count])</f>
        <v>694.5</v>
      </c>
      <c r="S3173" t="str">
        <f t="shared" si="248"/>
        <v>theater</v>
      </c>
      <c r="T3173" t="str">
        <f t="shared" si="249"/>
        <v>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45"/>
        <v>40953.729953703703</v>
      </c>
      <c r="K3174">
        <v>1326648668</v>
      </c>
      <c r="L3174" s="11">
        <f t="shared" si="24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47"/>
        <v>115</v>
      </c>
      <c r="R3174">
        <f>_xlfn.RANK.AVG(N3174,Table1[backers_count])</f>
        <v>1896</v>
      </c>
      <c r="S3174" t="str">
        <f t="shared" si="248"/>
        <v>theater</v>
      </c>
      <c r="T3174" t="str">
        <f t="shared" si="249"/>
        <v>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45"/>
        <v>41908.878379629627</v>
      </c>
      <c r="K3175">
        <v>1409173492</v>
      </c>
      <c r="L3175" s="11">
        <f t="shared" si="24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47"/>
        <v>103</v>
      </c>
      <c r="R3175">
        <f>_xlfn.RANK.AVG(N3175,Table1[backers_count])</f>
        <v>1055</v>
      </c>
      <c r="S3175" t="str">
        <f t="shared" si="248"/>
        <v>theater</v>
      </c>
      <c r="T3175" t="str">
        <f t="shared" si="249"/>
        <v>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45"/>
        <v>41876.864675925928</v>
      </c>
      <c r="K3176">
        <v>1407789908</v>
      </c>
      <c r="L3176" s="11">
        <f t="shared" si="24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47"/>
        <v>101</v>
      </c>
      <c r="R3176">
        <f>_xlfn.RANK.AVG(N3176,Table1[backers_count])</f>
        <v>2118</v>
      </c>
      <c r="S3176" t="str">
        <f t="shared" si="248"/>
        <v>theater</v>
      </c>
      <c r="T3176" t="str">
        <f t="shared" si="249"/>
        <v>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45"/>
        <v>40591.886886574073</v>
      </c>
      <c r="K3177">
        <v>1292793427</v>
      </c>
      <c r="L3177" s="11">
        <f t="shared" si="24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47"/>
        <v>110</v>
      </c>
      <c r="R3177">
        <f>_xlfn.RANK.AVG(N3177,Table1[backers_count])</f>
        <v>1244.5</v>
      </c>
      <c r="S3177" t="str">
        <f t="shared" si="248"/>
        <v>theater</v>
      </c>
      <c r="T3177" t="str">
        <f t="shared" si="249"/>
        <v>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45"/>
        <v>41504.625</v>
      </c>
      <c r="K3178">
        <v>1374531631</v>
      </c>
      <c r="L3178" s="11">
        <f t="shared" si="24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47"/>
        <v>115</v>
      </c>
      <c r="R3178">
        <f>_xlfn.RANK.AVG(N3178,Table1[backers_count])</f>
        <v>1326.5</v>
      </c>
      <c r="S3178" t="str">
        <f t="shared" si="248"/>
        <v>theater</v>
      </c>
      <c r="T3178" t="str">
        <f t="shared" si="249"/>
        <v>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45"/>
        <v>41811.666770833333</v>
      </c>
      <c r="K3179">
        <v>1400774409</v>
      </c>
      <c r="L3179" s="11">
        <f t="shared" si="24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47"/>
        <v>117</v>
      </c>
      <c r="R3179">
        <f>_xlfn.RANK.AVG(N3179,Table1[backers_count])</f>
        <v>1384.5</v>
      </c>
      <c r="S3179" t="str">
        <f t="shared" si="248"/>
        <v>theater</v>
      </c>
      <c r="T3179" t="str">
        <f t="shared" si="249"/>
        <v>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45"/>
        <v>41836.605034722219</v>
      </c>
      <c r="K3180">
        <v>1402929075</v>
      </c>
      <c r="L3180" s="11">
        <f t="shared" si="24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47"/>
        <v>172</v>
      </c>
      <c r="R3180">
        <f>_xlfn.RANK.AVG(N3180,Table1[backers_count])</f>
        <v>1007</v>
      </c>
      <c r="S3180" t="str">
        <f t="shared" si="248"/>
        <v>theater</v>
      </c>
      <c r="T3180" t="str">
        <f t="shared" si="249"/>
        <v>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45"/>
        <v>41400.702210648145</v>
      </c>
      <c r="K3181">
        <v>1365699071</v>
      </c>
      <c r="L3181" s="11">
        <f t="shared" si="24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47"/>
        <v>114</v>
      </c>
      <c r="R3181">
        <f>_xlfn.RANK.AVG(N3181,Table1[backers_count])</f>
        <v>1213.5</v>
      </c>
      <c r="S3181" t="str">
        <f t="shared" si="248"/>
        <v>theater</v>
      </c>
      <c r="T3181" t="str">
        <f t="shared" si="249"/>
        <v>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45"/>
        <v>41810.412604166668</v>
      </c>
      <c r="K3182">
        <v>1400666049</v>
      </c>
      <c r="L3182" s="11">
        <f t="shared" si="24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47"/>
        <v>120</v>
      </c>
      <c r="R3182">
        <f>_xlfn.RANK.AVG(N3182,Table1[backers_count])</f>
        <v>1505.5</v>
      </c>
      <c r="S3182" t="str">
        <f t="shared" si="248"/>
        <v>theater</v>
      </c>
      <c r="T3182" t="str">
        <f t="shared" si="249"/>
        <v>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45"/>
        <v>41805.666666666664</v>
      </c>
      <c r="K3183">
        <v>1400570787</v>
      </c>
      <c r="L3183" s="11">
        <f t="shared" si="24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47"/>
        <v>109</v>
      </c>
      <c r="R3183">
        <f>_xlfn.RANK.AVG(N3183,Table1[backers_count])</f>
        <v>2419.5</v>
      </c>
      <c r="S3183" t="str">
        <f t="shared" si="248"/>
        <v>theater</v>
      </c>
      <c r="T3183" t="str">
        <f t="shared" si="249"/>
        <v>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45"/>
        <v>40939.708333333336</v>
      </c>
      <c r="K3184">
        <v>1323211621</v>
      </c>
      <c r="L3184" s="11">
        <f t="shared" si="24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47"/>
        <v>101</v>
      </c>
      <c r="R3184">
        <f>_xlfn.RANK.AVG(N3184,Table1[backers_count])</f>
        <v>552</v>
      </c>
      <c r="S3184" t="str">
        <f t="shared" si="248"/>
        <v>theater</v>
      </c>
      <c r="T3184" t="str">
        <f t="shared" si="249"/>
        <v>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45"/>
        <v>41509.79478009259</v>
      </c>
      <c r="K3185">
        <v>1375729469</v>
      </c>
      <c r="L3185" s="11">
        <f t="shared" si="24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47"/>
        <v>109</v>
      </c>
      <c r="R3185">
        <f>_xlfn.RANK.AVG(N3185,Table1[backers_count])</f>
        <v>1143.5</v>
      </c>
      <c r="S3185" t="str">
        <f t="shared" si="248"/>
        <v>theater</v>
      </c>
      <c r="T3185" t="str">
        <f t="shared" si="249"/>
        <v>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45"/>
        <v>41821.993414351848</v>
      </c>
      <c r="K3186">
        <v>1401666631</v>
      </c>
      <c r="L3186" s="11">
        <f t="shared" si="24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47"/>
        <v>107</v>
      </c>
      <c r="R3186">
        <f>_xlfn.RANK.AVG(N3186,Table1[backers_count])</f>
        <v>1483</v>
      </c>
      <c r="S3186" t="str">
        <f t="shared" si="248"/>
        <v>theater</v>
      </c>
      <c r="T3186" t="str">
        <f t="shared" si="249"/>
        <v>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45"/>
        <v>41836.977326388893</v>
      </c>
      <c r="K3187">
        <v>1404948441</v>
      </c>
      <c r="L3187" s="11">
        <f t="shared" si="24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47"/>
        <v>100</v>
      </c>
      <c r="R3187">
        <f>_xlfn.RANK.AVG(N3187,Table1[backers_count])</f>
        <v>2084.5</v>
      </c>
      <c r="S3187" t="str">
        <f t="shared" si="248"/>
        <v>theater</v>
      </c>
      <c r="T3187" t="str">
        <f t="shared" si="249"/>
        <v>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45"/>
        <v>41898.875</v>
      </c>
      <c r="K3188">
        <v>1408313438</v>
      </c>
      <c r="L3188" s="11">
        <f t="shared" si="24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47"/>
        <v>102</v>
      </c>
      <c r="R3188">
        <f>_xlfn.RANK.AVG(N3188,Table1[backers_count])</f>
        <v>1115.5</v>
      </c>
      <c r="S3188" t="str">
        <f t="shared" si="248"/>
        <v>theater</v>
      </c>
      <c r="T3188" t="str">
        <f t="shared" si="249"/>
        <v>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45"/>
        <v>41855.666354166664</v>
      </c>
      <c r="K3189">
        <v>1405439973</v>
      </c>
      <c r="L3189" s="11">
        <f t="shared" si="24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47"/>
        <v>116</v>
      </c>
      <c r="R3189">
        <f>_xlfn.RANK.AVG(N3189,Table1[backers_count])</f>
        <v>344.5</v>
      </c>
      <c r="S3189" t="str">
        <f t="shared" si="248"/>
        <v>theater</v>
      </c>
      <c r="T3189" t="str">
        <f t="shared" si="249"/>
        <v>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45"/>
        <v>42165.415532407409</v>
      </c>
      <c r="K3190">
        <v>1432115902</v>
      </c>
      <c r="L3190" s="11">
        <f t="shared" si="24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47"/>
        <v>65</v>
      </c>
      <c r="R3190">
        <f>_xlfn.RANK.AVG(N3190,Table1[backers_count])</f>
        <v>2707</v>
      </c>
      <c r="S3190" t="str">
        <f t="shared" si="248"/>
        <v>theater</v>
      </c>
      <c r="T3190" t="str">
        <f t="shared" si="249"/>
        <v>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45"/>
        <v>42148.346435185187</v>
      </c>
      <c r="K3191">
        <v>1429863532</v>
      </c>
      <c r="L3191" s="11">
        <f t="shared" si="24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47"/>
        <v>12</v>
      </c>
      <c r="R3191">
        <f>_xlfn.RANK.AVG(N3191,Table1[backers_count])</f>
        <v>2263</v>
      </c>
      <c r="S3191" t="str">
        <f t="shared" si="248"/>
        <v>theater</v>
      </c>
      <c r="T3191" t="str">
        <f t="shared" si="249"/>
        <v>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45"/>
        <v>42713.192997685182</v>
      </c>
      <c r="K3192">
        <v>1478662675</v>
      </c>
      <c r="L3192" s="11">
        <f t="shared" si="24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47"/>
        <v>0</v>
      </c>
      <c r="R3192">
        <f>_xlfn.RANK.AVG(N3192,Table1[backers_count])</f>
        <v>3909.5</v>
      </c>
      <c r="S3192" t="str">
        <f t="shared" si="248"/>
        <v>theater</v>
      </c>
      <c r="T3192" t="str">
        <f t="shared" si="249"/>
        <v>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45"/>
        <v>42598.755428240736</v>
      </c>
      <c r="K3193">
        <v>1466186869</v>
      </c>
      <c r="L3193" s="11">
        <f t="shared" si="24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47"/>
        <v>4</v>
      </c>
      <c r="R3193">
        <f>_xlfn.RANK.AVG(N3193,Table1[backers_count])</f>
        <v>3067.5</v>
      </c>
      <c r="S3193" t="str">
        <f t="shared" si="248"/>
        <v>theater</v>
      </c>
      <c r="T3193" t="str">
        <f t="shared" si="249"/>
        <v>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45"/>
        <v>42063.916666666672</v>
      </c>
      <c r="K3194">
        <v>1421274859</v>
      </c>
      <c r="L3194" s="11">
        <f t="shared" si="24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47"/>
        <v>1</v>
      </c>
      <c r="R3194">
        <f>_xlfn.RANK.AVG(N3194,Table1[backers_count])</f>
        <v>2767.5</v>
      </c>
      <c r="S3194" t="str">
        <f t="shared" si="248"/>
        <v>theater</v>
      </c>
      <c r="T3194" t="str">
        <f t="shared" si="249"/>
        <v>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45"/>
        <v>42055.968240740738</v>
      </c>
      <c r="K3195">
        <v>1420586056</v>
      </c>
      <c r="L3195" s="11">
        <f t="shared" si="24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47"/>
        <v>12</v>
      </c>
      <c r="R3195">
        <f>_xlfn.RANK.AVG(N3195,Table1[backers_count])</f>
        <v>2084.5</v>
      </c>
      <c r="S3195" t="str">
        <f t="shared" si="248"/>
        <v>theater</v>
      </c>
      <c r="T3195" t="str">
        <f t="shared" si="249"/>
        <v>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45"/>
        <v>42212.062476851846</v>
      </c>
      <c r="K3196">
        <v>1435368598</v>
      </c>
      <c r="L3196" s="11">
        <f t="shared" si="24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47"/>
        <v>0</v>
      </c>
      <c r="R3196">
        <f>_xlfn.RANK.AVG(N3196,Table1[backers_count])</f>
        <v>3909.5</v>
      </c>
      <c r="S3196" t="str">
        <f t="shared" si="248"/>
        <v>theater</v>
      </c>
      <c r="T3196" t="str">
        <f t="shared" si="249"/>
        <v>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45"/>
        <v>42047.594236111108</v>
      </c>
      <c r="K3197">
        <v>1421158542</v>
      </c>
      <c r="L3197" s="11">
        <f t="shared" si="24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47"/>
        <v>59</v>
      </c>
      <c r="R3197">
        <f>_xlfn.RANK.AVG(N3197,Table1[backers_count])</f>
        <v>1614</v>
      </c>
      <c r="S3197" t="str">
        <f t="shared" si="248"/>
        <v>theater</v>
      </c>
      <c r="T3197" t="str">
        <f t="shared" si="249"/>
        <v>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45"/>
        <v>42217.583333333328</v>
      </c>
      <c r="K3198">
        <v>1433254875</v>
      </c>
      <c r="L3198" s="11">
        <f t="shared" si="24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47"/>
        <v>0</v>
      </c>
      <c r="R3198">
        <f>_xlfn.RANK.AVG(N3198,Table1[backers_count])</f>
        <v>2901.5</v>
      </c>
      <c r="S3198" t="str">
        <f t="shared" si="248"/>
        <v>theater</v>
      </c>
      <c r="T3198" t="str">
        <f t="shared" si="249"/>
        <v>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45"/>
        <v>42039.493263888886</v>
      </c>
      <c r="K3199">
        <v>1420458618</v>
      </c>
      <c r="L3199" s="11">
        <f t="shared" si="24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47"/>
        <v>11</v>
      </c>
      <c r="R3199">
        <f>_xlfn.RANK.AVG(N3199,Table1[backers_count])</f>
        <v>3067.5</v>
      </c>
      <c r="S3199" t="str">
        <f t="shared" si="248"/>
        <v>theater</v>
      </c>
      <c r="T3199" t="str">
        <f t="shared" si="249"/>
        <v>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45"/>
        <v>42051.424502314811</v>
      </c>
      <c r="K3200">
        <v>1420798277</v>
      </c>
      <c r="L3200" s="11">
        <f t="shared" si="24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47"/>
        <v>0</v>
      </c>
      <c r="R3200">
        <f>_xlfn.RANK.AVG(N3200,Table1[backers_count])</f>
        <v>3198.5</v>
      </c>
      <c r="S3200" t="str">
        <f t="shared" si="248"/>
        <v>theater</v>
      </c>
      <c r="T3200" t="str">
        <f t="shared" si="249"/>
        <v>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45"/>
        <v>41888.875</v>
      </c>
      <c r="K3201">
        <v>1407435418</v>
      </c>
      <c r="L3201" s="11">
        <f t="shared" si="24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47"/>
        <v>52</v>
      </c>
      <c r="R3201">
        <f>_xlfn.RANK.AVG(N3201,Table1[backers_count])</f>
        <v>1351</v>
      </c>
      <c r="S3201" t="str">
        <f t="shared" si="248"/>
        <v>theater</v>
      </c>
      <c r="T3201" t="str">
        <f t="shared" si="249"/>
        <v>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ref="J3202:J3265" si="250">(((I3202/60)/60)/24)+DATE(1970,1,1)</f>
        <v>42490.231944444444</v>
      </c>
      <c r="K3202">
        <v>1459410101</v>
      </c>
      <c r="L3202" s="11">
        <f t="shared" ref="L3202:L3265" si="25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52">ROUND((E3202/D3202)*100,0)</f>
        <v>0</v>
      </c>
      <c r="R3202">
        <f>_xlfn.RANK.AVG(N3202,Table1[backers_count])</f>
        <v>3572.5</v>
      </c>
      <c r="S3202" t="str">
        <f t="shared" ref="S3202:S3265" si="253">LEFT(P3202, SEARCH("/",P3202,1)-1)</f>
        <v>theater</v>
      </c>
      <c r="T3202" t="str">
        <f t="shared" ref="T3202:T3265" si="254">RIGHT(P3202,LEN(P3202)-SEARCH("/",P3202)-1)</f>
        <v>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si="250"/>
        <v>41882.767094907409</v>
      </c>
      <c r="K3203">
        <v>1407695077</v>
      </c>
      <c r="L3203" s="11">
        <f t="shared" si="25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52"/>
        <v>1</v>
      </c>
      <c r="R3203">
        <f>_xlfn.RANK.AVG(N3203,Table1[backers_count])</f>
        <v>3354.5</v>
      </c>
      <c r="S3203" t="str">
        <f t="shared" si="253"/>
        <v>theater</v>
      </c>
      <c r="T3203" t="str">
        <f t="shared" si="254"/>
        <v>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50"/>
        <v>42352.249305555553</v>
      </c>
      <c r="K3204">
        <v>1445027346</v>
      </c>
      <c r="L3204" s="11">
        <f t="shared" si="2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52"/>
        <v>55</v>
      </c>
      <c r="R3204">
        <f>_xlfn.RANK.AVG(N3204,Table1[backers_count])</f>
        <v>2047.5</v>
      </c>
      <c r="S3204" t="str">
        <f t="shared" si="253"/>
        <v>theater</v>
      </c>
      <c r="T3204" t="str">
        <f t="shared" si="254"/>
        <v>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50"/>
        <v>42272.988680555558</v>
      </c>
      <c r="K3205">
        <v>1440632622</v>
      </c>
      <c r="L3205" s="11">
        <f t="shared" si="2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52"/>
        <v>25</v>
      </c>
      <c r="R3205">
        <f>_xlfn.RANK.AVG(N3205,Table1[backers_count])</f>
        <v>2901.5</v>
      </c>
      <c r="S3205" t="str">
        <f t="shared" si="253"/>
        <v>theater</v>
      </c>
      <c r="T3205" t="str">
        <f t="shared" si="254"/>
        <v>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50"/>
        <v>42202.676388888889</v>
      </c>
      <c r="K3206">
        <v>1434558479</v>
      </c>
      <c r="L3206" s="11">
        <f t="shared" si="2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52"/>
        <v>0</v>
      </c>
      <c r="R3206">
        <f>_xlfn.RANK.AVG(N3206,Table1[backers_count])</f>
        <v>3909.5</v>
      </c>
      <c r="S3206" t="str">
        <f t="shared" si="253"/>
        <v>theater</v>
      </c>
      <c r="T3206" t="str">
        <f t="shared" si="254"/>
        <v>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50"/>
        <v>42125.374675925923</v>
      </c>
      <c r="K3207">
        <v>1427878772</v>
      </c>
      <c r="L3207" s="11">
        <f t="shared" si="2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52"/>
        <v>3</v>
      </c>
      <c r="R3207">
        <f>_xlfn.RANK.AVG(N3207,Table1[backers_count])</f>
        <v>2568.5</v>
      </c>
      <c r="S3207" t="str">
        <f t="shared" si="253"/>
        <v>theater</v>
      </c>
      <c r="T3207" t="str">
        <f t="shared" si="254"/>
        <v>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50"/>
        <v>42266.276053240741</v>
      </c>
      <c r="K3208">
        <v>1440052651</v>
      </c>
      <c r="L3208" s="11">
        <f t="shared" si="2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52"/>
        <v>0</v>
      </c>
      <c r="R3208">
        <f>_xlfn.RANK.AVG(N3208,Table1[backers_count])</f>
        <v>3909.5</v>
      </c>
      <c r="S3208" t="str">
        <f t="shared" si="253"/>
        <v>theater</v>
      </c>
      <c r="T3208" t="str">
        <f t="shared" si="254"/>
        <v>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50"/>
        <v>42117.236192129625</v>
      </c>
      <c r="K3209">
        <v>1424587207</v>
      </c>
      <c r="L3209" s="11">
        <f t="shared" si="2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52"/>
        <v>46</v>
      </c>
      <c r="R3209">
        <f>_xlfn.RANK.AVG(N3209,Table1[backers_count])</f>
        <v>1701.5</v>
      </c>
      <c r="S3209" t="str">
        <f t="shared" si="253"/>
        <v>theater</v>
      </c>
      <c r="T3209" t="str">
        <f t="shared" si="254"/>
        <v>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50"/>
        <v>41848.605057870373</v>
      </c>
      <c r="K3210">
        <v>1404743477</v>
      </c>
      <c r="L3210" s="11">
        <f t="shared" si="2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52"/>
        <v>104</v>
      </c>
      <c r="R3210">
        <f>_xlfn.RANK.AVG(N3210,Table1[backers_count])</f>
        <v>962</v>
      </c>
      <c r="S3210" t="str">
        <f t="shared" si="253"/>
        <v>theater</v>
      </c>
      <c r="T3210" t="str">
        <f t="shared" si="254"/>
        <v>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50"/>
        <v>41810.958333333336</v>
      </c>
      <c r="K3211">
        <v>1400512658</v>
      </c>
      <c r="L3211" s="11">
        <f t="shared" si="2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52"/>
        <v>119</v>
      </c>
      <c r="R3211">
        <f>_xlfn.RANK.AVG(N3211,Table1[backers_count])</f>
        <v>372</v>
      </c>
      <c r="S3211" t="str">
        <f t="shared" si="253"/>
        <v>theater</v>
      </c>
      <c r="T3211" t="str">
        <f t="shared" si="254"/>
        <v>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50"/>
        <v>41061.165972222225</v>
      </c>
      <c r="K3212">
        <v>1334442519</v>
      </c>
      <c r="L3212" s="11">
        <f t="shared" si="2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52"/>
        <v>126</v>
      </c>
      <c r="R3212">
        <f>_xlfn.RANK.AVG(N3212,Table1[backers_count])</f>
        <v>1244.5</v>
      </c>
      <c r="S3212" t="str">
        <f t="shared" si="253"/>
        <v>theater</v>
      </c>
      <c r="T3212" t="str">
        <f t="shared" si="254"/>
        <v>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50"/>
        <v>41866.083333333336</v>
      </c>
      <c r="K3213">
        <v>1405346680</v>
      </c>
      <c r="L3213" s="11">
        <f t="shared" si="2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52"/>
        <v>120</v>
      </c>
      <c r="R3213">
        <f>_xlfn.RANK.AVG(N3213,Table1[backers_count])</f>
        <v>252</v>
      </c>
      <c r="S3213" t="str">
        <f t="shared" si="253"/>
        <v>theater</v>
      </c>
      <c r="T3213" t="str">
        <f t="shared" si="254"/>
        <v>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50"/>
        <v>41859.795729166668</v>
      </c>
      <c r="K3214">
        <v>1404932751</v>
      </c>
      <c r="L3214" s="11">
        <f t="shared" si="2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52"/>
        <v>126</v>
      </c>
      <c r="R3214">
        <f>_xlfn.RANK.AVG(N3214,Table1[backers_count])</f>
        <v>864</v>
      </c>
      <c r="S3214" t="str">
        <f t="shared" si="253"/>
        <v>theater</v>
      </c>
      <c r="T3214" t="str">
        <f t="shared" si="254"/>
        <v>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50"/>
        <v>42211.763414351852</v>
      </c>
      <c r="K3215">
        <v>1434478759</v>
      </c>
      <c r="L3215" s="11">
        <f t="shared" si="2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52"/>
        <v>100</v>
      </c>
      <c r="R3215">
        <f>_xlfn.RANK.AVG(N3215,Table1[backers_count])</f>
        <v>1459</v>
      </c>
      <c r="S3215" t="str">
        <f t="shared" si="253"/>
        <v>theater</v>
      </c>
      <c r="T3215" t="str">
        <f t="shared" si="254"/>
        <v>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50"/>
        <v>42374.996527777781</v>
      </c>
      <c r="K3216">
        <v>1448823673</v>
      </c>
      <c r="L3216" s="11">
        <f t="shared" si="2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52"/>
        <v>102</v>
      </c>
      <c r="R3216">
        <f>_xlfn.RANK.AVG(N3216,Table1[backers_count])</f>
        <v>704.5</v>
      </c>
      <c r="S3216" t="str">
        <f t="shared" si="253"/>
        <v>theater</v>
      </c>
      <c r="T3216" t="str">
        <f t="shared" si="254"/>
        <v>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50"/>
        <v>42257.165972222225</v>
      </c>
      <c r="K3217">
        <v>1438617471</v>
      </c>
      <c r="L3217" s="11">
        <f t="shared" si="2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52"/>
        <v>100</v>
      </c>
      <c r="R3217">
        <f>_xlfn.RANK.AVG(N3217,Table1[backers_count])</f>
        <v>618.5</v>
      </c>
      <c r="S3217" t="str">
        <f t="shared" si="253"/>
        <v>theater</v>
      </c>
      <c r="T3217" t="str">
        <f t="shared" si="254"/>
        <v>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50"/>
        <v>42196.604166666672</v>
      </c>
      <c r="K3218">
        <v>1433934371</v>
      </c>
      <c r="L3218" s="11">
        <f t="shared" si="2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52"/>
        <v>100</v>
      </c>
      <c r="R3218">
        <f>_xlfn.RANK.AVG(N3218,Table1[backers_count])</f>
        <v>1724.5</v>
      </c>
      <c r="S3218" t="str">
        <f t="shared" si="253"/>
        <v>theater</v>
      </c>
      <c r="T3218" t="str">
        <f t="shared" si="254"/>
        <v>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50"/>
        <v>42678.546111111107</v>
      </c>
      <c r="K3219">
        <v>1475672784</v>
      </c>
      <c r="L3219" s="11">
        <f t="shared" si="2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52"/>
        <v>116</v>
      </c>
      <c r="R3219">
        <f>_xlfn.RANK.AVG(N3219,Table1[backers_count])</f>
        <v>777</v>
      </c>
      <c r="S3219" t="str">
        <f t="shared" si="253"/>
        <v>theater</v>
      </c>
      <c r="T3219" t="str">
        <f t="shared" si="254"/>
        <v>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50"/>
        <v>42004</v>
      </c>
      <c r="K3220">
        <v>1417132986</v>
      </c>
      <c r="L3220" s="11">
        <f t="shared" si="2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52"/>
        <v>102</v>
      </c>
      <c r="R3220">
        <f>_xlfn.RANK.AVG(N3220,Table1[backers_count])</f>
        <v>457.5</v>
      </c>
      <c r="S3220" t="str">
        <f t="shared" si="253"/>
        <v>theater</v>
      </c>
      <c r="T3220" t="str">
        <f t="shared" si="254"/>
        <v>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50"/>
        <v>42085.941516203704</v>
      </c>
      <c r="K3221">
        <v>1424043347</v>
      </c>
      <c r="L3221" s="11">
        <f t="shared" si="2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52"/>
        <v>100</v>
      </c>
      <c r="R3221">
        <f>_xlfn.RANK.AVG(N3221,Table1[backers_count])</f>
        <v>684.5</v>
      </c>
      <c r="S3221" t="str">
        <f t="shared" si="253"/>
        <v>theater</v>
      </c>
      <c r="T3221" t="str">
        <f t="shared" si="254"/>
        <v>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50"/>
        <v>42806.875</v>
      </c>
      <c r="K3222">
        <v>1486411204</v>
      </c>
      <c r="L3222" s="11">
        <f t="shared" si="2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52"/>
        <v>101</v>
      </c>
      <c r="R3222">
        <f>_xlfn.RANK.AVG(N3222,Table1[backers_count])</f>
        <v>1258.5</v>
      </c>
      <c r="S3222" t="str">
        <f t="shared" si="253"/>
        <v>theater</v>
      </c>
      <c r="T3222" t="str">
        <f t="shared" si="254"/>
        <v>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50"/>
        <v>42190.696793981479</v>
      </c>
      <c r="K3223">
        <v>1433090603</v>
      </c>
      <c r="L3223" s="11">
        <f t="shared" si="2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52"/>
        <v>103</v>
      </c>
      <c r="R3223">
        <f>_xlfn.RANK.AVG(N3223,Table1[backers_count])</f>
        <v>719</v>
      </c>
      <c r="S3223" t="str">
        <f t="shared" si="253"/>
        <v>theater</v>
      </c>
      <c r="T3223" t="str">
        <f t="shared" si="254"/>
        <v>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50"/>
        <v>42301.895138888889</v>
      </c>
      <c r="K3224">
        <v>1443016697</v>
      </c>
      <c r="L3224" s="11">
        <f t="shared" si="2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52"/>
        <v>125</v>
      </c>
      <c r="R3224">
        <f>_xlfn.RANK.AVG(N3224,Table1[backers_count])</f>
        <v>944</v>
      </c>
      <c r="S3224" t="str">
        <f t="shared" si="253"/>
        <v>theater</v>
      </c>
      <c r="T3224" t="str">
        <f t="shared" si="254"/>
        <v>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50"/>
        <v>42236.835370370376</v>
      </c>
      <c r="K3225">
        <v>1437508976</v>
      </c>
      <c r="L3225" s="11">
        <f t="shared" si="2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52"/>
        <v>110</v>
      </c>
      <c r="R3225">
        <f>_xlfn.RANK.AVG(N3225,Table1[backers_count])</f>
        <v>1055</v>
      </c>
      <c r="S3225" t="str">
        <f t="shared" si="253"/>
        <v>theater</v>
      </c>
      <c r="T3225" t="str">
        <f t="shared" si="254"/>
        <v>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50"/>
        <v>42745.208333333328</v>
      </c>
      <c r="K3226">
        <v>1479932713</v>
      </c>
      <c r="L3226" s="11">
        <f t="shared" si="2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52"/>
        <v>102</v>
      </c>
      <c r="R3226">
        <f>_xlfn.RANK.AVG(N3226,Table1[backers_count])</f>
        <v>387</v>
      </c>
      <c r="S3226" t="str">
        <f t="shared" si="253"/>
        <v>theater</v>
      </c>
      <c r="T3226" t="str">
        <f t="shared" si="254"/>
        <v>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50"/>
        <v>42524.875</v>
      </c>
      <c r="K3227">
        <v>1463145938</v>
      </c>
      <c r="L3227" s="11">
        <f t="shared" si="2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52"/>
        <v>102</v>
      </c>
      <c r="R3227">
        <f>_xlfn.RANK.AVG(N3227,Table1[backers_count])</f>
        <v>1614</v>
      </c>
      <c r="S3227" t="str">
        <f t="shared" si="253"/>
        <v>theater</v>
      </c>
      <c r="T3227" t="str">
        <f t="shared" si="254"/>
        <v>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50"/>
        <v>42307.583472222221</v>
      </c>
      <c r="K3228">
        <v>1443621612</v>
      </c>
      <c r="L3228" s="11">
        <f t="shared" si="2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52"/>
        <v>104</v>
      </c>
      <c r="R3228">
        <f>_xlfn.RANK.AVG(N3228,Table1[backers_count])</f>
        <v>2182</v>
      </c>
      <c r="S3228" t="str">
        <f t="shared" si="253"/>
        <v>theater</v>
      </c>
      <c r="T3228" t="str">
        <f t="shared" si="254"/>
        <v>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50"/>
        <v>42752.882361111115</v>
      </c>
      <c r="K3229">
        <v>1482095436</v>
      </c>
      <c r="L3229" s="11">
        <f t="shared" si="2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52"/>
        <v>125</v>
      </c>
      <c r="R3229">
        <f>_xlfn.RANK.AVG(N3229,Table1[backers_count])</f>
        <v>1866.5</v>
      </c>
      <c r="S3229" t="str">
        <f t="shared" si="253"/>
        <v>theater</v>
      </c>
      <c r="T3229" t="str">
        <f t="shared" si="254"/>
        <v>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50"/>
        <v>42355.207638888889</v>
      </c>
      <c r="K3230">
        <v>1447606884</v>
      </c>
      <c r="L3230" s="11">
        <f t="shared" si="2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52"/>
        <v>102</v>
      </c>
      <c r="R3230">
        <f>_xlfn.RANK.AVG(N3230,Table1[backers_count])</f>
        <v>1678</v>
      </c>
      <c r="S3230" t="str">
        <f t="shared" si="253"/>
        <v>theater</v>
      </c>
      <c r="T3230" t="str">
        <f t="shared" si="254"/>
        <v>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50"/>
        <v>41963.333310185189</v>
      </c>
      <c r="K3231">
        <v>1413874798</v>
      </c>
      <c r="L3231" s="11">
        <f t="shared" si="2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52"/>
        <v>108</v>
      </c>
      <c r="R3231">
        <f>_xlfn.RANK.AVG(N3231,Table1[backers_count])</f>
        <v>414</v>
      </c>
      <c r="S3231" t="str">
        <f t="shared" si="253"/>
        <v>theater</v>
      </c>
      <c r="T3231" t="str">
        <f t="shared" si="254"/>
        <v>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50"/>
        <v>41913.165972222225</v>
      </c>
      <c r="K3232">
        <v>1410840126</v>
      </c>
      <c r="L3232" s="11">
        <f t="shared" si="2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52"/>
        <v>110</v>
      </c>
      <c r="R3232">
        <f>_xlfn.RANK.AVG(N3232,Table1[backers_count])</f>
        <v>1678</v>
      </c>
      <c r="S3232" t="str">
        <f t="shared" si="253"/>
        <v>theater</v>
      </c>
      <c r="T3232" t="str">
        <f t="shared" si="254"/>
        <v>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50"/>
        <v>42476.943831018521</v>
      </c>
      <c r="K3233">
        <v>1458254347</v>
      </c>
      <c r="L3233" s="11">
        <f t="shared" si="2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52"/>
        <v>161</v>
      </c>
      <c r="R3233">
        <f>_xlfn.RANK.AVG(N3233,Table1[backers_count])</f>
        <v>1928.5</v>
      </c>
      <c r="S3233" t="str">
        <f t="shared" si="253"/>
        <v>theater</v>
      </c>
      <c r="T3233" t="str">
        <f t="shared" si="254"/>
        <v>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50"/>
        <v>42494.165972222225</v>
      </c>
      <c r="K3234">
        <v>1459711917</v>
      </c>
      <c r="L3234" s="11">
        <f t="shared" si="2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52"/>
        <v>131</v>
      </c>
      <c r="R3234">
        <f>_xlfn.RANK.AVG(N3234,Table1[backers_count])</f>
        <v>2010</v>
      </c>
      <c r="S3234" t="str">
        <f t="shared" si="253"/>
        <v>theater</v>
      </c>
      <c r="T3234" t="str">
        <f t="shared" si="254"/>
        <v>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50"/>
        <v>42796.805034722223</v>
      </c>
      <c r="K3235">
        <v>1485890355</v>
      </c>
      <c r="L3235" s="11">
        <f t="shared" si="2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52"/>
        <v>119</v>
      </c>
      <c r="R3235">
        <f>_xlfn.RANK.AVG(N3235,Table1[backers_count])</f>
        <v>1230</v>
      </c>
      <c r="S3235" t="str">
        <f t="shared" si="253"/>
        <v>theater</v>
      </c>
      <c r="T3235" t="str">
        <f t="shared" si="254"/>
        <v>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50"/>
        <v>42767.979861111111</v>
      </c>
      <c r="K3236">
        <v>1483124208</v>
      </c>
      <c r="L3236" s="11">
        <f t="shared" si="2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52"/>
        <v>100</v>
      </c>
      <c r="R3236">
        <f>_xlfn.RANK.AVG(N3236,Table1[backers_count])</f>
        <v>704.5</v>
      </c>
      <c r="S3236" t="str">
        <f t="shared" si="253"/>
        <v>theater</v>
      </c>
      <c r="T3236" t="str">
        <f t="shared" si="254"/>
        <v>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50"/>
        <v>42552.347812499997</v>
      </c>
      <c r="K3237">
        <v>1464769251</v>
      </c>
      <c r="L3237" s="11">
        <f t="shared" si="2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52"/>
        <v>103</v>
      </c>
      <c r="R3237">
        <f>_xlfn.RANK.AVG(N3237,Table1[backers_count])</f>
        <v>468</v>
      </c>
      <c r="S3237" t="str">
        <f t="shared" si="253"/>
        <v>theater</v>
      </c>
      <c r="T3237" t="str">
        <f t="shared" si="254"/>
        <v>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50"/>
        <v>42732.917048611111</v>
      </c>
      <c r="K3238">
        <v>1480370433</v>
      </c>
      <c r="L3238" s="11">
        <f t="shared" si="2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52"/>
        <v>101</v>
      </c>
      <c r="R3238">
        <f>_xlfn.RANK.AVG(N3238,Table1[backers_count])</f>
        <v>738</v>
      </c>
      <c r="S3238" t="str">
        <f t="shared" si="253"/>
        <v>theater</v>
      </c>
      <c r="T3238" t="str">
        <f t="shared" si="254"/>
        <v>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50"/>
        <v>42276.165972222225</v>
      </c>
      <c r="K3239">
        <v>1441452184</v>
      </c>
      <c r="L3239" s="11">
        <f t="shared" si="2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52"/>
        <v>101</v>
      </c>
      <c r="R3239">
        <f>_xlfn.RANK.AVG(N3239,Table1[backers_count])</f>
        <v>317</v>
      </c>
      <c r="S3239" t="str">
        <f t="shared" si="253"/>
        <v>theater</v>
      </c>
      <c r="T3239" t="str">
        <f t="shared" si="254"/>
        <v>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50"/>
        <v>42186.510393518518</v>
      </c>
      <c r="K3240">
        <v>1433160898</v>
      </c>
      <c r="L3240" s="11">
        <f t="shared" si="2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52"/>
        <v>112</v>
      </c>
      <c r="R3240">
        <f>_xlfn.RANK.AVG(N3240,Table1[backers_count])</f>
        <v>994</v>
      </c>
      <c r="S3240" t="str">
        <f t="shared" si="253"/>
        <v>theater</v>
      </c>
      <c r="T3240" t="str">
        <f t="shared" si="254"/>
        <v>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50"/>
        <v>42302.999305555553</v>
      </c>
      <c r="K3241">
        <v>1443665293</v>
      </c>
      <c r="L3241" s="11">
        <f t="shared" si="2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52"/>
        <v>106</v>
      </c>
      <c r="R3241">
        <f>_xlfn.RANK.AVG(N3241,Table1[backers_count])</f>
        <v>777</v>
      </c>
      <c r="S3241" t="str">
        <f t="shared" si="253"/>
        <v>theater</v>
      </c>
      <c r="T3241" t="str">
        <f t="shared" si="254"/>
        <v>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50"/>
        <v>42782.958333333328</v>
      </c>
      <c r="K3242">
        <v>1484843948</v>
      </c>
      <c r="L3242" s="11">
        <f t="shared" si="2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52"/>
        <v>101</v>
      </c>
      <c r="R3242">
        <f>_xlfn.RANK.AVG(N3242,Table1[backers_count])</f>
        <v>1754</v>
      </c>
      <c r="S3242" t="str">
        <f t="shared" si="253"/>
        <v>theater</v>
      </c>
      <c r="T3242" t="str">
        <f t="shared" si="254"/>
        <v>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50"/>
        <v>41926.290972222225</v>
      </c>
      <c r="K3243">
        <v>1410421670</v>
      </c>
      <c r="L3243" s="11">
        <f t="shared" si="2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52"/>
        <v>115</v>
      </c>
      <c r="R3243">
        <f>_xlfn.RANK.AVG(N3243,Table1[backers_count])</f>
        <v>510.5</v>
      </c>
      <c r="S3243" t="str">
        <f t="shared" si="253"/>
        <v>theater</v>
      </c>
      <c r="T3243" t="str">
        <f t="shared" si="254"/>
        <v>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50"/>
        <v>41901.755694444444</v>
      </c>
      <c r="K3244">
        <v>1408558092</v>
      </c>
      <c r="L3244" s="11">
        <f t="shared" si="2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52"/>
        <v>127</v>
      </c>
      <c r="R3244">
        <f>_xlfn.RANK.AVG(N3244,Table1[backers_count])</f>
        <v>461.5</v>
      </c>
      <c r="S3244" t="str">
        <f t="shared" si="253"/>
        <v>theater</v>
      </c>
      <c r="T3244" t="str">
        <f t="shared" si="254"/>
        <v>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50"/>
        <v>42286</v>
      </c>
      <c r="K3245">
        <v>1442283562</v>
      </c>
      <c r="L3245" s="11">
        <f t="shared" si="2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52"/>
        <v>103</v>
      </c>
      <c r="R3245">
        <f>_xlfn.RANK.AVG(N3245,Table1[backers_count])</f>
        <v>1097.5</v>
      </c>
      <c r="S3245" t="str">
        <f t="shared" si="253"/>
        <v>theater</v>
      </c>
      <c r="T3245" t="str">
        <f t="shared" si="254"/>
        <v>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50"/>
        <v>42705.735902777778</v>
      </c>
      <c r="K3246">
        <v>1478018382</v>
      </c>
      <c r="L3246" s="11">
        <f t="shared" si="2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52"/>
        <v>103</v>
      </c>
      <c r="R3246">
        <f>_xlfn.RANK.AVG(N3246,Table1[backers_count])</f>
        <v>1132.5</v>
      </c>
      <c r="S3246" t="str">
        <f t="shared" si="253"/>
        <v>theater</v>
      </c>
      <c r="T3246" t="str">
        <f t="shared" si="254"/>
        <v>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50"/>
        <v>42167.083333333328</v>
      </c>
      <c r="K3247">
        <v>1431354258</v>
      </c>
      <c r="L3247" s="11">
        <f t="shared" si="2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52"/>
        <v>104</v>
      </c>
      <c r="R3247">
        <f>_xlfn.RANK.AVG(N3247,Table1[backers_count])</f>
        <v>315</v>
      </c>
      <c r="S3247" t="str">
        <f t="shared" si="253"/>
        <v>theater</v>
      </c>
      <c r="T3247" t="str">
        <f t="shared" si="254"/>
        <v>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50"/>
        <v>42259.165972222225</v>
      </c>
      <c r="K3248">
        <v>1439551200</v>
      </c>
      <c r="L3248" s="11">
        <f t="shared" si="2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52"/>
        <v>111</v>
      </c>
      <c r="R3248">
        <f>_xlfn.RANK.AVG(N3248,Table1[backers_count])</f>
        <v>434</v>
      </c>
      <c r="S3248" t="str">
        <f t="shared" si="253"/>
        <v>theater</v>
      </c>
      <c r="T3248" t="str">
        <f t="shared" si="254"/>
        <v>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50"/>
        <v>42197.434166666666</v>
      </c>
      <c r="K3249">
        <v>1434104712</v>
      </c>
      <c r="L3249" s="11">
        <f t="shared" si="2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52"/>
        <v>106</v>
      </c>
      <c r="R3249">
        <f>_xlfn.RANK.AVG(N3249,Table1[backers_count])</f>
        <v>1291</v>
      </c>
      <c r="S3249" t="str">
        <f t="shared" si="253"/>
        <v>theater</v>
      </c>
      <c r="T3249" t="str">
        <f t="shared" si="254"/>
        <v>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50"/>
        <v>42098.846724537041</v>
      </c>
      <c r="K3250">
        <v>1425590357</v>
      </c>
      <c r="L3250" s="11">
        <f t="shared" si="2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52"/>
        <v>101</v>
      </c>
      <c r="R3250">
        <f>_xlfn.RANK.AVG(N3250,Table1[backers_count])</f>
        <v>418.5</v>
      </c>
      <c r="S3250" t="str">
        <f t="shared" si="253"/>
        <v>theater</v>
      </c>
      <c r="T3250" t="str">
        <f t="shared" si="254"/>
        <v>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50"/>
        <v>42175.746689814812</v>
      </c>
      <c r="K3251">
        <v>1432230914</v>
      </c>
      <c r="L3251" s="11">
        <f t="shared" si="2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52"/>
        <v>105</v>
      </c>
      <c r="R3251">
        <f>_xlfn.RANK.AVG(N3251,Table1[backers_count])</f>
        <v>914.5</v>
      </c>
      <c r="S3251" t="str">
        <f t="shared" si="253"/>
        <v>theater</v>
      </c>
      <c r="T3251" t="str">
        <f t="shared" si="254"/>
        <v>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50"/>
        <v>41948.783842592595</v>
      </c>
      <c r="K3252">
        <v>1412617724</v>
      </c>
      <c r="L3252" s="11">
        <f t="shared" si="2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52"/>
        <v>102</v>
      </c>
      <c r="R3252">
        <f>_xlfn.RANK.AVG(N3252,Table1[backers_count])</f>
        <v>390.5</v>
      </c>
      <c r="S3252" t="str">
        <f t="shared" si="253"/>
        <v>theater</v>
      </c>
      <c r="T3252" t="str">
        <f t="shared" si="254"/>
        <v>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50"/>
        <v>42176.731087962966</v>
      </c>
      <c r="K3253">
        <v>1432315966</v>
      </c>
      <c r="L3253" s="11">
        <f t="shared" si="2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52"/>
        <v>111</v>
      </c>
      <c r="R3253">
        <f>_xlfn.RANK.AVG(N3253,Table1[backers_count])</f>
        <v>2222.5</v>
      </c>
      <c r="S3253" t="str">
        <f t="shared" si="253"/>
        <v>theater</v>
      </c>
      <c r="T3253" t="str">
        <f t="shared" si="254"/>
        <v>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50"/>
        <v>42620.472685185188</v>
      </c>
      <c r="K3254">
        <v>1470655240</v>
      </c>
      <c r="L3254" s="11">
        <f t="shared" si="2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52"/>
        <v>128</v>
      </c>
      <c r="R3254">
        <f>_xlfn.RANK.AVG(N3254,Table1[backers_count])</f>
        <v>1400.5</v>
      </c>
      <c r="S3254" t="str">
        <f t="shared" si="253"/>
        <v>theater</v>
      </c>
      <c r="T3254" t="str">
        <f t="shared" si="254"/>
        <v>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50"/>
        <v>42621.15625</v>
      </c>
      <c r="K3255">
        <v>1471701028</v>
      </c>
      <c r="L3255" s="11">
        <f t="shared" si="2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52"/>
        <v>102</v>
      </c>
      <c r="R3255">
        <f>_xlfn.RANK.AVG(N3255,Table1[backers_count])</f>
        <v>704.5</v>
      </c>
      <c r="S3255" t="str">
        <f t="shared" si="253"/>
        <v>theater</v>
      </c>
      <c r="T3255" t="str">
        <f t="shared" si="254"/>
        <v>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50"/>
        <v>42089.044085648144</v>
      </c>
      <c r="K3256">
        <v>1424743409</v>
      </c>
      <c r="L3256" s="11">
        <f t="shared" si="2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52"/>
        <v>101</v>
      </c>
      <c r="R3256">
        <f>_xlfn.RANK.AVG(N3256,Table1[backers_count])</f>
        <v>451</v>
      </c>
      <c r="S3256" t="str">
        <f t="shared" si="253"/>
        <v>theater</v>
      </c>
      <c r="T3256" t="str">
        <f t="shared" si="254"/>
        <v>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50"/>
        <v>41919.768229166664</v>
      </c>
      <c r="K3257">
        <v>1410114375</v>
      </c>
      <c r="L3257" s="11">
        <f t="shared" si="2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52"/>
        <v>175</v>
      </c>
      <c r="R3257">
        <f>_xlfn.RANK.AVG(N3257,Table1[backers_count])</f>
        <v>2296.5</v>
      </c>
      <c r="S3257" t="str">
        <f t="shared" si="253"/>
        <v>theater</v>
      </c>
      <c r="T3257" t="str">
        <f t="shared" si="254"/>
        <v>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50"/>
        <v>42166.165972222225</v>
      </c>
      <c r="K3258">
        <v>1432129577</v>
      </c>
      <c r="L3258" s="11">
        <f t="shared" si="2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52"/>
        <v>128</v>
      </c>
      <c r="R3258">
        <f>_xlfn.RANK.AVG(N3258,Table1[backers_count])</f>
        <v>480.5</v>
      </c>
      <c r="S3258" t="str">
        <f t="shared" si="253"/>
        <v>theater</v>
      </c>
      <c r="T3258" t="str">
        <f t="shared" si="254"/>
        <v>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50"/>
        <v>42788.559629629628</v>
      </c>
      <c r="K3259">
        <v>1485177952</v>
      </c>
      <c r="L3259" s="11">
        <f t="shared" si="2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52"/>
        <v>106</v>
      </c>
      <c r="R3259">
        <f>_xlfn.RANK.AVG(N3259,Table1[backers_count])</f>
        <v>1575</v>
      </c>
      <c r="S3259" t="str">
        <f t="shared" si="253"/>
        <v>theater</v>
      </c>
      <c r="T3259" t="str">
        <f t="shared" si="254"/>
        <v>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50"/>
        <v>42012.887280092589</v>
      </c>
      <c r="K3260">
        <v>1418159861</v>
      </c>
      <c r="L3260" s="11">
        <f t="shared" si="2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52"/>
        <v>105</v>
      </c>
      <c r="R3260">
        <f>_xlfn.RANK.AVG(N3260,Table1[backers_count])</f>
        <v>1042</v>
      </c>
      <c r="S3260" t="str">
        <f t="shared" si="253"/>
        <v>theater</v>
      </c>
      <c r="T3260" t="str">
        <f t="shared" si="254"/>
        <v>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50"/>
        <v>42644.165972222225</v>
      </c>
      <c r="K3261">
        <v>1472753745</v>
      </c>
      <c r="L3261" s="11">
        <f t="shared" si="2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52"/>
        <v>106</v>
      </c>
      <c r="R3261">
        <f>_xlfn.RANK.AVG(N3261,Table1[backers_count])</f>
        <v>832</v>
      </c>
      <c r="S3261" t="str">
        <f t="shared" si="253"/>
        <v>theater</v>
      </c>
      <c r="T3261" t="str">
        <f t="shared" si="254"/>
        <v>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50"/>
        <v>42338.714328703703</v>
      </c>
      <c r="K3262">
        <v>1445875718</v>
      </c>
      <c r="L3262" s="11">
        <f t="shared" si="2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52"/>
        <v>109</v>
      </c>
      <c r="R3262">
        <f>_xlfn.RANK.AVG(N3262,Table1[backers_count])</f>
        <v>1068</v>
      </c>
      <c r="S3262" t="str">
        <f t="shared" si="253"/>
        <v>theater</v>
      </c>
      <c r="T3262" t="str">
        <f t="shared" si="254"/>
        <v>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50"/>
        <v>42201.725416666668</v>
      </c>
      <c r="K3263">
        <v>1434475476</v>
      </c>
      <c r="L3263" s="11">
        <f t="shared" si="2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52"/>
        <v>100</v>
      </c>
      <c r="R3263">
        <f>_xlfn.RANK.AVG(N3263,Table1[backers_count])</f>
        <v>1421.5</v>
      </c>
      <c r="S3263" t="str">
        <f t="shared" si="253"/>
        <v>theater</v>
      </c>
      <c r="T3263" t="str">
        <f t="shared" si="254"/>
        <v>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50"/>
        <v>41995.166666666672</v>
      </c>
      <c r="K3264">
        <v>1416555262</v>
      </c>
      <c r="L3264" s="11">
        <f t="shared" si="2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52"/>
        <v>103</v>
      </c>
      <c r="R3264">
        <f>_xlfn.RANK.AVG(N3264,Table1[backers_count])</f>
        <v>618.5</v>
      </c>
      <c r="S3264" t="str">
        <f t="shared" si="253"/>
        <v>theater</v>
      </c>
      <c r="T3264" t="str">
        <f t="shared" si="254"/>
        <v>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50"/>
        <v>42307.875</v>
      </c>
      <c r="K3265">
        <v>1444220588</v>
      </c>
      <c r="L3265" s="11">
        <f t="shared" si="2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52"/>
        <v>112</v>
      </c>
      <c r="R3265">
        <f>_xlfn.RANK.AVG(N3265,Table1[backers_count])</f>
        <v>1143.5</v>
      </c>
      <c r="S3265" t="str">
        <f t="shared" si="253"/>
        <v>theater</v>
      </c>
      <c r="T3265" t="str">
        <f t="shared" si="254"/>
        <v>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ref="J3266:J3329" si="255">(((I3266/60)/60)/24)+DATE(1970,1,1)</f>
        <v>42032.916666666672</v>
      </c>
      <c r="K3266">
        <v>1421089938</v>
      </c>
      <c r="L3266" s="11">
        <f t="shared" ref="L3266:L3329" si="256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57">ROUND((E3266/D3266)*100,0)</f>
        <v>103</v>
      </c>
      <c r="R3266">
        <f>_xlfn.RANK.AVG(N3266,Table1[backers_count])</f>
        <v>1421.5</v>
      </c>
      <c r="S3266" t="str">
        <f t="shared" ref="S3266:S3329" si="258">LEFT(P3266, SEARCH("/",P3266,1)-1)</f>
        <v>theater</v>
      </c>
      <c r="T3266" t="str">
        <f t="shared" ref="T3266:T3329" si="259">RIGHT(P3266,LEN(P3266)-SEARCH("/",P3266)-1)</f>
        <v>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si="255"/>
        <v>42341.708333333328</v>
      </c>
      <c r="K3267">
        <v>1446570315</v>
      </c>
      <c r="L3267" s="11">
        <f t="shared" si="256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57"/>
        <v>164</v>
      </c>
      <c r="R3267">
        <f>_xlfn.RANK.AVG(N3267,Table1[backers_count])</f>
        <v>1198.5</v>
      </c>
      <c r="S3267" t="str">
        <f t="shared" si="258"/>
        <v>theater</v>
      </c>
      <c r="T3267" t="str">
        <f t="shared" si="259"/>
        <v>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55"/>
        <v>42167.875</v>
      </c>
      <c r="K3268">
        <v>1431435122</v>
      </c>
      <c r="L3268" s="11">
        <f t="shared" si="25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57"/>
        <v>131</v>
      </c>
      <c r="R3268">
        <f>_xlfn.RANK.AVG(N3268,Table1[backers_count])</f>
        <v>521</v>
      </c>
      <c r="S3268" t="str">
        <f t="shared" si="258"/>
        <v>theater</v>
      </c>
      <c r="T3268" t="str">
        <f t="shared" si="259"/>
        <v>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55"/>
        <v>42202.757638888885</v>
      </c>
      <c r="K3269">
        <v>1434564660</v>
      </c>
      <c r="L3269" s="11">
        <f t="shared" si="25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57"/>
        <v>102</v>
      </c>
      <c r="R3269">
        <f>_xlfn.RANK.AVG(N3269,Table1[backers_count])</f>
        <v>287.5</v>
      </c>
      <c r="S3269" t="str">
        <f t="shared" si="258"/>
        <v>theater</v>
      </c>
      <c r="T3269" t="str">
        <f t="shared" si="259"/>
        <v>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55"/>
        <v>42606.90425925926</v>
      </c>
      <c r="K3270">
        <v>1470692528</v>
      </c>
      <c r="L3270" s="11">
        <f t="shared" si="25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57"/>
        <v>128</v>
      </c>
      <c r="R3270">
        <f>_xlfn.RANK.AVG(N3270,Table1[backers_count])</f>
        <v>1555.5</v>
      </c>
      <c r="S3270" t="str">
        <f t="shared" si="258"/>
        <v>theater</v>
      </c>
      <c r="T3270" t="str">
        <f t="shared" si="259"/>
        <v>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55"/>
        <v>42171.458333333328</v>
      </c>
      <c r="K3271">
        <v>1431509397</v>
      </c>
      <c r="L3271" s="11">
        <f t="shared" si="25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57"/>
        <v>102</v>
      </c>
      <c r="R3271">
        <f>_xlfn.RANK.AVG(N3271,Table1[backers_count])</f>
        <v>1115.5</v>
      </c>
      <c r="S3271" t="str">
        <f t="shared" si="258"/>
        <v>theater</v>
      </c>
      <c r="T3271" t="str">
        <f t="shared" si="259"/>
        <v>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55"/>
        <v>42197.533159722225</v>
      </c>
      <c r="K3272">
        <v>1434113265</v>
      </c>
      <c r="L3272" s="11">
        <f t="shared" si="25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57"/>
        <v>102</v>
      </c>
      <c r="R3272">
        <f>_xlfn.RANK.AVG(N3272,Table1[backers_count])</f>
        <v>1866.5</v>
      </c>
      <c r="S3272" t="str">
        <f t="shared" si="258"/>
        <v>theater</v>
      </c>
      <c r="T3272" t="str">
        <f t="shared" si="259"/>
        <v>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55"/>
        <v>41945.478877314818</v>
      </c>
      <c r="K3273">
        <v>1412332175</v>
      </c>
      <c r="L3273" s="11">
        <f t="shared" si="25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57"/>
        <v>130</v>
      </c>
      <c r="R3273">
        <f>_xlfn.RANK.AVG(N3273,Table1[backers_count])</f>
        <v>1384.5</v>
      </c>
      <c r="S3273" t="str">
        <f t="shared" si="258"/>
        <v>theater</v>
      </c>
      <c r="T3273" t="str">
        <f t="shared" si="259"/>
        <v>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55"/>
        <v>42314.541770833333</v>
      </c>
      <c r="K3274">
        <v>1444219209</v>
      </c>
      <c r="L3274" s="11">
        <f t="shared" si="25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57"/>
        <v>154</v>
      </c>
      <c r="R3274">
        <f>_xlfn.RANK.AVG(N3274,Table1[backers_count])</f>
        <v>579.5</v>
      </c>
      <c r="S3274" t="str">
        <f t="shared" si="258"/>
        <v>theater</v>
      </c>
      <c r="T3274" t="str">
        <f t="shared" si="259"/>
        <v>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55"/>
        <v>42627.791666666672</v>
      </c>
      <c r="K3275">
        <v>1472498042</v>
      </c>
      <c r="L3275" s="11">
        <f t="shared" si="25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57"/>
        <v>107</v>
      </c>
      <c r="R3275">
        <f>_xlfn.RANK.AVG(N3275,Table1[backers_count])</f>
        <v>2182</v>
      </c>
      <c r="S3275" t="str">
        <f t="shared" si="258"/>
        <v>theater</v>
      </c>
      <c r="T3275" t="str">
        <f t="shared" si="259"/>
        <v>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55"/>
        <v>42444.875</v>
      </c>
      <c r="K3276">
        <v>1454259272</v>
      </c>
      <c r="L3276" s="11">
        <f t="shared" si="25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57"/>
        <v>101</v>
      </c>
      <c r="R3276">
        <f>_xlfn.RANK.AVG(N3276,Table1[backers_count])</f>
        <v>291</v>
      </c>
      <c r="S3276" t="str">
        <f t="shared" si="258"/>
        <v>theater</v>
      </c>
      <c r="T3276" t="str">
        <f t="shared" si="259"/>
        <v>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55"/>
        <v>42044.1875</v>
      </c>
      <c r="K3277">
        <v>1421183271</v>
      </c>
      <c r="L3277" s="11">
        <f t="shared" si="25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57"/>
        <v>100</v>
      </c>
      <c r="R3277">
        <f>_xlfn.RANK.AVG(N3277,Table1[backers_count])</f>
        <v>2568.5</v>
      </c>
      <c r="S3277" t="str">
        <f t="shared" si="258"/>
        <v>theater</v>
      </c>
      <c r="T3277" t="str">
        <f t="shared" si="259"/>
        <v>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55"/>
        <v>42461.165972222225</v>
      </c>
      <c r="K3278">
        <v>1456526879</v>
      </c>
      <c r="L3278" s="11">
        <f t="shared" si="25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57"/>
        <v>117</v>
      </c>
      <c r="R3278">
        <f>_xlfn.RANK.AVG(N3278,Table1[backers_count])</f>
        <v>807.5</v>
      </c>
      <c r="S3278" t="str">
        <f t="shared" si="258"/>
        <v>theater</v>
      </c>
      <c r="T3278" t="str">
        <f t="shared" si="259"/>
        <v>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55"/>
        <v>41961.724606481483</v>
      </c>
      <c r="K3279">
        <v>1413735806</v>
      </c>
      <c r="L3279" s="11">
        <f t="shared" si="25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57"/>
        <v>109</v>
      </c>
      <c r="R3279">
        <f>_xlfn.RANK.AVG(N3279,Table1[backers_count])</f>
        <v>807.5</v>
      </c>
      <c r="S3279" t="str">
        <f t="shared" si="258"/>
        <v>theater</v>
      </c>
      <c r="T3279" t="str">
        <f t="shared" si="259"/>
        <v>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55"/>
        <v>42154.848414351851</v>
      </c>
      <c r="K3280">
        <v>1430425303</v>
      </c>
      <c r="L3280" s="11">
        <f t="shared" si="25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57"/>
        <v>103</v>
      </c>
      <c r="R3280">
        <f>_xlfn.RANK.AVG(N3280,Table1[backers_count])</f>
        <v>1754</v>
      </c>
      <c r="S3280" t="str">
        <f t="shared" si="258"/>
        <v>theater</v>
      </c>
      <c r="T3280" t="str">
        <f t="shared" si="259"/>
        <v>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55"/>
        <v>42461.06086805556</v>
      </c>
      <c r="K3281">
        <v>1456885659</v>
      </c>
      <c r="L3281" s="11">
        <f t="shared" si="25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57"/>
        <v>114</v>
      </c>
      <c r="R3281">
        <f>_xlfn.RANK.AVG(N3281,Table1[backers_count])</f>
        <v>1198.5</v>
      </c>
      <c r="S3281" t="str">
        <f t="shared" si="258"/>
        <v>theater</v>
      </c>
      <c r="T3281" t="str">
        <f t="shared" si="259"/>
        <v>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55"/>
        <v>42156.208333333328</v>
      </c>
      <c r="K3282">
        <v>1430158198</v>
      </c>
      <c r="L3282" s="11">
        <f t="shared" si="25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57"/>
        <v>103</v>
      </c>
      <c r="R3282">
        <f>_xlfn.RANK.AVG(N3282,Table1[backers_count])</f>
        <v>1866.5</v>
      </c>
      <c r="S3282" t="str">
        <f t="shared" si="258"/>
        <v>theater</v>
      </c>
      <c r="T3282" t="str">
        <f t="shared" si="259"/>
        <v>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55"/>
        <v>42249.019733796296</v>
      </c>
      <c r="K3283">
        <v>1438561705</v>
      </c>
      <c r="L3283" s="11">
        <f t="shared" si="25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57"/>
        <v>122</v>
      </c>
      <c r="R3283">
        <f>_xlfn.RANK.AVG(N3283,Table1[backers_count])</f>
        <v>1459</v>
      </c>
      <c r="S3283" t="str">
        <f t="shared" si="258"/>
        <v>theater</v>
      </c>
      <c r="T3283" t="str">
        <f t="shared" si="259"/>
        <v>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55"/>
        <v>42489.19430555556</v>
      </c>
      <c r="K3284">
        <v>1458103188</v>
      </c>
      <c r="L3284" s="11">
        <f t="shared" si="25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57"/>
        <v>103</v>
      </c>
      <c r="R3284">
        <f>_xlfn.RANK.AVG(N3284,Table1[backers_count])</f>
        <v>356</v>
      </c>
      <c r="S3284" t="str">
        <f t="shared" si="258"/>
        <v>theater</v>
      </c>
      <c r="T3284" t="str">
        <f t="shared" si="259"/>
        <v>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55"/>
        <v>42410.875</v>
      </c>
      <c r="K3285">
        <v>1452448298</v>
      </c>
      <c r="L3285" s="11">
        <f t="shared" si="25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57"/>
        <v>105</v>
      </c>
      <c r="R3285">
        <f>_xlfn.RANK.AVG(N3285,Table1[backers_count])</f>
        <v>1459</v>
      </c>
      <c r="S3285" t="str">
        <f t="shared" si="258"/>
        <v>theater</v>
      </c>
      <c r="T3285" t="str">
        <f t="shared" si="259"/>
        <v>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55"/>
        <v>42398.249305555553</v>
      </c>
      <c r="K3286">
        <v>1452546853</v>
      </c>
      <c r="L3286" s="11">
        <f t="shared" si="25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57"/>
        <v>102</v>
      </c>
      <c r="R3286">
        <f>_xlfn.RANK.AVG(N3286,Table1[backers_count])</f>
        <v>2419.5</v>
      </c>
      <c r="S3286" t="str">
        <f t="shared" si="258"/>
        <v>theater</v>
      </c>
      <c r="T3286" t="str">
        <f t="shared" si="259"/>
        <v>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55"/>
        <v>42794.208333333328</v>
      </c>
      <c r="K3287">
        <v>1485556626</v>
      </c>
      <c r="L3287" s="11">
        <f t="shared" si="25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57"/>
        <v>112</v>
      </c>
      <c r="R3287">
        <f>_xlfn.RANK.AVG(N3287,Table1[backers_count])</f>
        <v>973</v>
      </c>
      <c r="S3287" t="str">
        <f t="shared" si="258"/>
        <v>theater</v>
      </c>
      <c r="T3287" t="str">
        <f t="shared" si="259"/>
        <v>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55"/>
        <v>42597.840069444443</v>
      </c>
      <c r="K3288">
        <v>1468699782</v>
      </c>
      <c r="L3288" s="11">
        <f t="shared" si="25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57"/>
        <v>102</v>
      </c>
      <c r="R3288">
        <f>_xlfn.RANK.AVG(N3288,Table1[backers_count])</f>
        <v>666</v>
      </c>
      <c r="S3288" t="str">
        <f t="shared" si="258"/>
        <v>theater</v>
      </c>
      <c r="T3288" t="str">
        <f t="shared" si="259"/>
        <v>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55"/>
        <v>42336.750324074077</v>
      </c>
      <c r="K3289">
        <v>1446573628</v>
      </c>
      <c r="L3289" s="11">
        <f t="shared" si="25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57"/>
        <v>100</v>
      </c>
      <c r="R3289">
        <f>_xlfn.RANK.AVG(N3289,Table1[backers_count])</f>
        <v>1754</v>
      </c>
      <c r="S3289" t="str">
        <f t="shared" si="258"/>
        <v>theater</v>
      </c>
      <c r="T3289" t="str">
        <f t="shared" si="259"/>
        <v>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55"/>
        <v>42541.958333333328</v>
      </c>
      <c r="K3290">
        <v>1463337315</v>
      </c>
      <c r="L3290" s="11">
        <f t="shared" si="25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57"/>
        <v>100</v>
      </c>
      <c r="R3290">
        <f>_xlfn.RANK.AVG(N3290,Table1[backers_count])</f>
        <v>398.5</v>
      </c>
      <c r="S3290" t="str">
        <f t="shared" si="258"/>
        <v>theater</v>
      </c>
      <c r="T3290" t="str">
        <f t="shared" si="259"/>
        <v>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55"/>
        <v>42786.368078703701</v>
      </c>
      <c r="K3291">
        <v>1485161402</v>
      </c>
      <c r="L3291" s="11">
        <f t="shared" si="25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57"/>
        <v>133</v>
      </c>
      <c r="R3291">
        <f>_xlfn.RANK.AVG(N3291,Table1[backers_count])</f>
        <v>2047.5</v>
      </c>
      <c r="S3291" t="str">
        <f t="shared" si="258"/>
        <v>theater</v>
      </c>
      <c r="T3291" t="str">
        <f t="shared" si="259"/>
        <v>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55"/>
        <v>42805.51494212963</v>
      </c>
      <c r="K3292">
        <v>1486642891</v>
      </c>
      <c r="L3292" s="11">
        <f t="shared" si="25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57"/>
        <v>121</v>
      </c>
      <c r="R3292">
        <f>_xlfn.RANK.AVG(N3292,Table1[backers_count])</f>
        <v>1082</v>
      </c>
      <c r="S3292" t="str">
        <f t="shared" si="258"/>
        <v>theater</v>
      </c>
      <c r="T3292" t="str">
        <f t="shared" si="259"/>
        <v>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55"/>
        <v>42264.165972222225</v>
      </c>
      <c r="K3293">
        <v>1439743900</v>
      </c>
      <c r="L3293" s="11">
        <f t="shared" si="25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57"/>
        <v>114</v>
      </c>
      <c r="R3293">
        <f>_xlfn.RANK.AVG(N3293,Table1[backers_count])</f>
        <v>2470</v>
      </c>
      <c r="S3293" t="str">
        <f t="shared" si="258"/>
        <v>theater</v>
      </c>
      <c r="T3293" t="str">
        <f t="shared" si="259"/>
        <v>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55"/>
        <v>42342.811898148153</v>
      </c>
      <c r="K3294">
        <v>1444069748</v>
      </c>
      <c r="L3294" s="11">
        <f t="shared" si="25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57"/>
        <v>286</v>
      </c>
      <c r="R3294">
        <f>_xlfn.RANK.AVG(N3294,Table1[backers_count])</f>
        <v>2419.5</v>
      </c>
      <c r="S3294" t="str">
        <f t="shared" si="258"/>
        <v>theater</v>
      </c>
      <c r="T3294" t="str">
        <f t="shared" si="259"/>
        <v>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55"/>
        <v>42798.425370370373</v>
      </c>
      <c r="K3295">
        <v>1486030352</v>
      </c>
      <c r="L3295" s="11">
        <f t="shared" si="25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57"/>
        <v>170</v>
      </c>
      <c r="R3295">
        <f>_xlfn.RANK.AVG(N3295,Table1[backers_count])</f>
        <v>884.5</v>
      </c>
      <c r="S3295" t="str">
        <f t="shared" si="258"/>
        <v>theater</v>
      </c>
      <c r="T3295" t="str">
        <f t="shared" si="259"/>
        <v>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55"/>
        <v>42171.541134259256</v>
      </c>
      <c r="K3296">
        <v>1431867554</v>
      </c>
      <c r="L3296" s="11">
        <f t="shared" si="25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57"/>
        <v>118</v>
      </c>
      <c r="R3296">
        <f>_xlfn.RANK.AVG(N3296,Table1[backers_count])</f>
        <v>2084.5</v>
      </c>
      <c r="S3296" t="str">
        <f t="shared" si="258"/>
        <v>theater</v>
      </c>
      <c r="T3296" t="str">
        <f t="shared" si="259"/>
        <v>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55"/>
        <v>42639.442465277782</v>
      </c>
      <c r="K3297">
        <v>1472294229</v>
      </c>
      <c r="L3297" s="11">
        <f t="shared" si="25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57"/>
        <v>103</v>
      </c>
      <c r="R3297">
        <f>_xlfn.RANK.AVG(N3297,Table1[backers_count])</f>
        <v>1970</v>
      </c>
      <c r="S3297" t="str">
        <f t="shared" si="258"/>
        <v>theater</v>
      </c>
      <c r="T3297" t="str">
        <f t="shared" si="259"/>
        <v>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55"/>
        <v>42330.916666666672</v>
      </c>
      <c r="K3298">
        <v>1446401372</v>
      </c>
      <c r="L3298" s="11">
        <f t="shared" si="25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57"/>
        <v>144</v>
      </c>
      <c r="R3298">
        <f>_xlfn.RANK.AVG(N3298,Table1[backers_count])</f>
        <v>1459</v>
      </c>
      <c r="S3298" t="str">
        <f t="shared" si="258"/>
        <v>theater</v>
      </c>
      <c r="T3298" t="str">
        <f t="shared" si="259"/>
        <v>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55"/>
        <v>42212.957638888889</v>
      </c>
      <c r="K3299">
        <v>1436380256</v>
      </c>
      <c r="L3299" s="11">
        <f t="shared" si="25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57"/>
        <v>100</v>
      </c>
      <c r="R3299">
        <f>_xlfn.RANK.AVG(N3299,Table1[backers_count])</f>
        <v>1524</v>
      </c>
      <c r="S3299" t="str">
        <f t="shared" si="258"/>
        <v>theater</v>
      </c>
      <c r="T3299" t="str">
        <f t="shared" si="259"/>
        <v>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55"/>
        <v>42260</v>
      </c>
      <c r="K3300">
        <v>1440370768</v>
      </c>
      <c r="L3300" s="11">
        <f t="shared" si="25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57"/>
        <v>102</v>
      </c>
      <c r="R3300">
        <f>_xlfn.RANK.AVG(N3300,Table1[backers_count])</f>
        <v>1082</v>
      </c>
      <c r="S3300" t="str">
        <f t="shared" si="258"/>
        <v>theater</v>
      </c>
      <c r="T3300" t="str">
        <f t="shared" si="259"/>
        <v>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55"/>
        <v>42291.917395833334</v>
      </c>
      <c r="K3301">
        <v>1442268063</v>
      </c>
      <c r="L3301" s="11">
        <f t="shared" si="25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57"/>
        <v>116</v>
      </c>
      <c r="R3301">
        <f>_xlfn.RANK.AVG(N3301,Table1[backers_count])</f>
        <v>1198.5</v>
      </c>
      <c r="S3301" t="str">
        <f t="shared" si="258"/>
        <v>theater</v>
      </c>
      <c r="T3301" t="str">
        <f t="shared" si="259"/>
        <v>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55"/>
        <v>42123.743773148148</v>
      </c>
      <c r="K3302">
        <v>1428515462</v>
      </c>
      <c r="L3302" s="11">
        <f t="shared" si="25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57"/>
        <v>136</v>
      </c>
      <c r="R3302">
        <f>_xlfn.RANK.AVG(N3302,Table1[backers_count])</f>
        <v>914.5</v>
      </c>
      <c r="S3302" t="str">
        <f t="shared" si="258"/>
        <v>theater</v>
      </c>
      <c r="T3302" t="str">
        <f t="shared" si="259"/>
        <v>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55"/>
        <v>42583.290972222225</v>
      </c>
      <c r="K3303">
        <v>1466185176</v>
      </c>
      <c r="L3303" s="11">
        <f t="shared" si="25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57"/>
        <v>133</v>
      </c>
      <c r="R3303">
        <f>_xlfn.RANK.AVG(N3303,Table1[backers_count])</f>
        <v>1115.5</v>
      </c>
      <c r="S3303" t="str">
        <f t="shared" si="258"/>
        <v>theater</v>
      </c>
      <c r="T3303" t="str">
        <f t="shared" si="259"/>
        <v>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55"/>
        <v>42711.35157407407</v>
      </c>
      <c r="K3304">
        <v>1478507176</v>
      </c>
      <c r="L3304" s="11">
        <f t="shared" si="25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57"/>
        <v>103</v>
      </c>
      <c r="R3304">
        <f>_xlfn.RANK.AVG(N3304,Table1[backers_count])</f>
        <v>1400.5</v>
      </c>
      <c r="S3304" t="str">
        <f t="shared" si="258"/>
        <v>theater</v>
      </c>
      <c r="T3304" t="str">
        <f t="shared" si="259"/>
        <v>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55"/>
        <v>42091.609768518523</v>
      </c>
      <c r="K3305">
        <v>1424533084</v>
      </c>
      <c r="L3305" s="11">
        <f t="shared" si="25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57"/>
        <v>116</v>
      </c>
      <c r="R3305">
        <f>_xlfn.RANK.AVG(N3305,Table1[backers_count])</f>
        <v>1724.5</v>
      </c>
      <c r="S3305" t="str">
        <f t="shared" si="258"/>
        <v>theater</v>
      </c>
      <c r="T3305" t="str">
        <f t="shared" si="259"/>
        <v>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55"/>
        <v>42726.624444444446</v>
      </c>
      <c r="K3306">
        <v>1479826752</v>
      </c>
      <c r="L3306" s="11">
        <f t="shared" si="25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57"/>
        <v>105</v>
      </c>
      <c r="R3306">
        <f>_xlfn.RANK.AVG(N3306,Table1[backers_count])</f>
        <v>483.5</v>
      </c>
      <c r="S3306" t="str">
        <f t="shared" si="258"/>
        <v>theater</v>
      </c>
      <c r="T3306" t="str">
        <f t="shared" si="259"/>
        <v>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55"/>
        <v>42216.855879629627</v>
      </c>
      <c r="K3307">
        <v>1435782748</v>
      </c>
      <c r="L3307" s="11">
        <f t="shared" si="25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57"/>
        <v>102</v>
      </c>
      <c r="R3307">
        <f>_xlfn.RANK.AVG(N3307,Table1[backers_count])</f>
        <v>2222.5</v>
      </c>
      <c r="S3307" t="str">
        <f t="shared" si="258"/>
        <v>theater</v>
      </c>
      <c r="T3307" t="str">
        <f t="shared" si="259"/>
        <v>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55"/>
        <v>42531.125</v>
      </c>
      <c r="K3308">
        <v>1462252542</v>
      </c>
      <c r="L3308" s="11">
        <f t="shared" si="25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57"/>
        <v>175</v>
      </c>
      <c r="R3308">
        <f>_xlfn.RANK.AVG(N3308,Table1[backers_count])</f>
        <v>1340.5</v>
      </c>
      <c r="S3308" t="str">
        <f t="shared" si="258"/>
        <v>theater</v>
      </c>
      <c r="T3308" t="str">
        <f t="shared" si="259"/>
        <v>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55"/>
        <v>42505.057164351849</v>
      </c>
      <c r="K3309">
        <v>1460683339</v>
      </c>
      <c r="L3309" s="11">
        <f t="shared" si="25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57"/>
        <v>107</v>
      </c>
      <c r="R3309">
        <f>_xlfn.RANK.AVG(N3309,Table1[backers_count])</f>
        <v>2222.5</v>
      </c>
      <c r="S3309" t="str">
        <f t="shared" si="258"/>
        <v>theater</v>
      </c>
      <c r="T3309" t="str">
        <f t="shared" si="259"/>
        <v>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55"/>
        <v>42473.876909722225</v>
      </c>
      <c r="K3310">
        <v>1458766965</v>
      </c>
      <c r="L3310" s="11">
        <f t="shared" si="25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57"/>
        <v>122</v>
      </c>
      <c r="R3310">
        <f>_xlfn.RANK.AVG(N3310,Table1[backers_count])</f>
        <v>1291</v>
      </c>
      <c r="S3310" t="str">
        <f t="shared" si="258"/>
        <v>theater</v>
      </c>
      <c r="T3310" t="str">
        <f t="shared" si="259"/>
        <v>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55"/>
        <v>42659.650208333333</v>
      </c>
      <c r="K3311">
        <v>1473953778</v>
      </c>
      <c r="L3311" s="11">
        <f t="shared" si="25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57"/>
        <v>159</v>
      </c>
      <c r="R3311">
        <f>_xlfn.RANK.AVG(N3311,Table1[backers_count])</f>
        <v>1837</v>
      </c>
      <c r="S3311" t="str">
        <f t="shared" si="258"/>
        <v>theater</v>
      </c>
      <c r="T3311" t="str">
        <f t="shared" si="259"/>
        <v>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55"/>
        <v>42283.928530092591</v>
      </c>
      <c r="K3312">
        <v>1441577825</v>
      </c>
      <c r="L3312" s="11">
        <f t="shared" si="25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57"/>
        <v>100</v>
      </c>
      <c r="R3312">
        <f>_xlfn.RANK.AVG(N3312,Table1[backers_count])</f>
        <v>1837</v>
      </c>
      <c r="S3312" t="str">
        <f t="shared" si="258"/>
        <v>theater</v>
      </c>
      <c r="T3312" t="str">
        <f t="shared" si="259"/>
        <v>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55"/>
        <v>42294.29178240741</v>
      </c>
      <c r="K3313">
        <v>1442473210</v>
      </c>
      <c r="L3313" s="11">
        <f t="shared" si="25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57"/>
        <v>110</v>
      </c>
      <c r="R3313">
        <f>_xlfn.RANK.AVG(N3313,Table1[backers_count])</f>
        <v>1505.5</v>
      </c>
      <c r="S3313" t="str">
        <f t="shared" si="258"/>
        <v>theater</v>
      </c>
      <c r="T3313" t="str">
        <f t="shared" si="259"/>
        <v>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55"/>
        <v>42685.916666666672</v>
      </c>
      <c r="K3314">
        <v>1477077946</v>
      </c>
      <c r="L3314" s="11">
        <f t="shared" si="25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57"/>
        <v>100</v>
      </c>
      <c r="R3314">
        <f>_xlfn.RANK.AVG(N3314,Table1[backers_count])</f>
        <v>1575</v>
      </c>
      <c r="S3314" t="str">
        <f t="shared" si="258"/>
        <v>theater</v>
      </c>
      <c r="T3314" t="str">
        <f t="shared" si="259"/>
        <v>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55"/>
        <v>42396.041666666672</v>
      </c>
      <c r="K3315">
        <v>1452664317</v>
      </c>
      <c r="L3315" s="11">
        <f t="shared" si="25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57"/>
        <v>116</v>
      </c>
      <c r="R3315">
        <f>_xlfn.RANK.AVG(N3315,Table1[backers_count])</f>
        <v>1896</v>
      </c>
      <c r="S3315" t="str">
        <f t="shared" si="258"/>
        <v>theater</v>
      </c>
      <c r="T3315" t="str">
        <f t="shared" si="259"/>
        <v>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55"/>
        <v>42132.836805555555</v>
      </c>
      <c r="K3316">
        <v>1428733511</v>
      </c>
      <c r="L3316" s="11">
        <f t="shared" si="25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57"/>
        <v>211</v>
      </c>
      <c r="R3316">
        <f>_xlfn.RANK.AVG(N3316,Table1[backers_count])</f>
        <v>1272.5</v>
      </c>
      <c r="S3316" t="str">
        <f t="shared" si="258"/>
        <v>theater</v>
      </c>
      <c r="T3316" t="str">
        <f t="shared" si="259"/>
        <v>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55"/>
        <v>42496.303715277783</v>
      </c>
      <c r="K3317">
        <v>1459927041</v>
      </c>
      <c r="L3317" s="11">
        <f t="shared" si="25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57"/>
        <v>110</v>
      </c>
      <c r="R3317">
        <f>_xlfn.RANK.AVG(N3317,Table1[backers_count])</f>
        <v>905.5</v>
      </c>
      <c r="S3317" t="str">
        <f t="shared" si="258"/>
        <v>theater</v>
      </c>
      <c r="T3317" t="str">
        <f t="shared" si="259"/>
        <v>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55"/>
        <v>41859.57916666667</v>
      </c>
      <c r="K3318">
        <v>1404680075</v>
      </c>
      <c r="L3318" s="11">
        <f t="shared" si="25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57"/>
        <v>100</v>
      </c>
      <c r="R3318">
        <f>_xlfn.RANK.AVG(N3318,Table1[backers_count])</f>
        <v>652.5</v>
      </c>
      <c r="S3318" t="str">
        <f t="shared" si="258"/>
        <v>theater</v>
      </c>
      <c r="T3318" t="str">
        <f t="shared" si="259"/>
        <v>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55"/>
        <v>42529.039629629624</v>
      </c>
      <c r="K3319">
        <v>1462755424</v>
      </c>
      <c r="L3319" s="11">
        <f t="shared" si="25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57"/>
        <v>106</v>
      </c>
      <c r="R3319">
        <f>_xlfn.RANK.AVG(N3319,Table1[backers_count])</f>
        <v>2296.5</v>
      </c>
      <c r="S3319" t="str">
        <f t="shared" si="258"/>
        <v>theater</v>
      </c>
      <c r="T3319" t="str">
        <f t="shared" si="259"/>
        <v>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55"/>
        <v>42471.104166666672</v>
      </c>
      <c r="K3320">
        <v>1456902893</v>
      </c>
      <c r="L3320" s="11">
        <f t="shared" si="25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57"/>
        <v>126</v>
      </c>
      <c r="R3320">
        <f>_xlfn.RANK.AVG(N3320,Table1[backers_count])</f>
        <v>1812.5</v>
      </c>
      <c r="S3320" t="str">
        <f t="shared" si="258"/>
        <v>theater</v>
      </c>
      <c r="T3320" t="str">
        <f t="shared" si="259"/>
        <v>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55"/>
        <v>42035.585486111115</v>
      </c>
      <c r="K3321">
        <v>1418824986</v>
      </c>
      <c r="L3321" s="11">
        <f t="shared" si="25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57"/>
        <v>108</v>
      </c>
      <c r="R3321">
        <f>_xlfn.RANK.AVG(N3321,Table1[backers_count])</f>
        <v>2380.5</v>
      </c>
      <c r="S3321" t="str">
        <f t="shared" si="258"/>
        <v>theater</v>
      </c>
      <c r="T3321" t="str">
        <f t="shared" si="259"/>
        <v>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55"/>
        <v>42543.045798611114</v>
      </c>
      <c r="K3322">
        <v>1463965557</v>
      </c>
      <c r="L3322" s="11">
        <f t="shared" si="25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57"/>
        <v>101</v>
      </c>
      <c r="R3322">
        <f>_xlfn.RANK.AVG(N3322,Table1[backers_count])</f>
        <v>1645.5</v>
      </c>
      <c r="S3322" t="str">
        <f t="shared" si="258"/>
        <v>theater</v>
      </c>
      <c r="T3322" t="str">
        <f t="shared" si="259"/>
        <v>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55"/>
        <v>41928.165972222225</v>
      </c>
      <c r="K3323">
        <v>1412216665</v>
      </c>
      <c r="L3323" s="11">
        <f t="shared" si="25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57"/>
        <v>107</v>
      </c>
      <c r="R3323">
        <f>_xlfn.RANK.AVG(N3323,Table1[backers_count])</f>
        <v>2419.5</v>
      </c>
      <c r="S3323" t="str">
        <f t="shared" si="258"/>
        <v>theater</v>
      </c>
      <c r="T3323" t="str">
        <f t="shared" si="259"/>
        <v>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55"/>
        <v>42543.163194444445</v>
      </c>
      <c r="K3324">
        <v>1464653696</v>
      </c>
      <c r="L3324" s="11">
        <f t="shared" si="25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57"/>
        <v>102</v>
      </c>
      <c r="R3324">
        <f>_xlfn.RANK.AVG(N3324,Table1[backers_count])</f>
        <v>2118</v>
      </c>
      <c r="S3324" t="str">
        <f t="shared" si="258"/>
        <v>theater</v>
      </c>
      <c r="T3324" t="str">
        <f t="shared" si="259"/>
        <v>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55"/>
        <v>42638.36583333333</v>
      </c>
      <c r="K3325">
        <v>1472201208</v>
      </c>
      <c r="L3325" s="11">
        <f t="shared" si="25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57"/>
        <v>126</v>
      </c>
      <c r="R3325">
        <f>_xlfn.RANK.AVG(N3325,Table1[backers_count])</f>
        <v>1421.5</v>
      </c>
      <c r="S3325" t="str">
        <f t="shared" si="258"/>
        <v>theater</v>
      </c>
      <c r="T3325" t="str">
        <f t="shared" si="259"/>
        <v>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55"/>
        <v>42526.58321759259</v>
      </c>
      <c r="K3326">
        <v>1463925590</v>
      </c>
      <c r="L3326" s="11">
        <f t="shared" si="25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57"/>
        <v>102</v>
      </c>
      <c r="R3326">
        <f>_xlfn.RANK.AVG(N3326,Table1[backers_count])</f>
        <v>2655</v>
      </c>
      <c r="S3326" t="str">
        <f t="shared" si="258"/>
        <v>theater</v>
      </c>
      <c r="T3326" t="str">
        <f t="shared" si="259"/>
        <v>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55"/>
        <v>42099.743946759263</v>
      </c>
      <c r="K3327">
        <v>1425235877</v>
      </c>
      <c r="L3327" s="11">
        <f t="shared" si="25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57"/>
        <v>113</v>
      </c>
      <c r="R3327">
        <f>_xlfn.RANK.AVG(N3327,Table1[backers_count])</f>
        <v>2419.5</v>
      </c>
      <c r="S3327" t="str">
        <f t="shared" si="258"/>
        <v>theater</v>
      </c>
      <c r="T3327" t="str">
        <f t="shared" si="259"/>
        <v>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55"/>
        <v>42071.67251157407</v>
      </c>
      <c r="K3328">
        <v>1423242505</v>
      </c>
      <c r="L3328" s="11">
        <f t="shared" si="25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57"/>
        <v>101</v>
      </c>
      <c r="R3328">
        <f>_xlfn.RANK.AVG(N3328,Table1[backers_count])</f>
        <v>1291</v>
      </c>
      <c r="S3328" t="str">
        <f t="shared" si="258"/>
        <v>theater</v>
      </c>
      <c r="T3328" t="str">
        <f t="shared" si="259"/>
        <v>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55"/>
        <v>42498.374606481477</v>
      </c>
      <c r="K3329">
        <v>1460105966</v>
      </c>
      <c r="L3329" s="11">
        <f t="shared" si="25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57"/>
        <v>101</v>
      </c>
      <c r="R3329">
        <f>_xlfn.RANK.AVG(N3329,Table1[backers_count])</f>
        <v>1786</v>
      </c>
      <c r="S3329" t="str">
        <f t="shared" si="258"/>
        <v>theater</v>
      </c>
      <c r="T3329" t="str">
        <f t="shared" si="259"/>
        <v>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ref="J3330:J3393" si="260">(((I3330/60)/60)/24)+DATE(1970,1,1)</f>
        <v>41825.041666666664</v>
      </c>
      <c r="K3330">
        <v>1404308883</v>
      </c>
      <c r="L3330" s="11">
        <f t="shared" ref="L3330:L3393" si="261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62">ROUND((E3330/D3330)*100,0)</f>
        <v>146</v>
      </c>
      <c r="R3330">
        <f>_xlfn.RANK.AVG(N3330,Table1[backers_count])</f>
        <v>2707</v>
      </c>
      <c r="S3330" t="str">
        <f t="shared" ref="S3330:S3393" si="263">LEFT(P3330, SEARCH("/",P3330,1)-1)</f>
        <v>theater</v>
      </c>
      <c r="T3330" t="str">
        <f t="shared" ref="T3330:T3393" si="264">RIGHT(P3330,LEN(P3330)-SEARCH("/",P3330)-1)</f>
        <v>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si="260"/>
        <v>41847.958333333336</v>
      </c>
      <c r="K3331">
        <v>1405583108</v>
      </c>
      <c r="L3331" s="11">
        <f t="shared" si="261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62"/>
        <v>117</v>
      </c>
      <c r="R3331">
        <f>_xlfn.RANK.AVG(N3331,Table1[backers_count])</f>
        <v>2010</v>
      </c>
      <c r="S3331" t="str">
        <f t="shared" si="263"/>
        <v>theater</v>
      </c>
      <c r="T3331" t="str">
        <f t="shared" si="264"/>
        <v>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60"/>
        <v>42095.845694444448</v>
      </c>
      <c r="K3332">
        <v>1425331068</v>
      </c>
      <c r="L3332" s="11">
        <f t="shared" si="26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62"/>
        <v>106</v>
      </c>
      <c r="R3332">
        <f>_xlfn.RANK.AVG(N3332,Table1[backers_count])</f>
        <v>1132.5</v>
      </c>
      <c r="S3332" t="str">
        <f t="shared" si="263"/>
        <v>theater</v>
      </c>
      <c r="T3332" t="str">
        <f t="shared" si="264"/>
        <v>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60"/>
        <v>42283.697754629626</v>
      </c>
      <c r="K3333">
        <v>1441125886</v>
      </c>
      <c r="L3333" s="11">
        <f t="shared" si="26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62"/>
        <v>105</v>
      </c>
      <c r="R3333">
        <f>_xlfn.RANK.AVG(N3333,Table1[backers_count])</f>
        <v>1173.5</v>
      </c>
      <c r="S3333" t="str">
        <f t="shared" si="263"/>
        <v>theater</v>
      </c>
      <c r="T3333" t="str">
        <f t="shared" si="264"/>
        <v>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60"/>
        <v>41839.860300925924</v>
      </c>
      <c r="K3334">
        <v>1403210330</v>
      </c>
      <c r="L3334" s="11">
        <f t="shared" si="26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62"/>
        <v>100</v>
      </c>
      <c r="R3334">
        <f>_xlfn.RANK.AVG(N3334,Table1[backers_count])</f>
        <v>953</v>
      </c>
      <c r="S3334" t="str">
        <f t="shared" si="263"/>
        <v>theater</v>
      </c>
      <c r="T3334" t="str">
        <f t="shared" si="264"/>
        <v>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60"/>
        <v>42170.676851851851</v>
      </c>
      <c r="K3335">
        <v>1432484080</v>
      </c>
      <c r="L3335" s="11">
        <f t="shared" si="26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62"/>
        <v>105</v>
      </c>
      <c r="R3335">
        <f>_xlfn.RANK.AVG(N3335,Table1[backers_count])</f>
        <v>732</v>
      </c>
      <c r="S3335" t="str">
        <f t="shared" si="263"/>
        <v>theater</v>
      </c>
      <c r="T3335" t="str">
        <f t="shared" si="264"/>
        <v>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60"/>
        <v>42215.521087962959</v>
      </c>
      <c r="K3336">
        <v>1435667422</v>
      </c>
      <c r="L3336" s="11">
        <f t="shared" si="26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62"/>
        <v>139</v>
      </c>
      <c r="R3336">
        <f>_xlfn.RANK.AVG(N3336,Table1[backers_count])</f>
        <v>1483</v>
      </c>
      <c r="S3336" t="str">
        <f t="shared" si="263"/>
        <v>theater</v>
      </c>
      <c r="T3336" t="str">
        <f t="shared" si="264"/>
        <v>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60"/>
        <v>41854.958333333336</v>
      </c>
      <c r="K3337">
        <v>1404749446</v>
      </c>
      <c r="L3337" s="11">
        <f t="shared" si="26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62"/>
        <v>100</v>
      </c>
      <c r="R3337">
        <f>_xlfn.RANK.AVG(N3337,Table1[backers_count])</f>
        <v>1198.5</v>
      </c>
      <c r="S3337" t="str">
        <f t="shared" si="263"/>
        <v>theater</v>
      </c>
      <c r="T3337" t="str">
        <f t="shared" si="264"/>
        <v>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60"/>
        <v>42465.35701388889</v>
      </c>
      <c r="K3338">
        <v>1457429646</v>
      </c>
      <c r="L3338" s="11">
        <f t="shared" si="26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62"/>
        <v>100</v>
      </c>
      <c r="R3338">
        <f>_xlfn.RANK.AVG(N3338,Table1[backers_count])</f>
        <v>2707</v>
      </c>
      <c r="S3338" t="str">
        <f t="shared" si="263"/>
        <v>theater</v>
      </c>
      <c r="T3338" t="str">
        <f t="shared" si="264"/>
        <v>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60"/>
        <v>41922.875</v>
      </c>
      <c r="K3339">
        <v>1411109167</v>
      </c>
      <c r="L3339" s="11">
        <f t="shared" si="26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62"/>
        <v>110</v>
      </c>
      <c r="R3339">
        <f>_xlfn.RANK.AVG(N3339,Table1[backers_count])</f>
        <v>1754</v>
      </c>
      <c r="S3339" t="str">
        <f t="shared" si="263"/>
        <v>theater</v>
      </c>
      <c r="T3339" t="str">
        <f t="shared" si="264"/>
        <v>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60"/>
        <v>42790.574999999997</v>
      </c>
      <c r="K3340">
        <v>1486129680</v>
      </c>
      <c r="L3340" s="11">
        <f t="shared" si="26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62"/>
        <v>102</v>
      </c>
      <c r="R3340">
        <f>_xlfn.RANK.AVG(N3340,Table1[backers_count])</f>
        <v>726</v>
      </c>
      <c r="S3340" t="str">
        <f t="shared" si="263"/>
        <v>theater</v>
      </c>
      <c r="T3340" t="str">
        <f t="shared" si="264"/>
        <v>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60"/>
        <v>42579.665717592594</v>
      </c>
      <c r="K3341">
        <v>1467129518</v>
      </c>
      <c r="L3341" s="11">
        <f t="shared" si="26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62"/>
        <v>104</v>
      </c>
      <c r="R3341">
        <f>_xlfn.RANK.AVG(N3341,Table1[backers_count])</f>
        <v>1459</v>
      </c>
      <c r="S3341" t="str">
        <f t="shared" si="263"/>
        <v>theater</v>
      </c>
      <c r="T3341" t="str">
        <f t="shared" si="264"/>
        <v>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60"/>
        <v>42710.974004629628</v>
      </c>
      <c r="K3342">
        <v>1478906554</v>
      </c>
      <c r="L3342" s="11">
        <f t="shared" si="26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62"/>
        <v>138</v>
      </c>
      <c r="R3342">
        <f>_xlfn.RANK.AVG(N3342,Table1[backers_count])</f>
        <v>1645.5</v>
      </c>
      <c r="S3342" t="str">
        <f t="shared" si="263"/>
        <v>theater</v>
      </c>
      <c r="T3342" t="str">
        <f t="shared" si="264"/>
        <v>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60"/>
        <v>42533.708333333328</v>
      </c>
      <c r="K3343">
        <v>1463771421</v>
      </c>
      <c r="L3343" s="11">
        <f t="shared" si="26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62"/>
        <v>100</v>
      </c>
      <c r="R3343">
        <f>_xlfn.RANK.AVG(N3343,Table1[backers_count])</f>
        <v>1928.5</v>
      </c>
      <c r="S3343" t="str">
        <f t="shared" si="263"/>
        <v>theater</v>
      </c>
      <c r="T3343" t="str">
        <f t="shared" si="264"/>
        <v>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60"/>
        <v>42095.207638888889</v>
      </c>
      <c r="K3344">
        <v>1425020810</v>
      </c>
      <c r="L3344" s="11">
        <f t="shared" si="26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62"/>
        <v>102</v>
      </c>
      <c r="R3344">
        <f>_xlfn.RANK.AVG(N3344,Table1[backers_count])</f>
        <v>1007</v>
      </c>
      <c r="S3344" t="str">
        <f t="shared" si="263"/>
        <v>theater</v>
      </c>
      <c r="T3344" t="str">
        <f t="shared" si="264"/>
        <v>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60"/>
        <v>42473.554166666669</v>
      </c>
      <c r="K3345">
        <v>1458770384</v>
      </c>
      <c r="L3345" s="11">
        <f t="shared" si="26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62"/>
        <v>171</v>
      </c>
      <c r="R3345">
        <f>_xlfn.RANK.AVG(N3345,Table1[backers_count])</f>
        <v>2118</v>
      </c>
      <c r="S3345" t="str">
        <f t="shared" si="263"/>
        <v>theater</v>
      </c>
      <c r="T3345" t="str">
        <f t="shared" si="264"/>
        <v>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60"/>
        <v>41881.200150462959</v>
      </c>
      <c r="K3346">
        <v>1406782093</v>
      </c>
      <c r="L3346" s="11">
        <f t="shared" si="26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62"/>
        <v>101</v>
      </c>
      <c r="R3346">
        <f>_xlfn.RANK.AVG(N3346,Table1[backers_count])</f>
        <v>1594</v>
      </c>
      <c r="S3346" t="str">
        <f t="shared" si="263"/>
        <v>theater</v>
      </c>
      <c r="T3346" t="str">
        <f t="shared" si="264"/>
        <v>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60"/>
        <v>42112.025694444441</v>
      </c>
      <c r="K3347">
        <v>1424226768</v>
      </c>
      <c r="L3347" s="11">
        <f t="shared" si="26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62"/>
        <v>130</v>
      </c>
      <c r="R3347">
        <f>_xlfn.RANK.AVG(N3347,Table1[backers_count])</f>
        <v>2521.5</v>
      </c>
      <c r="S3347" t="str">
        <f t="shared" si="263"/>
        <v>theater</v>
      </c>
      <c r="T3347" t="str">
        <f t="shared" si="264"/>
        <v>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60"/>
        <v>42061.024421296301</v>
      </c>
      <c r="K3348">
        <v>1424306110</v>
      </c>
      <c r="L3348" s="11">
        <f t="shared" si="26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62"/>
        <v>110</v>
      </c>
      <c r="R3348">
        <f>_xlfn.RANK.AVG(N3348,Table1[backers_count])</f>
        <v>2296.5</v>
      </c>
      <c r="S3348" t="str">
        <f t="shared" si="263"/>
        <v>theater</v>
      </c>
      <c r="T3348" t="str">
        <f t="shared" si="264"/>
        <v>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60"/>
        <v>42498.875</v>
      </c>
      <c r="K3349">
        <v>1461503654</v>
      </c>
      <c r="L3349" s="11">
        <f t="shared" si="26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62"/>
        <v>119</v>
      </c>
      <c r="R3349">
        <f>_xlfn.RANK.AVG(N3349,Table1[backers_count])</f>
        <v>2149</v>
      </c>
      <c r="S3349" t="str">
        <f t="shared" si="263"/>
        <v>theater</v>
      </c>
      <c r="T3349" t="str">
        <f t="shared" si="264"/>
        <v>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60"/>
        <v>42490.165972222225</v>
      </c>
      <c r="K3350">
        <v>1459949080</v>
      </c>
      <c r="L3350" s="11">
        <f t="shared" si="26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62"/>
        <v>100</v>
      </c>
      <c r="R3350">
        <f>_xlfn.RANK.AVG(N3350,Table1[backers_count])</f>
        <v>994</v>
      </c>
      <c r="S3350" t="str">
        <f t="shared" si="263"/>
        <v>theater</v>
      </c>
      <c r="T3350" t="str">
        <f t="shared" si="264"/>
        <v>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60"/>
        <v>42534.708333333328</v>
      </c>
      <c r="K3351">
        <v>1463971172</v>
      </c>
      <c r="L3351" s="11">
        <f t="shared" si="26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62"/>
        <v>153</v>
      </c>
      <c r="R3351">
        <f>_xlfn.RANK.AVG(N3351,Table1[backers_count])</f>
        <v>2470</v>
      </c>
      <c r="S3351" t="str">
        <f t="shared" si="263"/>
        <v>theater</v>
      </c>
      <c r="T3351" t="str">
        <f t="shared" si="264"/>
        <v>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60"/>
        <v>42337.958333333328</v>
      </c>
      <c r="K3352">
        <v>1445791811</v>
      </c>
      <c r="L3352" s="11">
        <f t="shared" si="26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62"/>
        <v>104</v>
      </c>
      <c r="R3352">
        <f>_xlfn.RANK.AVG(N3352,Table1[backers_count])</f>
        <v>1384.5</v>
      </c>
      <c r="S3352" t="str">
        <f t="shared" si="263"/>
        <v>theater</v>
      </c>
      <c r="T3352" t="str">
        <f t="shared" si="264"/>
        <v>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60"/>
        <v>41843.458333333336</v>
      </c>
      <c r="K3353">
        <v>1402910965</v>
      </c>
      <c r="L3353" s="11">
        <f t="shared" si="26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62"/>
        <v>101</v>
      </c>
      <c r="R3353">
        <f>_xlfn.RANK.AVG(N3353,Table1[backers_count])</f>
        <v>1340.5</v>
      </c>
      <c r="S3353" t="str">
        <f t="shared" si="263"/>
        <v>theater</v>
      </c>
      <c r="T3353" t="str">
        <f t="shared" si="264"/>
        <v>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60"/>
        <v>42552.958333333328</v>
      </c>
      <c r="K3354">
        <v>1462492178</v>
      </c>
      <c r="L3354" s="11">
        <f t="shared" si="26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62"/>
        <v>108</v>
      </c>
      <c r="R3354">
        <f>_xlfn.RANK.AVG(N3354,Table1[backers_count])</f>
        <v>1115.5</v>
      </c>
      <c r="S3354" t="str">
        <f t="shared" si="263"/>
        <v>theater</v>
      </c>
      <c r="T3354" t="str">
        <f t="shared" si="264"/>
        <v>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60"/>
        <v>42492.958333333328</v>
      </c>
      <c r="K3355">
        <v>1461061350</v>
      </c>
      <c r="L3355" s="11">
        <f t="shared" si="26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62"/>
        <v>315</v>
      </c>
      <c r="R3355">
        <f>_xlfn.RANK.AVG(N3355,Table1[backers_count])</f>
        <v>1524</v>
      </c>
      <c r="S3355" t="str">
        <f t="shared" si="263"/>
        <v>theater</v>
      </c>
      <c r="T3355" t="str">
        <f t="shared" si="264"/>
        <v>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60"/>
        <v>42306.167361111111</v>
      </c>
      <c r="K3356">
        <v>1443029206</v>
      </c>
      <c r="L3356" s="11">
        <f t="shared" si="26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62"/>
        <v>102</v>
      </c>
      <c r="R3356">
        <f>_xlfn.RANK.AVG(N3356,Table1[backers_count])</f>
        <v>1326.5</v>
      </c>
      <c r="S3356" t="str">
        <f t="shared" si="263"/>
        <v>theater</v>
      </c>
      <c r="T3356" t="str">
        <f t="shared" si="264"/>
        <v>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60"/>
        <v>42500.470138888893</v>
      </c>
      <c r="K3357">
        <v>1461941527</v>
      </c>
      <c r="L3357" s="11">
        <f t="shared" si="26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62"/>
        <v>126</v>
      </c>
      <c r="R3357">
        <f>_xlfn.RANK.AVG(N3357,Table1[backers_count])</f>
        <v>2419.5</v>
      </c>
      <c r="S3357" t="str">
        <f t="shared" si="263"/>
        <v>theater</v>
      </c>
      <c r="T3357" t="str">
        <f t="shared" si="264"/>
        <v>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60"/>
        <v>42566.815648148149</v>
      </c>
      <c r="K3358">
        <v>1466019272</v>
      </c>
      <c r="L3358" s="11">
        <f t="shared" si="26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62"/>
        <v>101</v>
      </c>
      <c r="R3358">
        <f>_xlfn.RANK.AVG(N3358,Table1[backers_count])</f>
        <v>1970</v>
      </c>
      <c r="S3358" t="str">
        <f t="shared" si="263"/>
        <v>theater</v>
      </c>
      <c r="T3358" t="str">
        <f t="shared" si="264"/>
        <v>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60"/>
        <v>41852.417939814812</v>
      </c>
      <c r="K3359">
        <v>1404295310</v>
      </c>
      <c r="L3359" s="11">
        <f t="shared" si="26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62"/>
        <v>101</v>
      </c>
      <c r="R3359">
        <f>_xlfn.RANK.AVG(N3359,Table1[backers_count])</f>
        <v>2182</v>
      </c>
      <c r="S3359" t="str">
        <f t="shared" si="263"/>
        <v>theater</v>
      </c>
      <c r="T3359" t="str">
        <f t="shared" si="264"/>
        <v>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60"/>
        <v>41962.352766203709</v>
      </c>
      <c r="K3360">
        <v>1413790079</v>
      </c>
      <c r="L3360" s="11">
        <f t="shared" si="26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62"/>
        <v>103</v>
      </c>
      <c r="R3360">
        <f>_xlfn.RANK.AVG(N3360,Table1[backers_count])</f>
        <v>524.5</v>
      </c>
      <c r="S3360" t="str">
        <f t="shared" si="263"/>
        <v>theater</v>
      </c>
      <c r="T3360" t="str">
        <f t="shared" si="264"/>
        <v>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60"/>
        <v>42791.057106481487</v>
      </c>
      <c r="K3361">
        <v>1484097734</v>
      </c>
      <c r="L3361" s="11">
        <f t="shared" si="26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62"/>
        <v>106</v>
      </c>
      <c r="R3361">
        <f>_xlfn.RANK.AVG(N3361,Table1[backers_count])</f>
        <v>2118</v>
      </c>
      <c r="S3361" t="str">
        <f t="shared" si="263"/>
        <v>theater</v>
      </c>
      <c r="T3361" t="str">
        <f t="shared" si="264"/>
        <v>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60"/>
        <v>42718.665972222225</v>
      </c>
      <c r="K3362">
        <v>1479866343</v>
      </c>
      <c r="L3362" s="11">
        <f t="shared" si="26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62"/>
        <v>101</v>
      </c>
      <c r="R3362">
        <f>_xlfn.RANK.AVG(N3362,Table1[backers_count])</f>
        <v>1082</v>
      </c>
      <c r="S3362" t="str">
        <f t="shared" si="263"/>
        <v>theater</v>
      </c>
      <c r="T3362" t="str">
        <f t="shared" si="264"/>
        <v>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60"/>
        <v>41883.665972222225</v>
      </c>
      <c r="K3363">
        <v>1408062990</v>
      </c>
      <c r="L3363" s="11">
        <f t="shared" si="26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62"/>
        <v>113</v>
      </c>
      <c r="R3363">
        <f>_xlfn.RANK.AVG(N3363,Table1[backers_count])</f>
        <v>1143.5</v>
      </c>
      <c r="S3363" t="str">
        <f t="shared" si="263"/>
        <v>theater</v>
      </c>
      <c r="T3363" t="str">
        <f t="shared" si="264"/>
        <v>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60"/>
        <v>42070.204861111109</v>
      </c>
      <c r="K3364">
        <v>1424484717</v>
      </c>
      <c r="L3364" s="11">
        <f t="shared" si="26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62"/>
        <v>218</v>
      </c>
      <c r="R3364">
        <f>_xlfn.RANK.AVG(N3364,Table1[backers_count])</f>
        <v>2222.5</v>
      </c>
      <c r="S3364" t="str">
        <f t="shared" si="263"/>
        <v>theater</v>
      </c>
      <c r="T3364" t="str">
        <f t="shared" si="264"/>
        <v>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60"/>
        <v>41870.666666666664</v>
      </c>
      <c r="K3365">
        <v>1406831445</v>
      </c>
      <c r="L3365" s="11">
        <f t="shared" si="26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62"/>
        <v>101</v>
      </c>
      <c r="R3365">
        <f>_xlfn.RANK.AVG(N3365,Table1[backers_count])</f>
        <v>2010</v>
      </c>
      <c r="S3365" t="str">
        <f t="shared" si="263"/>
        <v>theater</v>
      </c>
      <c r="T3365" t="str">
        <f t="shared" si="264"/>
        <v>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60"/>
        <v>42444.875</v>
      </c>
      <c r="K3366">
        <v>1456183649</v>
      </c>
      <c r="L3366" s="11">
        <f t="shared" si="26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62"/>
        <v>106</v>
      </c>
      <c r="R3366">
        <f>_xlfn.RANK.AVG(N3366,Table1[backers_count])</f>
        <v>1082</v>
      </c>
      <c r="S3366" t="str">
        <f t="shared" si="263"/>
        <v>theater</v>
      </c>
      <c r="T3366" t="str">
        <f t="shared" si="264"/>
        <v>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60"/>
        <v>42351.101759259262</v>
      </c>
      <c r="K3367">
        <v>1447381592</v>
      </c>
      <c r="L3367" s="11">
        <f t="shared" si="26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62"/>
        <v>104</v>
      </c>
      <c r="R3367">
        <f>_xlfn.RANK.AVG(N3367,Table1[backers_count])</f>
        <v>3198.5</v>
      </c>
      <c r="S3367" t="str">
        <f t="shared" si="263"/>
        <v>theater</v>
      </c>
      <c r="T3367" t="str">
        <f t="shared" si="264"/>
        <v>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60"/>
        <v>42137.067557870367</v>
      </c>
      <c r="K3368">
        <v>1428889037</v>
      </c>
      <c r="L3368" s="11">
        <f t="shared" si="26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62"/>
        <v>221</v>
      </c>
      <c r="R3368">
        <f>_xlfn.RANK.AVG(N3368,Table1[backers_count])</f>
        <v>2296.5</v>
      </c>
      <c r="S3368" t="str">
        <f t="shared" si="263"/>
        <v>theater</v>
      </c>
      <c r="T3368" t="str">
        <f t="shared" si="264"/>
        <v>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60"/>
        <v>42217.933958333335</v>
      </c>
      <c r="K3369">
        <v>1436307894</v>
      </c>
      <c r="L3369" s="11">
        <f t="shared" si="26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62"/>
        <v>119</v>
      </c>
      <c r="R3369">
        <f>_xlfn.RANK.AVG(N3369,Table1[backers_count])</f>
        <v>1866.5</v>
      </c>
      <c r="S3369" t="str">
        <f t="shared" si="263"/>
        <v>theater</v>
      </c>
      <c r="T3369" t="str">
        <f t="shared" si="264"/>
        <v>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60"/>
        <v>42005.208333333328</v>
      </c>
      <c r="K3370">
        <v>1416977259</v>
      </c>
      <c r="L3370" s="11">
        <f t="shared" si="26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62"/>
        <v>105</v>
      </c>
      <c r="R3370">
        <f>_xlfn.RANK.AVG(N3370,Table1[backers_count])</f>
        <v>2118</v>
      </c>
      <c r="S3370" t="str">
        <f t="shared" si="263"/>
        <v>theater</v>
      </c>
      <c r="T3370" t="str">
        <f t="shared" si="264"/>
        <v>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60"/>
        <v>42750.041435185187</v>
      </c>
      <c r="K3371">
        <v>1479257980</v>
      </c>
      <c r="L3371" s="11">
        <f t="shared" si="26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62"/>
        <v>104</v>
      </c>
      <c r="R3371">
        <f>_xlfn.RANK.AVG(N3371,Table1[backers_count])</f>
        <v>1340.5</v>
      </c>
      <c r="S3371" t="str">
        <f t="shared" si="263"/>
        <v>theater</v>
      </c>
      <c r="T3371" t="str">
        <f t="shared" si="264"/>
        <v>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60"/>
        <v>42721.333333333328</v>
      </c>
      <c r="K3372">
        <v>1479283285</v>
      </c>
      <c r="L3372" s="11">
        <f t="shared" si="26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62"/>
        <v>118</v>
      </c>
      <c r="R3372">
        <f>_xlfn.RANK.AVG(N3372,Table1[backers_count])</f>
        <v>2010</v>
      </c>
      <c r="S3372" t="str">
        <f t="shared" si="263"/>
        <v>theater</v>
      </c>
      <c r="T3372" t="str">
        <f t="shared" si="264"/>
        <v>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60"/>
        <v>42340.874594907407</v>
      </c>
      <c r="K3373">
        <v>1446670765</v>
      </c>
      <c r="L3373" s="11">
        <f t="shared" si="26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62"/>
        <v>139</v>
      </c>
      <c r="R3373">
        <f>_xlfn.RANK.AVG(N3373,Table1[backers_count])</f>
        <v>2707</v>
      </c>
      <c r="S3373" t="str">
        <f t="shared" si="263"/>
        <v>theater</v>
      </c>
      <c r="T3373" t="str">
        <f t="shared" si="264"/>
        <v>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60"/>
        <v>41876.207638888889</v>
      </c>
      <c r="K3374">
        <v>1407157756</v>
      </c>
      <c r="L3374" s="11">
        <f t="shared" si="26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62"/>
        <v>104</v>
      </c>
      <c r="R3374">
        <f>_xlfn.RANK.AVG(N3374,Table1[backers_count])</f>
        <v>1970</v>
      </c>
      <c r="S3374" t="str">
        <f t="shared" si="263"/>
        <v>theater</v>
      </c>
      <c r="T3374" t="str">
        <f t="shared" si="264"/>
        <v>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60"/>
        <v>42203.666666666672</v>
      </c>
      <c r="K3375">
        <v>1435177840</v>
      </c>
      <c r="L3375" s="11">
        <f t="shared" si="26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62"/>
        <v>100</v>
      </c>
      <c r="R3375">
        <f>_xlfn.RANK.AVG(N3375,Table1[backers_count])</f>
        <v>1866.5</v>
      </c>
      <c r="S3375" t="str">
        <f t="shared" si="263"/>
        <v>theater</v>
      </c>
      <c r="T3375" t="str">
        <f t="shared" si="264"/>
        <v>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60"/>
        <v>42305.731666666667</v>
      </c>
      <c r="K3376">
        <v>1443461616</v>
      </c>
      <c r="L3376" s="11">
        <f t="shared" si="26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62"/>
        <v>107</v>
      </c>
      <c r="R3376">
        <f>_xlfn.RANK.AVG(N3376,Table1[backers_count])</f>
        <v>1367.5</v>
      </c>
      <c r="S3376" t="str">
        <f t="shared" si="263"/>
        <v>theater</v>
      </c>
      <c r="T3376" t="str">
        <f t="shared" si="264"/>
        <v>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60"/>
        <v>41777.610798611109</v>
      </c>
      <c r="K3377">
        <v>1399387173</v>
      </c>
      <c r="L3377" s="11">
        <f t="shared" si="26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62"/>
        <v>100</v>
      </c>
      <c r="R3377">
        <f>_xlfn.RANK.AVG(N3377,Table1[backers_count])</f>
        <v>2338</v>
      </c>
      <c r="S3377" t="str">
        <f t="shared" si="263"/>
        <v>theater</v>
      </c>
      <c r="T3377" t="str">
        <f t="shared" si="264"/>
        <v>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60"/>
        <v>42119.659652777773</v>
      </c>
      <c r="K3378">
        <v>1424796594</v>
      </c>
      <c r="L3378" s="11">
        <f t="shared" si="26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62"/>
        <v>100</v>
      </c>
      <c r="R3378">
        <f>_xlfn.RANK.AVG(N3378,Table1[backers_count])</f>
        <v>2263</v>
      </c>
      <c r="S3378" t="str">
        <f t="shared" si="263"/>
        <v>theater</v>
      </c>
      <c r="T3378" t="str">
        <f t="shared" si="264"/>
        <v>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60"/>
        <v>42083.705555555556</v>
      </c>
      <c r="K3379">
        <v>1424280899</v>
      </c>
      <c r="L3379" s="11">
        <f t="shared" si="26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62"/>
        <v>101</v>
      </c>
      <c r="R3379">
        <f>_xlfn.RANK.AVG(N3379,Table1[backers_count])</f>
        <v>1017.5</v>
      </c>
      <c r="S3379" t="str">
        <f t="shared" si="263"/>
        <v>theater</v>
      </c>
      <c r="T3379" t="str">
        <f t="shared" si="264"/>
        <v>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60"/>
        <v>41882.547222222223</v>
      </c>
      <c r="K3380">
        <v>1407400306</v>
      </c>
      <c r="L3380" s="11">
        <f t="shared" si="26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62"/>
        <v>108</v>
      </c>
      <c r="R3380">
        <f>_xlfn.RANK.AVG(N3380,Table1[backers_count])</f>
        <v>2182</v>
      </c>
      <c r="S3380" t="str">
        <f t="shared" si="263"/>
        <v>theater</v>
      </c>
      <c r="T3380" t="str">
        <f t="shared" si="264"/>
        <v>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60"/>
        <v>42242.958333333328</v>
      </c>
      <c r="K3381">
        <v>1439122800</v>
      </c>
      <c r="L3381" s="11">
        <f t="shared" si="26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62"/>
        <v>104</v>
      </c>
      <c r="R3381">
        <f>_xlfn.RANK.AVG(N3381,Table1[backers_count])</f>
        <v>1645.5</v>
      </c>
      <c r="S3381" t="str">
        <f t="shared" si="263"/>
        <v>theater</v>
      </c>
      <c r="T3381" t="str">
        <f t="shared" si="264"/>
        <v>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60"/>
        <v>41972.995115740734</v>
      </c>
      <c r="K3382">
        <v>1414277578</v>
      </c>
      <c r="L3382" s="11">
        <f t="shared" si="26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62"/>
        <v>104</v>
      </c>
      <c r="R3382">
        <f>_xlfn.RANK.AVG(N3382,Table1[backers_count])</f>
        <v>1928.5</v>
      </c>
      <c r="S3382" t="str">
        <f t="shared" si="263"/>
        <v>theater</v>
      </c>
      <c r="T3382" t="str">
        <f t="shared" si="264"/>
        <v>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60"/>
        <v>42074.143321759257</v>
      </c>
      <c r="K3383">
        <v>1423455983</v>
      </c>
      <c r="L3383" s="11">
        <f t="shared" si="26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62"/>
        <v>102</v>
      </c>
      <c r="R3383">
        <f>_xlfn.RANK.AVG(N3383,Table1[backers_count])</f>
        <v>1439.5</v>
      </c>
      <c r="S3383" t="str">
        <f t="shared" si="263"/>
        <v>theater</v>
      </c>
      <c r="T3383" t="str">
        <f t="shared" si="264"/>
        <v>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60"/>
        <v>42583.957638888889</v>
      </c>
      <c r="K3384">
        <v>1467973256</v>
      </c>
      <c r="L3384" s="11">
        <f t="shared" si="26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62"/>
        <v>101</v>
      </c>
      <c r="R3384">
        <f>_xlfn.RANK.AVG(N3384,Table1[backers_count])</f>
        <v>1483</v>
      </c>
      <c r="S3384" t="str">
        <f t="shared" si="263"/>
        <v>theater</v>
      </c>
      <c r="T3384" t="str">
        <f t="shared" si="264"/>
        <v>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60"/>
        <v>42544.782638888893</v>
      </c>
      <c r="K3385">
        <v>1464979620</v>
      </c>
      <c r="L3385" s="11">
        <f t="shared" si="26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62"/>
        <v>112</v>
      </c>
      <c r="R3385">
        <f>_xlfn.RANK.AVG(N3385,Table1[backers_count])</f>
        <v>1866.5</v>
      </c>
      <c r="S3385" t="str">
        <f t="shared" si="263"/>
        <v>theater</v>
      </c>
      <c r="T3385" t="str">
        <f t="shared" si="264"/>
        <v>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60"/>
        <v>42329.125</v>
      </c>
      <c r="K3386">
        <v>1444874768</v>
      </c>
      <c r="L3386" s="11">
        <f t="shared" si="26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62"/>
        <v>100</v>
      </c>
      <c r="R3386">
        <f>_xlfn.RANK.AVG(N3386,Table1[backers_count])</f>
        <v>1186</v>
      </c>
      <c r="S3386" t="str">
        <f t="shared" si="263"/>
        <v>theater</v>
      </c>
      <c r="T3386" t="str">
        <f t="shared" si="264"/>
        <v>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60"/>
        <v>41983.8675</v>
      </c>
      <c r="K3387">
        <v>1415652552</v>
      </c>
      <c r="L3387" s="11">
        <f t="shared" si="261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62"/>
        <v>100</v>
      </c>
      <c r="R3387">
        <f>_xlfn.RANK.AVG(N3387,Table1[backers_count])</f>
        <v>2419.5</v>
      </c>
      <c r="S3387" t="str">
        <f t="shared" si="263"/>
        <v>theater</v>
      </c>
      <c r="T3387" t="str">
        <f t="shared" si="264"/>
        <v>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60"/>
        <v>41976.644745370373</v>
      </c>
      <c r="K3388">
        <v>1415028506</v>
      </c>
      <c r="L3388" s="11">
        <f t="shared" si="26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62"/>
        <v>105</v>
      </c>
      <c r="R3388">
        <f>_xlfn.RANK.AVG(N3388,Table1[backers_count])</f>
        <v>1575</v>
      </c>
      <c r="S3388" t="str">
        <f t="shared" si="263"/>
        <v>theater</v>
      </c>
      <c r="T3388" t="str">
        <f t="shared" si="264"/>
        <v>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60"/>
        <v>41987.762592592597</v>
      </c>
      <c r="K3389">
        <v>1415125088</v>
      </c>
      <c r="L3389" s="11">
        <f t="shared" si="26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62"/>
        <v>117</v>
      </c>
      <c r="R3389">
        <f>_xlfn.RANK.AVG(N3389,Table1[backers_count])</f>
        <v>1724.5</v>
      </c>
      <c r="S3389" t="str">
        <f t="shared" si="263"/>
        <v>theater</v>
      </c>
      <c r="T3389" t="str">
        <f t="shared" si="264"/>
        <v>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60"/>
        <v>42173.461122685185</v>
      </c>
      <c r="K3390">
        <v>1432033441</v>
      </c>
      <c r="L3390" s="11">
        <f t="shared" si="26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62"/>
        <v>104</v>
      </c>
      <c r="R3390">
        <f>_xlfn.RANK.AVG(N3390,Table1[backers_count])</f>
        <v>1505.5</v>
      </c>
      <c r="S3390" t="str">
        <f t="shared" si="263"/>
        <v>theater</v>
      </c>
      <c r="T3390" t="str">
        <f t="shared" si="264"/>
        <v>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60"/>
        <v>42524.563449074078</v>
      </c>
      <c r="K3391">
        <v>1462368682</v>
      </c>
      <c r="L3391" s="11">
        <f t="shared" si="26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62"/>
        <v>115</v>
      </c>
      <c r="R3391">
        <f>_xlfn.RANK.AVG(N3391,Table1[backers_count])</f>
        <v>1213.5</v>
      </c>
      <c r="S3391" t="str">
        <f t="shared" si="263"/>
        <v>theater</v>
      </c>
      <c r="T3391" t="str">
        <f t="shared" si="264"/>
        <v>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60"/>
        <v>41830.774826388886</v>
      </c>
      <c r="K3392">
        <v>1403721345</v>
      </c>
      <c r="L3392" s="11">
        <f t="shared" si="26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62"/>
        <v>102</v>
      </c>
      <c r="R3392">
        <f>_xlfn.RANK.AVG(N3392,Table1[backers_count])</f>
        <v>2149</v>
      </c>
      <c r="S3392" t="str">
        <f t="shared" si="263"/>
        <v>theater</v>
      </c>
      <c r="T3392" t="str">
        <f t="shared" si="264"/>
        <v>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60"/>
        <v>41859.936111111114</v>
      </c>
      <c r="K3393">
        <v>1404997548</v>
      </c>
      <c r="L3393" s="11">
        <f t="shared" si="26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62"/>
        <v>223</v>
      </c>
      <c r="R3393">
        <f>_xlfn.RANK.AVG(N3393,Table1[backers_count])</f>
        <v>2296.5</v>
      </c>
      <c r="S3393" t="str">
        <f t="shared" si="263"/>
        <v>theater</v>
      </c>
      <c r="T3393" t="str">
        <f t="shared" si="264"/>
        <v>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ref="J3394:J3457" si="265">(((I3394/60)/60)/24)+DATE(1970,1,1)</f>
        <v>42496.845543981486</v>
      </c>
      <c r="K3394">
        <v>1458245855</v>
      </c>
      <c r="L3394" s="11">
        <f t="shared" ref="L3394:L3457" si="266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67">ROUND((E3394/D3394)*100,0)</f>
        <v>100</v>
      </c>
      <c r="R3394">
        <f>_xlfn.RANK.AVG(N3394,Table1[backers_count])</f>
        <v>2568.5</v>
      </c>
      <c r="S3394" t="str">
        <f t="shared" ref="S3394:S3457" si="268">LEFT(P3394, SEARCH("/",P3394,1)-1)</f>
        <v>theater</v>
      </c>
      <c r="T3394" t="str">
        <f t="shared" ref="T3394:T3457" si="269">RIGHT(P3394,LEN(P3394)-SEARCH("/",P3394)-1)</f>
        <v>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si="265"/>
        <v>41949.031944444447</v>
      </c>
      <c r="K3395">
        <v>1413065230</v>
      </c>
      <c r="L3395" s="11">
        <f t="shared" si="266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67"/>
        <v>106</v>
      </c>
      <c r="R3395">
        <f>_xlfn.RANK.AVG(N3395,Table1[backers_count])</f>
        <v>1524</v>
      </c>
      <c r="S3395" t="str">
        <f t="shared" si="268"/>
        <v>theater</v>
      </c>
      <c r="T3395" t="str">
        <f t="shared" si="269"/>
        <v>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65"/>
        <v>41847.59542824074</v>
      </c>
      <c r="K3396">
        <v>1403878645</v>
      </c>
      <c r="L3396" s="11">
        <f t="shared" si="266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67"/>
        <v>142</v>
      </c>
      <c r="R3396">
        <f>_xlfn.RANK.AVG(N3396,Table1[backers_count])</f>
        <v>1970</v>
      </c>
      <c r="S3396" t="str">
        <f t="shared" si="268"/>
        <v>theater</v>
      </c>
      <c r="T3396" t="str">
        <f t="shared" si="269"/>
        <v>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65"/>
        <v>42154.756944444445</v>
      </c>
      <c r="K3397">
        <v>1431795944</v>
      </c>
      <c r="L3397" s="11">
        <f t="shared" si="266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67"/>
        <v>184</v>
      </c>
      <c r="R3397">
        <f>_xlfn.RANK.AVG(N3397,Table1[backers_count])</f>
        <v>1645.5</v>
      </c>
      <c r="S3397" t="str">
        <f t="shared" si="268"/>
        <v>theater</v>
      </c>
      <c r="T3397" t="str">
        <f t="shared" si="269"/>
        <v>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65"/>
        <v>41791.165972222225</v>
      </c>
      <c r="K3398">
        <v>1399286589</v>
      </c>
      <c r="L3398" s="11">
        <f t="shared" si="266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67"/>
        <v>104</v>
      </c>
      <c r="R3398">
        <f>_xlfn.RANK.AVG(N3398,Table1[backers_count])</f>
        <v>1928.5</v>
      </c>
      <c r="S3398" t="str">
        <f t="shared" si="268"/>
        <v>theater</v>
      </c>
      <c r="T3398" t="str">
        <f t="shared" si="269"/>
        <v>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65"/>
        <v>42418.916666666672</v>
      </c>
      <c r="K3399">
        <v>1452338929</v>
      </c>
      <c r="L3399" s="11">
        <f t="shared" si="266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67"/>
        <v>112</v>
      </c>
      <c r="R3399">
        <f>_xlfn.RANK.AVG(N3399,Table1[backers_count])</f>
        <v>2084.5</v>
      </c>
      <c r="S3399" t="str">
        <f t="shared" si="268"/>
        <v>theater</v>
      </c>
      <c r="T3399" t="str">
        <f t="shared" si="269"/>
        <v>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65"/>
        <v>41964.708333333328</v>
      </c>
      <c r="K3400">
        <v>1414605776</v>
      </c>
      <c r="L3400" s="11">
        <f t="shared" si="266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67"/>
        <v>111</v>
      </c>
      <c r="R3400">
        <f>_xlfn.RANK.AVG(N3400,Table1[backers_count])</f>
        <v>1173.5</v>
      </c>
      <c r="S3400" t="str">
        <f t="shared" si="268"/>
        <v>theater</v>
      </c>
      <c r="T3400" t="str">
        <f t="shared" si="269"/>
        <v>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65"/>
        <v>42056.920428240745</v>
      </c>
      <c r="K3401">
        <v>1421964325</v>
      </c>
      <c r="L3401" s="11">
        <f t="shared" si="266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67"/>
        <v>104</v>
      </c>
      <c r="R3401">
        <f>_xlfn.RANK.AVG(N3401,Table1[backers_count])</f>
        <v>1483</v>
      </c>
      <c r="S3401" t="str">
        <f t="shared" si="268"/>
        <v>theater</v>
      </c>
      <c r="T3401" t="str">
        <f t="shared" si="269"/>
        <v>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65"/>
        <v>41879.953865740739</v>
      </c>
      <c r="K3402">
        <v>1405378414</v>
      </c>
      <c r="L3402" s="11">
        <f t="shared" si="26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67"/>
        <v>100</v>
      </c>
      <c r="R3402">
        <f>_xlfn.RANK.AVG(N3402,Table1[backers_count])</f>
        <v>937</v>
      </c>
      <c r="S3402" t="str">
        <f t="shared" si="268"/>
        <v>theater</v>
      </c>
      <c r="T3402" t="str">
        <f t="shared" si="269"/>
        <v>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65"/>
        <v>42223.723912037036</v>
      </c>
      <c r="K3403">
        <v>1436376146</v>
      </c>
      <c r="L3403" s="11">
        <f t="shared" si="26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67"/>
        <v>102</v>
      </c>
      <c r="R3403">
        <f>_xlfn.RANK.AVG(N3403,Table1[backers_count])</f>
        <v>1163</v>
      </c>
      <c r="S3403" t="str">
        <f t="shared" si="268"/>
        <v>theater</v>
      </c>
      <c r="T3403" t="str">
        <f t="shared" si="269"/>
        <v>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65"/>
        <v>42320.104861111111</v>
      </c>
      <c r="K3404">
        <v>1444747843</v>
      </c>
      <c r="L3404" s="11">
        <f t="shared" si="26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67"/>
        <v>110</v>
      </c>
      <c r="R3404">
        <f>_xlfn.RANK.AVG(N3404,Table1[backers_count])</f>
        <v>517</v>
      </c>
      <c r="S3404" t="str">
        <f t="shared" si="268"/>
        <v>theater</v>
      </c>
      <c r="T3404" t="str">
        <f t="shared" si="269"/>
        <v>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65"/>
        <v>42180.462083333332</v>
      </c>
      <c r="K3405">
        <v>1432638324</v>
      </c>
      <c r="L3405" s="11">
        <f t="shared" si="26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67"/>
        <v>100</v>
      </c>
      <c r="R3405">
        <f>_xlfn.RANK.AVG(N3405,Table1[backers_count])</f>
        <v>2338</v>
      </c>
      <c r="S3405" t="str">
        <f t="shared" si="268"/>
        <v>theater</v>
      </c>
      <c r="T3405" t="str">
        <f t="shared" si="269"/>
        <v>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65"/>
        <v>42172.503495370373</v>
      </c>
      <c r="K3406">
        <v>1432814702</v>
      </c>
      <c r="L3406" s="11">
        <f t="shared" si="26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67"/>
        <v>122</v>
      </c>
      <c r="R3406">
        <f>_xlfn.RANK.AVG(N3406,Table1[backers_count])</f>
        <v>3198.5</v>
      </c>
      <c r="S3406" t="str">
        <f t="shared" si="268"/>
        <v>theater</v>
      </c>
      <c r="T3406" t="str">
        <f t="shared" si="269"/>
        <v>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65"/>
        <v>42430.999305555553</v>
      </c>
      <c r="K3407">
        <v>1455063886</v>
      </c>
      <c r="L3407" s="11">
        <f t="shared" si="26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67"/>
        <v>138</v>
      </c>
      <c r="R3407">
        <f>_xlfn.RANK.AVG(N3407,Table1[backers_count])</f>
        <v>2338</v>
      </c>
      <c r="S3407" t="str">
        <f t="shared" si="268"/>
        <v>theater</v>
      </c>
      <c r="T3407" t="str">
        <f t="shared" si="269"/>
        <v>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65"/>
        <v>41836.492777777778</v>
      </c>
      <c r="K3408">
        <v>1401623376</v>
      </c>
      <c r="L3408" s="11">
        <f t="shared" si="26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67"/>
        <v>100</v>
      </c>
      <c r="R3408">
        <f>_xlfn.RANK.AVG(N3408,Table1[backers_count])</f>
        <v>884.5</v>
      </c>
      <c r="S3408" t="str">
        <f t="shared" si="268"/>
        <v>theater</v>
      </c>
      <c r="T3408" t="str">
        <f t="shared" si="269"/>
        <v>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65"/>
        <v>41826.422326388885</v>
      </c>
      <c r="K3409">
        <v>1402049289</v>
      </c>
      <c r="L3409" s="11">
        <f t="shared" si="26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67"/>
        <v>107</v>
      </c>
      <c r="R3409">
        <f>_xlfn.RANK.AVG(N3409,Table1[backers_count])</f>
        <v>1153</v>
      </c>
      <c r="S3409" t="str">
        <f t="shared" si="268"/>
        <v>theater</v>
      </c>
      <c r="T3409" t="str">
        <f t="shared" si="269"/>
        <v>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65"/>
        <v>41838.991944444446</v>
      </c>
      <c r="K3410">
        <v>1403135304</v>
      </c>
      <c r="L3410" s="11">
        <f t="shared" si="26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67"/>
        <v>211</v>
      </c>
      <c r="R3410">
        <f>_xlfn.RANK.AVG(N3410,Table1[backers_count])</f>
        <v>2296.5</v>
      </c>
      <c r="S3410" t="str">
        <f t="shared" si="268"/>
        <v>theater</v>
      </c>
      <c r="T3410" t="str">
        <f t="shared" si="269"/>
        <v>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65"/>
        <v>42582.873611111107</v>
      </c>
      <c r="K3411">
        <v>1466710358</v>
      </c>
      <c r="L3411" s="11">
        <f t="shared" si="26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67"/>
        <v>124</v>
      </c>
      <c r="R3411">
        <f>_xlfn.RANK.AVG(N3411,Table1[backers_count])</f>
        <v>2182</v>
      </c>
      <c r="S3411" t="str">
        <f t="shared" si="268"/>
        <v>theater</v>
      </c>
      <c r="T3411" t="str">
        <f t="shared" si="269"/>
        <v>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65"/>
        <v>42527.291666666672</v>
      </c>
      <c r="K3412">
        <v>1462841990</v>
      </c>
      <c r="L3412" s="11">
        <f t="shared" si="26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67"/>
        <v>109</v>
      </c>
      <c r="R3412">
        <f>_xlfn.RANK.AVG(N3412,Table1[backers_count])</f>
        <v>1594</v>
      </c>
      <c r="S3412" t="str">
        <f t="shared" si="268"/>
        <v>theater</v>
      </c>
      <c r="T3412" t="str">
        <f t="shared" si="269"/>
        <v>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65"/>
        <v>42285.022824074069</v>
      </c>
      <c r="K3413">
        <v>1442536372</v>
      </c>
      <c r="L3413" s="11">
        <f t="shared" si="26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67"/>
        <v>104</v>
      </c>
      <c r="R3413">
        <f>_xlfn.RANK.AVG(N3413,Table1[backers_count])</f>
        <v>1007</v>
      </c>
      <c r="S3413" t="str">
        <f t="shared" si="268"/>
        <v>theater</v>
      </c>
      <c r="T3413" t="str">
        <f t="shared" si="269"/>
        <v>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65"/>
        <v>41909.959050925929</v>
      </c>
      <c r="K3414">
        <v>1409266862</v>
      </c>
      <c r="L3414" s="11">
        <f t="shared" si="26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67"/>
        <v>100</v>
      </c>
      <c r="R3414">
        <f>_xlfn.RANK.AVG(N3414,Table1[backers_count])</f>
        <v>2010</v>
      </c>
      <c r="S3414" t="str">
        <f t="shared" si="268"/>
        <v>theater</v>
      </c>
      <c r="T3414" t="str">
        <f t="shared" si="269"/>
        <v>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65"/>
        <v>42063.207638888889</v>
      </c>
      <c r="K3415">
        <v>1424280938</v>
      </c>
      <c r="L3415" s="11">
        <f t="shared" si="26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67"/>
        <v>130</v>
      </c>
      <c r="R3415">
        <f>_xlfn.RANK.AVG(N3415,Table1[backers_count])</f>
        <v>2470</v>
      </c>
      <c r="S3415" t="str">
        <f t="shared" si="268"/>
        <v>theater</v>
      </c>
      <c r="T3415" t="str">
        <f t="shared" si="269"/>
        <v>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65"/>
        <v>42705.332638888889</v>
      </c>
      <c r="K3416">
        <v>1478030325</v>
      </c>
      <c r="L3416" s="11">
        <f t="shared" si="26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67"/>
        <v>104</v>
      </c>
      <c r="R3416">
        <f>_xlfn.RANK.AVG(N3416,Table1[backers_count])</f>
        <v>1524</v>
      </c>
      <c r="S3416" t="str">
        <f t="shared" si="268"/>
        <v>theater</v>
      </c>
      <c r="T3416" t="str">
        <f t="shared" si="269"/>
        <v>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65"/>
        <v>42477.979166666672</v>
      </c>
      <c r="K3417">
        <v>1459999656</v>
      </c>
      <c r="L3417" s="11">
        <f t="shared" si="26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67"/>
        <v>100</v>
      </c>
      <c r="R3417">
        <f>_xlfn.RANK.AVG(N3417,Table1[backers_count])</f>
        <v>2707</v>
      </c>
      <c r="S3417" t="str">
        <f t="shared" si="268"/>
        <v>theater</v>
      </c>
      <c r="T3417" t="str">
        <f t="shared" si="269"/>
        <v>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65"/>
        <v>42117.770833333328</v>
      </c>
      <c r="K3418">
        <v>1427363645</v>
      </c>
      <c r="L3418" s="11">
        <f t="shared" si="26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67"/>
        <v>120</v>
      </c>
      <c r="R3418">
        <f>_xlfn.RANK.AVG(N3418,Table1[backers_count])</f>
        <v>1866.5</v>
      </c>
      <c r="S3418" t="str">
        <f t="shared" si="268"/>
        <v>theater</v>
      </c>
      <c r="T3418" t="str">
        <f t="shared" si="269"/>
        <v>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65"/>
        <v>41938.029861111114</v>
      </c>
      <c r="K3419">
        <v>1410558948</v>
      </c>
      <c r="L3419" s="11">
        <f t="shared" si="266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67"/>
        <v>100</v>
      </c>
      <c r="R3419">
        <f>_xlfn.RANK.AVG(N3419,Table1[backers_count])</f>
        <v>1505.5</v>
      </c>
      <c r="S3419" t="str">
        <f t="shared" si="268"/>
        <v>theater</v>
      </c>
      <c r="T3419" t="str">
        <f t="shared" si="269"/>
        <v>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65"/>
        <v>41782.83457175926</v>
      </c>
      <c r="K3420">
        <v>1398283307</v>
      </c>
      <c r="L3420" s="11">
        <f t="shared" si="26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67"/>
        <v>101</v>
      </c>
      <c r="R3420">
        <f>_xlfn.RANK.AVG(N3420,Table1[backers_count])</f>
        <v>1310.5</v>
      </c>
      <c r="S3420" t="str">
        <f t="shared" si="268"/>
        <v>theater</v>
      </c>
      <c r="T3420" t="str">
        <f t="shared" si="269"/>
        <v>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65"/>
        <v>42466.895833333328</v>
      </c>
      <c r="K3421">
        <v>1458416585</v>
      </c>
      <c r="L3421" s="11">
        <f t="shared" si="26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67"/>
        <v>107</v>
      </c>
      <c r="R3421">
        <f>_xlfn.RANK.AVG(N3421,Table1[backers_count])</f>
        <v>1483</v>
      </c>
      <c r="S3421" t="str">
        <f t="shared" si="268"/>
        <v>theater</v>
      </c>
      <c r="T3421" t="str">
        <f t="shared" si="269"/>
        <v>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65"/>
        <v>42414</v>
      </c>
      <c r="K3422">
        <v>1454638202</v>
      </c>
      <c r="L3422" s="11">
        <f t="shared" si="26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67"/>
        <v>138</v>
      </c>
      <c r="R3422">
        <f>_xlfn.RANK.AVG(N3422,Table1[backers_count])</f>
        <v>1754</v>
      </c>
      <c r="S3422" t="str">
        <f t="shared" si="268"/>
        <v>theater</v>
      </c>
      <c r="T3422" t="str">
        <f t="shared" si="269"/>
        <v>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65"/>
        <v>42067.791238425925</v>
      </c>
      <c r="K3423">
        <v>1422903563</v>
      </c>
      <c r="L3423" s="11">
        <f t="shared" si="26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67"/>
        <v>101</v>
      </c>
      <c r="R3423">
        <f>_xlfn.RANK.AVG(N3423,Table1[backers_count])</f>
        <v>825</v>
      </c>
      <c r="S3423" t="str">
        <f t="shared" si="268"/>
        <v>theater</v>
      </c>
      <c r="T3423" t="str">
        <f t="shared" si="269"/>
        <v>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65"/>
        <v>42352</v>
      </c>
      <c r="K3424">
        <v>1447594176</v>
      </c>
      <c r="L3424" s="11">
        <f t="shared" si="26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67"/>
        <v>109</v>
      </c>
      <c r="R3424">
        <f>_xlfn.RANK.AVG(N3424,Table1[backers_count])</f>
        <v>1483</v>
      </c>
      <c r="S3424" t="str">
        <f t="shared" si="268"/>
        <v>theater</v>
      </c>
      <c r="T3424" t="str">
        <f t="shared" si="269"/>
        <v>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65"/>
        <v>42118.911354166667</v>
      </c>
      <c r="K3425">
        <v>1427320341</v>
      </c>
      <c r="L3425" s="11">
        <f t="shared" si="26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67"/>
        <v>140</v>
      </c>
      <c r="R3425">
        <f>_xlfn.RANK.AVG(N3425,Table1[backers_count])</f>
        <v>2655</v>
      </c>
      <c r="S3425" t="str">
        <f t="shared" si="268"/>
        <v>theater</v>
      </c>
      <c r="T3425" t="str">
        <f t="shared" si="269"/>
        <v>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65"/>
        <v>42040.290972222225</v>
      </c>
      <c r="K3426">
        <v>1421252084</v>
      </c>
      <c r="L3426" s="11">
        <f t="shared" si="26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67"/>
        <v>104</v>
      </c>
      <c r="R3426">
        <f>_xlfn.RANK.AVG(N3426,Table1[backers_count])</f>
        <v>1028.5</v>
      </c>
      <c r="S3426" t="str">
        <f t="shared" si="268"/>
        <v>theater</v>
      </c>
      <c r="T3426" t="str">
        <f t="shared" si="269"/>
        <v>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65"/>
        <v>41916.617314814815</v>
      </c>
      <c r="K3427">
        <v>1409669336</v>
      </c>
      <c r="L3427" s="11">
        <f t="shared" si="26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67"/>
        <v>103</v>
      </c>
      <c r="R3427">
        <f>_xlfn.RANK.AVG(N3427,Table1[backers_count])</f>
        <v>777</v>
      </c>
      <c r="S3427" t="str">
        <f t="shared" si="268"/>
        <v>theater</v>
      </c>
      <c r="T3427" t="str">
        <f t="shared" si="269"/>
        <v>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65"/>
        <v>41903.083333333336</v>
      </c>
      <c r="K3428">
        <v>1409620903</v>
      </c>
      <c r="L3428" s="11">
        <f t="shared" si="26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67"/>
        <v>108</v>
      </c>
      <c r="R3428">
        <f>_xlfn.RANK.AVG(N3428,Table1[backers_count])</f>
        <v>922</v>
      </c>
      <c r="S3428" t="str">
        <f t="shared" si="268"/>
        <v>theater</v>
      </c>
      <c r="T3428" t="str">
        <f t="shared" si="269"/>
        <v>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65"/>
        <v>41822.645277777774</v>
      </c>
      <c r="K3429">
        <v>1401722952</v>
      </c>
      <c r="L3429" s="11">
        <f t="shared" si="26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67"/>
        <v>100</v>
      </c>
      <c r="R3429">
        <f>_xlfn.RANK.AVG(N3429,Table1[backers_count])</f>
        <v>1896</v>
      </c>
      <c r="S3429" t="str">
        <f t="shared" si="268"/>
        <v>theater</v>
      </c>
      <c r="T3429" t="str">
        <f t="shared" si="269"/>
        <v>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65"/>
        <v>42063.708333333328</v>
      </c>
      <c r="K3430">
        <v>1422983847</v>
      </c>
      <c r="L3430" s="11">
        <f t="shared" si="26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67"/>
        <v>103</v>
      </c>
      <c r="R3430">
        <f>_xlfn.RANK.AVG(N3430,Table1[backers_count])</f>
        <v>1384.5</v>
      </c>
      <c r="S3430" t="str">
        <f t="shared" si="268"/>
        <v>theater</v>
      </c>
      <c r="T3430" t="str">
        <f t="shared" si="269"/>
        <v>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65"/>
        <v>42676.021539351852</v>
      </c>
      <c r="K3431">
        <v>1476837061</v>
      </c>
      <c r="L3431" s="11">
        <f t="shared" si="26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67"/>
        <v>130</v>
      </c>
      <c r="R3431">
        <f>_xlfn.RANK.AVG(N3431,Table1[backers_count])</f>
        <v>2568.5</v>
      </c>
      <c r="S3431" t="str">
        <f t="shared" si="268"/>
        <v>theater</v>
      </c>
      <c r="T3431" t="str">
        <f t="shared" si="269"/>
        <v>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65"/>
        <v>41850.945613425924</v>
      </c>
      <c r="K3432">
        <v>1404168101</v>
      </c>
      <c r="L3432" s="11">
        <f t="shared" si="26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67"/>
        <v>109</v>
      </c>
      <c r="R3432">
        <f>_xlfn.RANK.AVG(N3432,Table1[backers_count])</f>
        <v>1082</v>
      </c>
      <c r="S3432" t="str">
        <f t="shared" si="268"/>
        <v>theater</v>
      </c>
      <c r="T3432" t="str">
        <f t="shared" si="269"/>
        <v>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65"/>
        <v>41869.730937500004</v>
      </c>
      <c r="K3433">
        <v>1405791153</v>
      </c>
      <c r="L3433" s="11">
        <f t="shared" si="26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67"/>
        <v>100</v>
      </c>
      <c r="R3433">
        <f>_xlfn.RANK.AVG(N3433,Table1[backers_count])</f>
        <v>2182</v>
      </c>
      <c r="S3433" t="str">
        <f t="shared" si="268"/>
        <v>theater</v>
      </c>
      <c r="T3433" t="str">
        <f t="shared" si="269"/>
        <v>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65"/>
        <v>42405.916666666672</v>
      </c>
      <c r="K3434">
        <v>1452520614</v>
      </c>
      <c r="L3434" s="11">
        <f t="shared" si="26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67"/>
        <v>110</v>
      </c>
      <c r="R3434">
        <f>_xlfn.RANK.AVG(N3434,Table1[backers_count])</f>
        <v>1555.5</v>
      </c>
      <c r="S3434" t="str">
        <f t="shared" si="268"/>
        <v>theater</v>
      </c>
      <c r="T3434" t="str">
        <f t="shared" si="269"/>
        <v>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65"/>
        <v>41807.125</v>
      </c>
      <c r="K3435">
        <v>1400290255</v>
      </c>
      <c r="L3435" s="11">
        <f t="shared" si="26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67"/>
        <v>100</v>
      </c>
      <c r="R3435">
        <f>_xlfn.RANK.AVG(N3435,Table1[backers_count])</f>
        <v>1097.5</v>
      </c>
      <c r="S3435" t="str">
        <f t="shared" si="268"/>
        <v>theater</v>
      </c>
      <c r="T3435" t="str">
        <f t="shared" si="269"/>
        <v>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65"/>
        <v>41830.380428240744</v>
      </c>
      <c r="K3436">
        <v>1402391269</v>
      </c>
      <c r="L3436" s="11">
        <f t="shared" si="26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67"/>
        <v>106</v>
      </c>
      <c r="R3436">
        <f>_xlfn.RANK.AVG(N3436,Table1[backers_count])</f>
        <v>504.5</v>
      </c>
      <c r="S3436" t="str">
        <f t="shared" si="268"/>
        <v>theater</v>
      </c>
      <c r="T3436" t="str">
        <f t="shared" si="269"/>
        <v>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65"/>
        <v>42589.125</v>
      </c>
      <c r="K3437">
        <v>1469112493</v>
      </c>
      <c r="L3437" s="11">
        <f t="shared" si="26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67"/>
        <v>112</v>
      </c>
      <c r="R3437">
        <f>_xlfn.RANK.AVG(N3437,Table1[backers_count])</f>
        <v>2263</v>
      </c>
      <c r="S3437" t="str">
        <f t="shared" si="268"/>
        <v>theater</v>
      </c>
      <c r="T3437" t="str">
        <f t="shared" si="269"/>
        <v>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65"/>
        <v>41872.686111111114</v>
      </c>
      <c r="K3438">
        <v>1406811593</v>
      </c>
      <c r="L3438" s="11">
        <f t="shared" si="26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67"/>
        <v>106</v>
      </c>
      <c r="R3438">
        <f>_xlfn.RANK.AVG(N3438,Table1[backers_count])</f>
        <v>1678</v>
      </c>
      <c r="S3438" t="str">
        <f t="shared" si="268"/>
        <v>theater</v>
      </c>
      <c r="T3438" t="str">
        <f t="shared" si="269"/>
        <v>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65"/>
        <v>42235.710879629631</v>
      </c>
      <c r="K3439">
        <v>1437411820</v>
      </c>
      <c r="L3439" s="11">
        <f t="shared" si="26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67"/>
        <v>101</v>
      </c>
      <c r="R3439">
        <f>_xlfn.RANK.AVG(N3439,Table1[backers_count])</f>
        <v>1701.5</v>
      </c>
      <c r="S3439" t="str">
        <f t="shared" si="268"/>
        <v>theater</v>
      </c>
      <c r="T3439" t="str">
        <f t="shared" si="269"/>
        <v>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65"/>
        <v>42126.875</v>
      </c>
      <c r="K3440">
        <v>1428358567</v>
      </c>
      <c r="L3440" s="11">
        <f t="shared" si="26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67"/>
        <v>104</v>
      </c>
      <c r="R3440">
        <f>_xlfn.RANK.AVG(N3440,Table1[backers_count])</f>
        <v>2470</v>
      </c>
      <c r="S3440" t="str">
        <f t="shared" si="268"/>
        <v>theater</v>
      </c>
      <c r="T3440" t="str">
        <f t="shared" si="269"/>
        <v>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65"/>
        <v>42388.207638888889</v>
      </c>
      <c r="K3441">
        <v>1452030730</v>
      </c>
      <c r="L3441" s="11">
        <f t="shared" si="26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67"/>
        <v>135</v>
      </c>
      <c r="R3441">
        <f>_xlfn.RANK.AVG(N3441,Table1[backers_count])</f>
        <v>2296.5</v>
      </c>
      <c r="S3441" t="str">
        <f t="shared" si="268"/>
        <v>theater</v>
      </c>
      <c r="T3441" t="str">
        <f t="shared" si="269"/>
        <v>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65"/>
        <v>41831.677083333336</v>
      </c>
      <c r="K3442">
        <v>1403146628</v>
      </c>
      <c r="L3442" s="11">
        <f t="shared" si="26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67"/>
        <v>105</v>
      </c>
      <c r="R3442">
        <f>_xlfn.RANK.AVG(N3442,Table1[backers_count])</f>
        <v>962</v>
      </c>
      <c r="S3442" t="str">
        <f t="shared" si="268"/>
        <v>theater</v>
      </c>
      <c r="T3442" t="str">
        <f t="shared" si="269"/>
        <v>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65"/>
        <v>42321.845138888893</v>
      </c>
      <c r="K3443">
        <v>1445077121</v>
      </c>
      <c r="L3443" s="11">
        <f t="shared" si="26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67"/>
        <v>103</v>
      </c>
      <c r="R3443">
        <f>_xlfn.RANK.AVG(N3443,Table1[backers_count])</f>
        <v>1540</v>
      </c>
      <c r="S3443" t="str">
        <f t="shared" si="268"/>
        <v>theater</v>
      </c>
      <c r="T3443" t="str">
        <f t="shared" si="269"/>
        <v>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65"/>
        <v>42154.841111111105</v>
      </c>
      <c r="K3444">
        <v>1430424672</v>
      </c>
      <c r="L3444" s="11">
        <f t="shared" si="26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67"/>
        <v>100</v>
      </c>
      <c r="R3444">
        <f>_xlfn.RANK.AVG(N3444,Table1[backers_count])</f>
        <v>2767.5</v>
      </c>
      <c r="S3444" t="str">
        <f t="shared" si="268"/>
        <v>theater</v>
      </c>
      <c r="T3444" t="str">
        <f t="shared" si="269"/>
        <v>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65"/>
        <v>41891.524837962963</v>
      </c>
      <c r="K3445">
        <v>1407674146</v>
      </c>
      <c r="L3445" s="11">
        <f t="shared" si="26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67"/>
        <v>186</v>
      </c>
      <c r="R3445">
        <f>_xlfn.RANK.AVG(N3445,Table1[backers_count])</f>
        <v>1505.5</v>
      </c>
      <c r="S3445" t="str">
        <f t="shared" si="268"/>
        <v>theater</v>
      </c>
      <c r="T3445" t="str">
        <f t="shared" si="269"/>
        <v>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65"/>
        <v>42529.582638888889</v>
      </c>
      <c r="K3446">
        <v>1464677986</v>
      </c>
      <c r="L3446" s="11">
        <f t="shared" si="26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67"/>
        <v>289</v>
      </c>
      <c r="R3446">
        <f>_xlfn.RANK.AVG(N3446,Table1[backers_count])</f>
        <v>2222.5</v>
      </c>
      <c r="S3446" t="str">
        <f t="shared" si="268"/>
        <v>theater</v>
      </c>
      <c r="T3446" t="str">
        <f t="shared" si="269"/>
        <v>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65"/>
        <v>42300.530509259261</v>
      </c>
      <c r="K3447">
        <v>1443185036</v>
      </c>
      <c r="L3447" s="11">
        <f t="shared" si="26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67"/>
        <v>100</v>
      </c>
      <c r="R3447">
        <f>_xlfn.RANK.AVG(N3447,Table1[backers_count])</f>
        <v>1837</v>
      </c>
      <c r="S3447" t="str">
        <f t="shared" si="268"/>
        <v>theater</v>
      </c>
      <c r="T3447" t="str">
        <f t="shared" si="269"/>
        <v>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65"/>
        <v>42040.513888888891</v>
      </c>
      <c r="K3448">
        <v>1421092725</v>
      </c>
      <c r="L3448" s="11">
        <f t="shared" si="26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67"/>
        <v>108</v>
      </c>
      <c r="R3448">
        <f>_xlfn.RANK.AVG(N3448,Table1[backers_count])</f>
        <v>2047.5</v>
      </c>
      <c r="S3448" t="str">
        <f t="shared" si="268"/>
        <v>theater</v>
      </c>
      <c r="T3448" t="str">
        <f t="shared" si="269"/>
        <v>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65"/>
        <v>42447.847361111111</v>
      </c>
      <c r="K3449">
        <v>1454448012</v>
      </c>
      <c r="L3449" s="11">
        <f t="shared" si="26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67"/>
        <v>108</v>
      </c>
      <c r="R3449">
        <f>_xlfn.RANK.AVG(N3449,Table1[backers_count])</f>
        <v>2470</v>
      </c>
      <c r="S3449" t="str">
        <f t="shared" si="268"/>
        <v>theater</v>
      </c>
      <c r="T3449" t="str">
        <f t="shared" si="269"/>
        <v>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65"/>
        <v>41990.119085648148</v>
      </c>
      <c r="K3450">
        <v>1416192689</v>
      </c>
      <c r="L3450" s="11">
        <f t="shared" si="26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67"/>
        <v>110</v>
      </c>
      <c r="R3450">
        <f>_xlfn.RANK.AVG(N3450,Table1[backers_count])</f>
        <v>1505.5</v>
      </c>
      <c r="S3450" t="str">
        <f t="shared" si="268"/>
        <v>theater</v>
      </c>
      <c r="T3450" t="str">
        <f t="shared" si="269"/>
        <v>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65"/>
        <v>42560.166666666672</v>
      </c>
      <c r="K3451">
        <v>1465607738</v>
      </c>
      <c r="L3451" s="11">
        <f t="shared" si="26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67"/>
        <v>171</v>
      </c>
      <c r="R3451">
        <f>_xlfn.RANK.AVG(N3451,Table1[backers_count])</f>
        <v>2222.5</v>
      </c>
      <c r="S3451" t="str">
        <f t="shared" si="268"/>
        <v>theater</v>
      </c>
      <c r="T3451" t="str">
        <f t="shared" si="269"/>
        <v>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65"/>
        <v>42096.662858796291</v>
      </c>
      <c r="K3452">
        <v>1422809671</v>
      </c>
      <c r="L3452" s="11">
        <f t="shared" si="26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67"/>
        <v>152</v>
      </c>
      <c r="R3452">
        <f>_xlfn.RANK.AVG(N3452,Table1[backers_count])</f>
        <v>1614</v>
      </c>
      <c r="S3452" t="str">
        <f t="shared" si="268"/>
        <v>theater</v>
      </c>
      <c r="T3452" t="str">
        <f t="shared" si="269"/>
        <v>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65"/>
        <v>42115.723692129628</v>
      </c>
      <c r="K3453">
        <v>1427304127</v>
      </c>
      <c r="L3453" s="11">
        <f t="shared" si="26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67"/>
        <v>101</v>
      </c>
      <c r="R3453">
        <f>_xlfn.RANK.AVG(N3453,Table1[backers_count])</f>
        <v>2380.5</v>
      </c>
      <c r="S3453" t="str">
        <f t="shared" si="268"/>
        <v>theater</v>
      </c>
      <c r="T3453" t="str">
        <f t="shared" si="269"/>
        <v>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65"/>
        <v>41843.165972222225</v>
      </c>
      <c r="K3454">
        <v>1404141626</v>
      </c>
      <c r="L3454" s="11">
        <f t="shared" si="26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67"/>
        <v>153</v>
      </c>
      <c r="R3454">
        <f>_xlfn.RANK.AVG(N3454,Table1[backers_count])</f>
        <v>1678</v>
      </c>
      <c r="S3454" t="str">
        <f t="shared" si="268"/>
        <v>theater</v>
      </c>
      <c r="T3454" t="str">
        <f t="shared" si="269"/>
        <v>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65"/>
        <v>42595.97865740741</v>
      </c>
      <c r="K3455">
        <v>1465946956</v>
      </c>
      <c r="L3455" s="11">
        <f t="shared" si="26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67"/>
        <v>128</v>
      </c>
      <c r="R3455">
        <f>_xlfn.RANK.AVG(N3455,Table1[backers_count])</f>
        <v>2470</v>
      </c>
      <c r="S3455" t="str">
        <f t="shared" si="268"/>
        <v>theater</v>
      </c>
      <c r="T3455" t="str">
        <f t="shared" si="269"/>
        <v>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65"/>
        <v>41851.698599537034</v>
      </c>
      <c r="K3456">
        <v>1404233159</v>
      </c>
      <c r="L3456" s="11">
        <f t="shared" si="26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67"/>
        <v>101</v>
      </c>
      <c r="R3456">
        <f>_xlfn.RANK.AVG(N3456,Table1[backers_count])</f>
        <v>2182</v>
      </c>
      <c r="S3456" t="str">
        <f t="shared" si="268"/>
        <v>theater</v>
      </c>
      <c r="T3456" t="str">
        <f t="shared" si="269"/>
        <v>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65"/>
        <v>42656.7503125</v>
      </c>
      <c r="K3457">
        <v>1473789627</v>
      </c>
      <c r="L3457" s="11">
        <f t="shared" si="26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67"/>
        <v>101</v>
      </c>
      <c r="R3457">
        <f>_xlfn.RANK.AVG(N3457,Table1[backers_count])</f>
        <v>1132.5</v>
      </c>
      <c r="S3457" t="str">
        <f t="shared" si="268"/>
        <v>theater</v>
      </c>
      <c r="T3457" t="str">
        <f t="shared" si="269"/>
        <v>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ref="J3458:J3521" si="270">(((I3458/60)/60)/24)+DATE(1970,1,1)</f>
        <v>41852.290972222225</v>
      </c>
      <c r="K3458">
        <v>1404190567</v>
      </c>
      <c r="L3458" s="11">
        <f t="shared" ref="L3458:L3521" si="271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72">ROUND((E3458/D3458)*100,0)</f>
        <v>191</v>
      </c>
      <c r="R3458">
        <f>_xlfn.RANK.AVG(N3458,Table1[backers_count])</f>
        <v>2380.5</v>
      </c>
      <c r="S3458" t="str">
        <f t="shared" ref="S3458:S3521" si="273">LEFT(P3458, SEARCH("/",P3458,1)-1)</f>
        <v>theater</v>
      </c>
      <c r="T3458" t="str">
        <f t="shared" ref="T3458:T3521" si="274">RIGHT(P3458,LEN(P3458)-SEARCH("/",P3458)-1)</f>
        <v>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si="270"/>
        <v>42047.249305555553</v>
      </c>
      <c r="K3459">
        <v>1421081857</v>
      </c>
      <c r="L3459" s="11">
        <f t="shared" si="271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72"/>
        <v>140</v>
      </c>
      <c r="R3459">
        <f>_xlfn.RANK.AVG(N3459,Table1[backers_count])</f>
        <v>1326.5</v>
      </c>
      <c r="S3459" t="str">
        <f t="shared" si="273"/>
        <v>theater</v>
      </c>
      <c r="T3459" t="str">
        <f t="shared" si="274"/>
        <v>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70"/>
        <v>42038.185416666667</v>
      </c>
      <c r="K3460">
        <v>1420606303</v>
      </c>
      <c r="L3460" s="11">
        <f t="shared" si="271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72"/>
        <v>124</v>
      </c>
      <c r="R3460">
        <f>_xlfn.RANK.AVG(N3460,Table1[backers_count])</f>
        <v>1970</v>
      </c>
      <c r="S3460" t="str">
        <f t="shared" si="273"/>
        <v>theater</v>
      </c>
      <c r="T3460" t="str">
        <f t="shared" si="274"/>
        <v>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70"/>
        <v>42510.479861111111</v>
      </c>
      <c r="K3461">
        <v>1461151860</v>
      </c>
      <c r="L3461" s="11">
        <f t="shared" si="271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72"/>
        <v>126</v>
      </c>
      <c r="R3461">
        <f>_xlfn.RANK.AVG(N3461,Table1[backers_count])</f>
        <v>1701.5</v>
      </c>
      <c r="S3461" t="str">
        <f t="shared" si="273"/>
        <v>theater</v>
      </c>
      <c r="T3461" t="str">
        <f t="shared" si="274"/>
        <v>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70"/>
        <v>41866.527222222219</v>
      </c>
      <c r="K3462">
        <v>1406896752</v>
      </c>
      <c r="L3462" s="11">
        <f t="shared" si="271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72"/>
        <v>190</v>
      </c>
      <c r="R3462">
        <f>_xlfn.RANK.AVG(N3462,Table1[backers_count])</f>
        <v>2263</v>
      </c>
      <c r="S3462" t="str">
        <f t="shared" si="273"/>
        <v>theater</v>
      </c>
      <c r="T3462" t="str">
        <f t="shared" si="274"/>
        <v>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70"/>
        <v>42672.125</v>
      </c>
      <c r="K3463">
        <v>1475248279</v>
      </c>
      <c r="L3463" s="11">
        <f t="shared" si="271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72"/>
        <v>139</v>
      </c>
      <c r="R3463">
        <f>_xlfn.RANK.AVG(N3463,Table1[backers_count])</f>
        <v>2568.5</v>
      </c>
      <c r="S3463" t="str">
        <f t="shared" si="273"/>
        <v>theater</v>
      </c>
      <c r="T3463" t="str">
        <f t="shared" si="274"/>
        <v>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70"/>
        <v>42195.75</v>
      </c>
      <c r="K3464">
        <v>1435181628</v>
      </c>
      <c r="L3464" s="11">
        <f t="shared" si="271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72"/>
        <v>202</v>
      </c>
      <c r="R3464">
        <f>_xlfn.RANK.AVG(N3464,Table1[backers_count])</f>
        <v>2338</v>
      </c>
      <c r="S3464" t="str">
        <f t="shared" si="273"/>
        <v>theater</v>
      </c>
      <c r="T3464" t="str">
        <f t="shared" si="274"/>
        <v>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70"/>
        <v>42654.165972222225</v>
      </c>
      <c r="K3465">
        <v>1472594585</v>
      </c>
      <c r="L3465" s="11">
        <f t="shared" si="271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72"/>
        <v>103</v>
      </c>
      <c r="R3465">
        <f>_xlfn.RANK.AVG(N3465,Table1[backers_count])</f>
        <v>712</v>
      </c>
      <c r="S3465" t="str">
        <f t="shared" si="273"/>
        <v>theater</v>
      </c>
      <c r="T3465" t="str">
        <f t="shared" si="274"/>
        <v>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70"/>
        <v>42605.130057870367</v>
      </c>
      <c r="K3466">
        <v>1469329637</v>
      </c>
      <c r="L3466" s="11">
        <f t="shared" si="271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72"/>
        <v>102</v>
      </c>
      <c r="R3466">
        <f>_xlfn.RANK.AVG(N3466,Table1[backers_count])</f>
        <v>873</v>
      </c>
      <c r="S3466" t="str">
        <f t="shared" si="273"/>
        <v>theater</v>
      </c>
      <c r="T3466" t="str">
        <f t="shared" si="274"/>
        <v>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70"/>
        <v>42225.666666666672</v>
      </c>
      <c r="K3467">
        <v>1436972472</v>
      </c>
      <c r="L3467" s="11">
        <f t="shared" si="271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72"/>
        <v>103</v>
      </c>
      <c r="R3467">
        <f>_xlfn.RANK.AVG(N3467,Table1[backers_count])</f>
        <v>1701.5</v>
      </c>
      <c r="S3467" t="str">
        <f t="shared" si="273"/>
        <v>theater</v>
      </c>
      <c r="T3467" t="str">
        <f t="shared" si="274"/>
        <v>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70"/>
        <v>42479.977430555555</v>
      </c>
      <c r="K3468">
        <v>1455928050</v>
      </c>
      <c r="L3468" s="11">
        <f t="shared" si="271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72"/>
        <v>127</v>
      </c>
      <c r="R3468">
        <f>_xlfn.RANK.AVG(N3468,Table1[backers_count])</f>
        <v>1230</v>
      </c>
      <c r="S3468" t="str">
        <f t="shared" si="273"/>
        <v>theater</v>
      </c>
      <c r="T3468" t="str">
        <f t="shared" si="274"/>
        <v>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70"/>
        <v>42083.630000000005</v>
      </c>
      <c r="K3469">
        <v>1424275632</v>
      </c>
      <c r="L3469" s="11">
        <f t="shared" si="271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72"/>
        <v>101</v>
      </c>
      <c r="R3469">
        <f>_xlfn.RANK.AVG(N3469,Table1[backers_count])</f>
        <v>1459</v>
      </c>
      <c r="S3469" t="str">
        <f t="shared" si="273"/>
        <v>theater</v>
      </c>
      <c r="T3469" t="str">
        <f t="shared" si="274"/>
        <v>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70"/>
        <v>42634.125</v>
      </c>
      <c r="K3470">
        <v>1471976529</v>
      </c>
      <c r="L3470" s="11">
        <f t="shared" si="271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72"/>
        <v>122</v>
      </c>
      <c r="R3470">
        <f>_xlfn.RANK.AVG(N3470,Table1[backers_count])</f>
        <v>2338</v>
      </c>
      <c r="S3470" t="str">
        <f t="shared" si="273"/>
        <v>theater</v>
      </c>
      <c r="T3470" t="str">
        <f t="shared" si="274"/>
        <v>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70"/>
        <v>42488.641724537039</v>
      </c>
      <c r="K3471">
        <v>1459265045</v>
      </c>
      <c r="L3471" s="11">
        <f t="shared" si="271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72"/>
        <v>113</v>
      </c>
      <c r="R3471">
        <f>_xlfn.RANK.AVG(N3471,Table1[backers_count])</f>
        <v>1198.5</v>
      </c>
      <c r="S3471" t="str">
        <f t="shared" si="273"/>
        <v>theater</v>
      </c>
      <c r="T3471" t="str">
        <f t="shared" si="274"/>
        <v>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70"/>
        <v>42566.901388888888</v>
      </c>
      <c r="K3472">
        <v>1465345902</v>
      </c>
      <c r="L3472" s="11">
        <f t="shared" si="271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72"/>
        <v>150</v>
      </c>
      <c r="R3472">
        <f>_xlfn.RANK.AVG(N3472,Table1[backers_count])</f>
        <v>2707</v>
      </c>
      <c r="S3472" t="str">
        <f t="shared" si="273"/>
        <v>theater</v>
      </c>
      <c r="T3472" t="str">
        <f t="shared" si="274"/>
        <v>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70"/>
        <v>41882.833333333336</v>
      </c>
      <c r="K3473">
        <v>1405971690</v>
      </c>
      <c r="L3473" s="11">
        <f t="shared" si="271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72"/>
        <v>215</v>
      </c>
      <c r="R3473">
        <f>_xlfn.RANK.AVG(N3473,Table1[backers_count])</f>
        <v>1866.5</v>
      </c>
      <c r="S3473" t="str">
        <f t="shared" si="273"/>
        <v>theater</v>
      </c>
      <c r="T3473" t="str">
        <f t="shared" si="274"/>
        <v>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70"/>
        <v>41949.249305555553</v>
      </c>
      <c r="K3474">
        <v>1413432331</v>
      </c>
      <c r="L3474" s="11">
        <f t="shared" si="271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72"/>
        <v>102</v>
      </c>
      <c r="R3474">
        <f>_xlfn.RANK.AVG(N3474,Table1[backers_count])</f>
        <v>2118</v>
      </c>
      <c r="S3474" t="str">
        <f t="shared" si="273"/>
        <v>theater</v>
      </c>
      <c r="T3474" t="str">
        <f t="shared" si="274"/>
        <v>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70"/>
        <v>42083.852083333331</v>
      </c>
      <c r="K3475">
        <v>1425067296</v>
      </c>
      <c r="L3475" s="11">
        <f t="shared" si="271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72"/>
        <v>100</v>
      </c>
      <c r="R3475">
        <f>_xlfn.RANK.AVG(N3475,Table1[backers_count])</f>
        <v>1786</v>
      </c>
      <c r="S3475" t="str">
        <f t="shared" si="273"/>
        <v>theater</v>
      </c>
      <c r="T3475" t="str">
        <f t="shared" si="274"/>
        <v>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70"/>
        <v>42571.501516203702</v>
      </c>
      <c r="K3476">
        <v>1466424131</v>
      </c>
      <c r="L3476" s="11">
        <f t="shared" si="271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72"/>
        <v>101</v>
      </c>
      <c r="R3476">
        <f>_xlfn.RANK.AVG(N3476,Table1[backers_count])</f>
        <v>1614</v>
      </c>
      <c r="S3476" t="str">
        <f t="shared" si="273"/>
        <v>theater</v>
      </c>
      <c r="T3476" t="str">
        <f t="shared" si="274"/>
        <v>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70"/>
        <v>41946</v>
      </c>
      <c r="K3477">
        <v>1412629704</v>
      </c>
      <c r="L3477" s="11">
        <f t="shared" si="271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72"/>
        <v>113</v>
      </c>
      <c r="R3477">
        <f>_xlfn.RANK.AVG(N3477,Table1[backers_count])</f>
        <v>2338</v>
      </c>
      <c r="S3477" t="str">
        <f t="shared" si="273"/>
        <v>theater</v>
      </c>
      <c r="T3477" t="str">
        <f t="shared" si="274"/>
        <v>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70"/>
        <v>41939.125</v>
      </c>
      <c r="K3478">
        <v>1412836990</v>
      </c>
      <c r="L3478" s="11">
        <f t="shared" si="271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72"/>
        <v>104</v>
      </c>
      <c r="R3478">
        <f>_xlfn.RANK.AVG(N3478,Table1[backers_count])</f>
        <v>2901.5</v>
      </c>
      <c r="S3478" t="str">
        <f t="shared" si="273"/>
        <v>theater</v>
      </c>
      <c r="T3478" t="str">
        <f t="shared" si="274"/>
        <v>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70"/>
        <v>42141.125</v>
      </c>
      <c r="K3479">
        <v>1430761243</v>
      </c>
      <c r="L3479" s="11">
        <f t="shared" si="271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72"/>
        <v>115</v>
      </c>
      <c r="R3479">
        <f>_xlfn.RANK.AVG(N3479,Table1[backers_count])</f>
        <v>1614</v>
      </c>
      <c r="S3479" t="str">
        <f t="shared" si="273"/>
        <v>theater</v>
      </c>
      <c r="T3479" t="str">
        <f t="shared" si="274"/>
        <v>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70"/>
        <v>42079.875</v>
      </c>
      <c r="K3480">
        <v>1424296822</v>
      </c>
      <c r="L3480" s="11">
        <f t="shared" si="271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72"/>
        <v>113</v>
      </c>
      <c r="R3480">
        <f>_xlfn.RANK.AVG(N3480,Table1[backers_count])</f>
        <v>1291</v>
      </c>
      <c r="S3480" t="str">
        <f t="shared" si="273"/>
        <v>theater</v>
      </c>
      <c r="T3480" t="str">
        <f t="shared" si="274"/>
        <v>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70"/>
        <v>41811.855092592588</v>
      </c>
      <c r="K3481">
        <v>1400790680</v>
      </c>
      <c r="L3481" s="11">
        <f t="shared" si="271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72"/>
        <v>128</v>
      </c>
      <c r="R3481">
        <f>_xlfn.RANK.AVG(N3481,Table1[backers_count])</f>
        <v>1310.5</v>
      </c>
      <c r="S3481" t="str">
        <f t="shared" si="273"/>
        <v>theater</v>
      </c>
      <c r="T3481" t="str">
        <f t="shared" si="274"/>
        <v>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70"/>
        <v>42195.875</v>
      </c>
      <c r="K3482">
        <v>1434440227</v>
      </c>
      <c r="L3482" s="11">
        <f t="shared" si="271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72"/>
        <v>143</v>
      </c>
      <c r="R3482">
        <f>_xlfn.RANK.AVG(N3482,Table1[backers_count])</f>
        <v>2521.5</v>
      </c>
      <c r="S3482" t="str">
        <f t="shared" si="273"/>
        <v>theater</v>
      </c>
      <c r="T3482" t="str">
        <f t="shared" si="274"/>
        <v>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70"/>
        <v>42006.24754629629</v>
      </c>
      <c r="K3483">
        <v>1418709388</v>
      </c>
      <c r="L3483" s="11">
        <f t="shared" si="271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72"/>
        <v>119</v>
      </c>
      <c r="R3483">
        <f>_xlfn.RANK.AVG(N3483,Table1[backers_count])</f>
        <v>854</v>
      </c>
      <c r="S3483" t="str">
        <f t="shared" si="273"/>
        <v>theater</v>
      </c>
      <c r="T3483" t="str">
        <f t="shared" si="274"/>
        <v>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70"/>
        <v>41826.771597222221</v>
      </c>
      <c r="K3484">
        <v>1402079466</v>
      </c>
      <c r="L3484" s="11">
        <f t="shared" si="271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72"/>
        <v>138</v>
      </c>
      <c r="R3484">
        <f>_xlfn.RANK.AVG(N3484,Table1[backers_count])</f>
        <v>983.5</v>
      </c>
      <c r="S3484" t="str">
        <f t="shared" si="273"/>
        <v>theater</v>
      </c>
      <c r="T3484" t="str">
        <f t="shared" si="274"/>
        <v>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70"/>
        <v>41823.668761574074</v>
      </c>
      <c r="K3485">
        <v>1401811381</v>
      </c>
      <c r="L3485" s="11">
        <f t="shared" si="271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72"/>
        <v>160</v>
      </c>
      <c r="R3485">
        <f>_xlfn.RANK.AVG(N3485,Table1[backers_count])</f>
        <v>624</v>
      </c>
      <c r="S3485" t="str">
        <f t="shared" si="273"/>
        <v>theater</v>
      </c>
      <c r="T3485" t="str">
        <f t="shared" si="274"/>
        <v>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70"/>
        <v>42536.760405092587</v>
      </c>
      <c r="K3486">
        <v>1463422499</v>
      </c>
      <c r="L3486" s="11">
        <f t="shared" si="271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72"/>
        <v>114</v>
      </c>
      <c r="R3486">
        <f>_xlfn.RANK.AVG(N3486,Table1[backers_count])</f>
        <v>1524</v>
      </c>
      <c r="S3486" t="str">
        <f t="shared" si="273"/>
        <v>theater</v>
      </c>
      <c r="T3486" t="str">
        <f t="shared" si="274"/>
        <v>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70"/>
        <v>42402.693055555559</v>
      </c>
      <c r="K3487">
        <v>1451839080</v>
      </c>
      <c r="L3487" s="11">
        <f t="shared" si="271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72"/>
        <v>101</v>
      </c>
      <c r="R3487">
        <f>_xlfn.RANK.AVG(N3487,Table1[backers_count])</f>
        <v>1866.5</v>
      </c>
      <c r="S3487" t="str">
        <f t="shared" si="273"/>
        <v>theater</v>
      </c>
      <c r="T3487" t="str">
        <f t="shared" si="274"/>
        <v>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70"/>
        <v>42158.290972222225</v>
      </c>
      <c r="K3488">
        <v>1430600401</v>
      </c>
      <c r="L3488" s="11">
        <f t="shared" si="271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72"/>
        <v>155</v>
      </c>
      <c r="R3488">
        <f>_xlfn.RANK.AVG(N3488,Table1[backers_count])</f>
        <v>1310.5</v>
      </c>
      <c r="S3488" t="str">
        <f t="shared" si="273"/>
        <v>theater</v>
      </c>
      <c r="T3488" t="str">
        <f t="shared" si="274"/>
        <v>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70"/>
        <v>42179.940416666665</v>
      </c>
      <c r="K3489">
        <v>1432593252</v>
      </c>
      <c r="L3489" s="11">
        <f t="shared" si="271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72"/>
        <v>128</v>
      </c>
      <c r="R3489">
        <f>_xlfn.RANK.AVG(N3489,Table1[backers_count])</f>
        <v>1163</v>
      </c>
      <c r="S3489" t="str">
        <f t="shared" si="273"/>
        <v>theater</v>
      </c>
      <c r="T3489" t="str">
        <f t="shared" si="274"/>
        <v>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70"/>
        <v>42111.666666666672</v>
      </c>
      <c r="K3490">
        <v>1427221560</v>
      </c>
      <c r="L3490" s="11">
        <f t="shared" si="271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72"/>
        <v>121</v>
      </c>
      <c r="R3490">
        <f>_xlfn.RANK.AVG(N3490,Table1[backers_count])</f>
        <v>1896</v>
      </c>
      <c r="S3490" t="str">
        <f t="shared" si="273"/>
        <v>theater</v>
      </c>
      <c r="T3490" t="str">
        <f t="shared" si="274"/>
        <v>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70"/>
        <v>41783.875</v>
      </c>
      <c r="K3491">
        <v>1398352531</v>
      </c>
      <c r="L3491" s="11">
        <f t="shared" si="271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72"/>
        <v>113</v>
      </c>
      <c r="R3491">
        <f>_xlfn.RANK.AVG(N3491,Table1[backers_count])</f>
        <v>1082</v>
      </c>
      <c r="S3491" t="str">
        <f t="shared" si="273"/>
        <v>theater</v>
      </c>
      <c r="T3491" t="str">
        <f t="shared" si="274"/>
        <v>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70"/>
        <v>42473.802361111113</v>
      </c>
      <c r="K3492">
        <v>1457982924</v>
      </c>
      <c r="L3492" s="11">
        <f t="shared" si="271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72"/>
        <v>128</v>
      </c>
      <c r="R3492">
        <f>_xlfn.RANK.AVG(N3492,Table1[backers_count])</f>
        <v>1970</v>
      </c>
      <c r="S3492" t="str">
        <f t="shared" si="273"/>
        <v>theater</v>
      </c>
      <c r="T3492" t="str">
        <f t="shared" si="274"/>
        <v>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70"/>
        <v>42142.249814814815</v>
      </c>
      <c r="K3493">
        <v>1430114384</v>
      </c>
      <c r="L3493" s="11">
        <f t="shared" si="271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72"/>
        <v>158</v>
      </c>
      <c r="R3493">
        <f>_xlfn.RANK.AVG(N3493,Table1[backers_count])</f>
        <v>2655</v>
      </c>
      <c r="S3493" t="str">
        <f t="shared" si="273"/>
        <v>theater</v>
      </c>
      <c r="T3493" t="str">
        <f t="shared" si="274"/>
        <v>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70"/>
        <v>42303.009224537032</v>
      </c>
      <c r="K3494">
        <v>1442794397</v>
      </c>
      <c r="L3494" s="11">
        <f t="shared" si="271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72"/>
        <v>105</v>
      </c>
      <c r="R3494">
        <f>_xlfn.RANK.AVG(N3494,Table1[backers_count])</f>
        <v>1724.5</v>
      </c>
      <c r="S3494" t="str">
        <f t="shared" si="273"/>
        <v>theater</v>
      </c>
      <c r="T3494" t="str">
        <f t="shared" si="274"/>
        <v>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70"/>
        <v>41868.21597222222</v>
      </c>
      <c r="K3495">
        <v>1406580436</v>
      </c>
      <c r="L3495" s="11">
        <f t="shared" si="271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72"/>
        <v>100</v>
      </c>
      <c r="R3495">
        <f>_xlfn.RANK.AVG(N3495,Table1[backers_count])</f>
        <v>1896</v>
      </c>
      <c r="S3495" t="str">
        <f t="shared" si="273"/>
        <v>theater</v>
      </c>
      <c r="T3495" t="str">
        <f t="shared" si="274"/>
        <v>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70"/>
        <v>42700.25</v>
      </c>
      <c r="K3496">
        <v>1479186575</v>
      </c>
      <c r="L3496" s="11">
        <f t="shared" si="271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72"/>
        <v>100</v>
      </c>
      <c r="R3496">
        <f>_xlfn.RANK.AVG(N3496,Table1[backers_count])</f>
        <v>2521.5</v>
      </c>
      <c r="S3496" t="str">
        <f t="shared" si="273"/>
        <v>theater</v>
      </c>
      <c r="T3496" t="str">
        <f t="shared" si="274"/>
        <v>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70"/>
        <v>41944.720833333333</v>
      </c>
      <c r="K3497">
        <v>1412360309</v>
      </c>
      <c r="L3497" s="11">
        <f t="shared" si="271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72"/>
        <v>107</v>
      </c>
      <c r="R3497">
        <f>_xlfn.RANK.AVG(N3497,Table1[backers_count])</f>
        <v>1082</v>
      </c>
      <c r="S3497" t="str">
        <f t="shared" si="273"/>
        <v>theater</v>
      </c>
      <c r="T3497" t="str">
        <f t="shared" si="274"/>
        <v>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70"/>
        <v>42624.846828703703</v>
      </c>
      <c r="K3498">
        <v>1470169166</v>
      </c>
      <c r="L3498" s="11">
        <f t="shared" si="271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72"/>
        <v>124</v>
      </c>
      <c r="R3498">
        <f>_xlfn.RANK.AVG(N3498,Table1[backers_count])</f>
        <v>1007</v>
      </c>
      <c r="S3498" t="str">
        <f t="shared" si="273"/>
        <v>theater</v>
      </c>
      <c r="T3498" t="str">
        <f t="shared" si="274"/>
        <v>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70"/>
        <v>42523.916666666672</v>
      </c>
      <c r="K3499">
        <v>1463852904</v>
      </c>
      <c r="L3499" s="11">
        <f t="shared" si="271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72"/>
        <v>109</v>
      </c>
      <c r="R3499">
        <f>_xlfn.RANK.AVG(N3499,Table1[backers_count])</f>
        <v>1421.5</v>
      </c>
      <c r="S3499" t="str">
        <f t="shared" si="273"/>
        <v>theater</v>
      </c>
      <c r="T3499" t="str">
        <f t="shared" si="274"/>
        <v>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70"/>
        <v>42518.905555555553</v>
      </c>
      <c r="K3500">
        <v>1459309704</v>
      </c>
      <c r="L3500" s="11">
        <f t="shared" si="271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72"/>
        <v>102</v>
      </c>
      <c r="R3500">
        <f>_xlfn.RANK.AVG(N3500,Table1[backers_count])</f>
        <v>1555.5</v>
      </c>
      <c r="S3500" t="str">
        <f t="shared" si="273"/>
        <v>theater</v>
      </c>
      <c r="T3500" t="str">
        <f t="shared" si="274"/>
        <v>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70"/>
        <v>42186.290972222225</v>
      </c>
      <c r="K3501">
        <v>1431046325</v>
      </c>
      <c r="L3501" s="11">
        <f t="shared" si="271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72"/>
        <v>106</v>
      </c>
      <c r="R3501">
        <f>_xlfn.RANK.AVG(N3501,Table1[backers_count])</f>
        <v>1724.5</v>
      </c>
      <c r="S3501" t="str">
        <f t="shared" si="273"/>
        <v>theater</v>
      </c>
      <c r="T3501" t="str">
        <f t="shared" si="274"/>
        <v>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70"/>
        <v>42436.207638888889</v>
      </c>
      <c r="K3502">
        <v>1455919438</v>
      </c>
      <c r="L3502" s="11">
        <f t="shared" si="271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72"/>
        <v>106</v>
      </c>
      <c r="R3502">
        <f>_xlfn.RANK.AVG(N3502,Table1[backers_count])</f>
        <v>1555.5</v>
      </c>
      <c r="S3502" t="str">
        <f t="shared" si="273"/>
        <v>theater</v>
      </c>
      <c r="T3502" t="str">
        <f t="shared" si="274"/>
        <v>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70"/>
        <v>42258.763831018514</v>
      </c>
      <c r="K3503">
        <v>1439835595</v>
      </c>
      <c r="L3503" s="11">
        <f t="shared" si="271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72"/>
        <v>101</v>
      </c>
      <c r="R3503">
        <f>_xlfn.RANK.AVG(N3503,Table1[backers_count])</f>
        <v>1555.5</v>
      </c>
      <c r="S3503" t="str">
        <f t="shared" si="273"/>
        <v>theater</v>
      </c>
      <c r="T3503" t="str">
        <f t="shared" si="274"/>
        <v>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70"/>
        <v>42445.165972222225</v>
      </c>
      <c r="K3504">
        <v>1456862924</v>
      </c>
      <c r="L3504" s="11">
        <f t="shared" si="271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72"/>
        <v>105</v>
      </c>
      <c r="R3504">
        <f>_xlfn.RANK.AVG(N3504,Table1[backers_count])</f>
        <v>1837</v>
      </c>
      <c r="S3504" t="str">
        <f t="shared" si="273"/>
        <v>theater</v>
      </c>
      <c r="T3504" t="str">
        <f t="shared" si="274"/>
        <v>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70"/>
        <v>42575.478333333333</v>
      </c>
      <c r="K3505">
        <v>1466767728</v>
      </c>
      <c r="L3505" s="11">
        <f t="shared" si="271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72"/>
        <v>108</v>
      </c>
      <c r="R3505">
        <f>_xlfn.RANK.AVG(N3505,Table1[backers_count])</f>
        <v>1645.5</v>
      </c>
      <c r="S3505" t="str">
        <f t="shared" si="273"/>
        <v>theater</v>
      </c>
      <c r="T3505" t="str">
        <f t="shared" si="274"/>
        <v>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70"/>
        <v>42327.790405092594</v>
      </c>
      <c r="K3506">
        <v>1445363891</v>
      </c>
      <c r="L3506" s="11">
        <f t="shared" si="271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72"/>
        <v>100</v>
      </c>
      <c r="R3506">
        <f>_xlfn.RANK.AVG(N3506,Table1[backers_count])</f>
        <v>2767.5</v>
      </c>
      <c r="S3506" t="str">
        <f t="shared" si="273"/>
        <v>theater</v>
      </c>
      <c r="T3506" t="str">
        <f t="shared" si="274"/>
        <v>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70"/>
        <v>41772.166666666664</v>
      </c>
      <c r="K3507">
        <v>1398983245</v>
      </c>
      <c r="L3507" s="11">
        <f t="shared" si="271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72"/>
        <v>104</v>
      </c>
      <c r="R3507">
        <f>_xlfn.RANK.AVG(N3507,Table1[backers_count])</f>
        <v>1614</v>
      </c>
      <c r="S3507" t="str">
        <f t="shared" si="273"/>
        <v>theater</v>
      </c>
      <c r="T3507" t="str">
        <f t="shared" si="274"/>
        <v>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70"/>
        <v>41874.734259259261</v>
      </c>
      <c r="K3508">
        <v>1404927440</v>
      </c>
      <c r="L3508" s="11">
        <f t="shared" si="271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72"/>
        <v>102</v>
      </c>
      <c r="R3508">
        <f>_xlfn.RANK.AVG(N3508,Table1[backers_count])</f>
        <v>1896</v>
      </c>
      <c r="S3508" t="str">
        <f t="shared" si="273"/>
        <v>theater</v>
      </c>
      <c r="T3508" t="str">
        <f t="shared" si="274"/>
        <v>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70"/>
        <v>42521.92288194444</v>
      </c>
      <c r="K3509">
        <v>1462140537</v>
      </c>
      <c r="L3509" s="11">
        <f t="shared" si="271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72"/>
        <v>104</v>
      </c>
      <c r="R3509">
        <f>_xlfn.RANK.AVG(N3509,Table1[backers_count])</f>
        <v>1082</v>
      </c>
      <c r="S3509" t="str">
        <f t="shared" si="273"/>
        <v>theater</v>
      </c>
      <c r="T3509" t="str">
        <f t="shared" si="274"/>
        <v>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70"/>
        <v>42500.875</v>
      </c>
      <c r="K3510">
        <v>1460914253</v>
      </c>
      <c r="L3510" s="11">
        <f t="shared" si="271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72"/>
        <v>180</v>
      </c>
      <c r="R3510">
        <f>_xlfn.RANK.AVG(N3510,Table1[backers_count])</f>
        <v>2419.5</v>
      </c>
      <c r="S3510" t="str">
        <f t="shared" si="273"/>
        <v>theater</v>
      </c>
      <c r="T3510" t="str">
        <f t="shared" si="274"/>
        <v>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70"/>
        <v>41964.204861111109</v>
      </c>
      <c r="K3511">
        <v>1415392666</v>
      </c>
      <c r="L3511" s="11">
        <f t="shared" si="271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72"/>
        <v>106</v>
      </c>
      <c r="R3511">
        <f>_xlfn.RANK.AVG(N3511,Table1[backers_count])</f>
        <v>1786</v>
      </c>
      <c r="S3511" t="str">
        <f t="shared" si="273"/>
        <v>theater</v>
      </c>
      <c r="T3511" t="str">
        <f t="shared" si="274"/>
        <v>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70"/>
        <v>41822.62090277778</v>
      </c>
      <c r="K3512">
        <v>1402584846</v>
      </c>
      <c r="L3512" s="11">
        <f t="shared" si="271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72"/>
        <v>101</v>
      </c>
      <c r="R3512">
        <f>_xlfn.RANK.AVG(N3512,Table1[backers_count])</f>
        <v>2419.5</v>
      </c>
      <c r="S3512" t="str">
        <f t="shared" si="273"/>
        <v>theater</v>
      </c>
      <c r="T3512" t="str">
        <f t="shared" si="274"/>
        <v>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70"/>
        <v>41950.770833333336</v>
      </c>
      <c r="K3513">
        <v>1413406695</v>
      </c>
      <c r="L3513" s="11">
        <f t="shared" si="271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72"/>
        <v>101</v>
      </c>
      <c r="R3513">
        <f>_xlfn.RANK.AVG(N3513,Table1[backers_count])</f>
        <v>2263</v>
      </c>
      <c r="S3513" t="str">
        <f t="shared" si="273"/>
        <v>theater</v>
      </c>
      <c r="T3513" t="str">
        <f t="shared" si="274"/>
        <v>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70"/>
        <v>42117.49527777778</v>
      </c>
      <c r="K3514">
        <v>1424609592</v>
      </c>
      <c r="L3514" s="11">
        <f t="shared" si="271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72"/>
        <v>100</v>
      </c>
      <c r="R3514">
        <f>_xlfn.RANK.AVG(N3514,Table1[backers_count])</f>
        <v>2338</v>
      </c>
      <c r="S3514" t="str">
        <f t="shared" si="273"/>
        <v>theater</v>
      </c>
      <c r="T3514" t="str">
        <f t="shared" si="274"/>
        <v>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70"/>
        <v>41794.207638888889</v>
      </c>
      <c r="K3515">
        <v>1400725112</v>
      </c>
      <c r="L3515" s="11">
        <f t="shared" si="271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72"/>
        <v>118</v>
      </c>
      <c r="R3515">
        <f>_xlfn.RANK.AVG(N3515,Table1[backers_count])</f>
        <v>1524</v>
      </c>
      <c r="S3515" t="str">
        <f t="shared" si="273"/>
        <v>theater</v>
      </c>
      <c r="T3515" t="str">
        <f t="shared" si="274"/>
        <v>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70"/>
        <v>42037.207638888889</v>
      </c>
      <c r="K3516">
        <v>1421439552</v>
      </c>
      <c r="L3516" s="11">
        <f t="shared" si="271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72"/>
        <v>110</v>
      </c>
      <c r="R3516">
        <f>_xlfn.RANK.AVG(N3516,Table1[backers_count])</f>
        <v>2655</v>
      </c>
      <c r="S3516" t="str">
        <f t="shared" si="273"/>
        <v>theater</v>
      </c>
      <c r="T3516" t="str">
        <f t="shared" si="274"/>
        <v>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70"/>
        <v>42155.772812499999</v>
      </c>
      <c r="K3517">
        <v>1430505171</v>
      </c>
      <c r="L3517" s="11">
        <f t="shared" si="271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72"/>
        <v>103</v>
      </c>
      <c r="R3517">
        <f>_xlfn.RANK.AVG(N3517,Table1[backers_count])</f>
        <v>1483</v>
      </c>
      <c r="S3517" t="str">
        <f t="shared" si="273"/>
        <v>theater</v>
      </c>
      <c r="T3517" t="str">
        <f t="shared" si="274"/>
        <v>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70"/>
        <v>41890.125</v>
      </c>
      <c r="K3518">
        <v>1407197670</v>
      </c>
      <c r="L3518" s="11">
        <f t="shared" si="271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72"/>
        <v>100</v>
      </c>
      <c r="R3518">
        <f>_xlfn.RANK.AVG(N3518,Table1[backers_count])</f>
        <v>2611.5</v>
      </c>
      <c r="S3518" t="str">
        <f t="shared" si="273"/>
        <v>theater</v>
      </c>
      <c r="T3518" t="str">
        <f t="shared" si="274"/>
        <v>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70"/>
        <v>41824.458333333336</v>
      </c>
      <c r="K3519">
        <v>1401910634</v>
      </c>
      <c r="L3519" s="11">
        <f t="shared" si="271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72"/>
        <v>100</v>
      </c>
      <c r="R3519">
        <f>_xlfn.RANK.AVG(N3519,Table1[backers_count])</f>
        <v>2521.5</v>
      </c>
      <c r="S3519" t="str">
        <f t="shared" si="273"/>
        <v>theater</v>
      </c>
      <c r="T3519" t="str">
        <f t="shared" si="274"/>
        <v>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70"/>
        <v>41914.597916666666</v>
      </c>
      <c r="K3520">
        <v>1410461299</v>
      </c>
      <c r="L3520" s="11">
        <f t="shared" si="271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72"/>
        <v>110</v>
      </c>
      <c r="R3520">
        <f>_xlfn.RANK.AVG(N3520,Table1[backers_count])</f>
        <v>1786</v>
      </c>
      <c r="S3520" t="str">
        <f t="shared" si="273"/>
        <v>theater</v>
      </c>
      <c r="T3520" t="str">
        <f t="shared" si="274"/>
        <v>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70"/>
        <v>42067.598958333328</v>
      </c>
      <c r="K3521">
        <v>1422886950</v>
      </c>
      <c r="L3521" s="11">
        <f t="shared" si="271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72"/>
        <v>101</v>
      </c>
      <c r="R3521">
        <f>_xlfn.RANK.AVG(N3521,Table1[backers_count])</f>
        <v>1928.5</v>
      </c>
      <c r="S3521" t="str">
        <f t="shared" si="273"/>
        <v>theater</v>
      </c>
      <c r="T3521" t="str">
        <f t="shared" si="274"/>
        <v>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ref="J3522:J3585" si="275">(((I3522/60)/60)/24)+DATE(1970,1,1)</f>
        <v>42253.57430555555</v>
      </c>
      <c r="K3522">
        <v>1439322412</v>
      </c>
      <c r="L3522" s="11">
        <f t="shared" ref="L3522:L3585" si="276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77">ROUND((E3522/D3522)*100,0)</f>
        <v>101</v>
      </c>
      <c r="R3522">
        <f>_xlfn.RANK.AVG(N3522,Table1[backers_count])</f>
        <v>2182</v>
      </c>
      <c r="S3522" t="str">
        <f t="shared" ref="S3522:S3585" si="278">LEFT(P3522, SEARCH("/",P3522,1)-1)</f>
        <v>theater</v>
      </c>
      <c r="T3522" t="str">
        <f t="shared" ref="T3522:T3585" si="279">RIGHT(P3522,LEN(P3522)-SEARCH("/",P3522)-1)</f>
        <v>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si="275"/>
        <v>41911.361342592594</v>
      </c>
      <c r="K3523">
        <v>1409388020</v>
      </c>
      <c r="L3523" s="11">
        <f t="shared" si="276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77"/>
        <v>169</v>
      </c>
      <c r="R3523">
        <f>_xlfn.RANK.AVG(N3523,Table1[backers_count])</f>
        <v>2521.5</v>
      </c>
      <c r="S3523" t="str">
        <f t="shared" si="278"/>
        <v>theater</v>
      </c>
      <c r="T3523" t="str">
        <f t="shared" si="279"/>
        <v>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75"/>
        <v>42262.420833333337</v>
      </c>
      <c r="K3524">
        <v>1439924246</v>
      </c>
      <c r="L3524" s="11">
        <f t="shared" si="27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77"/>
        <v>100</v>
      </c>
      <c r="R3524">
        <f>_xlfn.RANK.AVG(N3524,Table1[backers_count])</f>
        <v>1754</v>
      </c>
      <c r="S3524" t="str">
        <f t="shared" si="278"/>
        <v>theater</v>
      </c>
      <c r="T3524" t="str">
        <f t="shared" si="279"/>
        <v>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75"/>
        <v>42638.958333333328</v>
      </c>
      <c r="K3525">
        <v>1469871148</v>
      </c>
      <c r="L3525" s="11">
        <f t="shared" si="27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77"/>
        <v>114</v>
      </c>
      <c r="R3525">
        <f>_xlfn.RANK.AVG(N3525,Table1[backers_count])</f>
        <v>983.5</v>
      </c>
      <c r="S3525" t="str">
        <f t="shared" si="278"/>
        <v>theater</v>
      </c>
      <c r="T3525" t="str">
        <f t="shared" si="279"/>
        <v>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75"/>
        <v>41895.166666666664</v>
      </c>
      <c r="K3526">
        <v>1409336373</v>
      </c>
      <c r="L3526" s="11">
        <f t="shared" si="27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77"/>
        <v>102</v>
      </c>
      <c r="R3526">
        <f>_xlfn.RANK.AVG(N3526,Table1[backers_count])</f>
        <v>1055</v>
      </c>
      <c r="S3526" t="str">
        <f t="shared" si="278"/>
        <v>theater</v>
      </c>
      <c r="T3526" t="str">
        <f t="shared" si="279"/>
        <v>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75"/>
        <v>42225.666666666672</v>
      </c>
      <c r="K3527">
        <v>1438188106</v>
      </c>
      <c r="L3527" s="11">
        <f t="shared" si="27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77"/>
        <v>106</v>
      </c>
      <c r="R3527">
        <f>_xlfn.RANK.AVG(N3527,Table1[backers_count])</f>
        <v>2833</v>
      </c>
      <c r="S3527" t="str">
        <f t="shared" si="278"/>
        <v>theater</v>
      </c>
      <c r="T3527" t="str">
        <f t="shared" si="279"/>
        <v>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75"/>
        <v>42488.249305555553</v>
      </c>
      <c r="K3528">
        <v>1459411371</v>
      </c>
      <c r="L3528" s="11">
        <f t="shared" si="27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77"/>
        <v>102</v>
      </c>
      <c r="R3528">
        <f>_xlfn.RANK.AVG(N3528,Table1[backers_count])</f>
        <v>1754</v>
      </c>
      <c r="S3528" t="str">
        <f t="shared" si="278"/>
        <v>theater</v>
      </c>
      <c r="T3528" t="str">
        <f t="shared" si="279"/>
        <v>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75"/>
        <v>42196.165972222225</v>
      </c>
      <c r="K3529">
        <v>1434069205</v>
      </c>
      <c r="L3529" s="11">
        <f t="shared" si="27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77"/>
        <v>117</v>
      </c>
      <c r="R3529">
        <f>_xlfn.RANK.AVG(N3529,Table1[backers_count])</f>
        <v>930.5</v>
      </c>
      <c r="S3529" t="str">
        <f t="shared" si="278"/>
        <v>theater</v>
      </c>
      <c r="T3529" t="str">
        <f t="shared" si="279"/>
        <v>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75"/>
        <v>42753.50136574074</v>
      </c>
      <c r="K3530">
        <v>1483012918</v>
      </c>
      <c r="L3530" s="11">
        <f t="shared" si="27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77"/>
        <v>101</v>
      </c>
      <c r="R3530">
        <f>_xlfn.RANK.AVG(N3530,Table1[backers_count])</f>
        <v>1678</v>
      </c>
      <c r="S3530" t="str">
        <f t="shared" si="278"/>
        <v>theater</v>
      </c>
      <c r="T3530" t="str">
        <f t="shared" si="279"/>
        <v>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75"/>
        <v>42198.041666666672</v>
      </c>
      <c r="K3531">
        <v>1434997018</v>
      </c>
      <c r="L3531" s="11">
        <f t="shared" si="27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77"/>
        <v>132</v>
      </c>
      <c r="R3531">
        <f>_xlfn.RANK.AVG(N3531,Table1[backers_count])</f>
        <v>2296.5</v>
      </c>
      <c r="S3531" t="str">
        <f t="shared" si="278"/>
        <v>theater</v>
      </c>
      <c r="T3531" t="str">
        <f t="shared" si="279"/>
        <v>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75"/>
        <v>42470.833333333328</v>
      </c>
      <c r="K3532">
        <v>1457881057</v>
      </c>
      <c r="L3532" s="11">
        <f t="shared" si="27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77"/>
        <v>100</v>
      </c>
      <c r="R3532">
        <f>_xlfn.RANK.AVG(N3532,Table1[backers_count])</f>
        <v>2149</v>
      </c>
      <c r="S3532" t="str">
        <f t="shared" si="278"/>
        <v>theater</v>
      </c>
      <c r="T3532" t="str">
        <f t="shared" si="279"/>
        <v>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75"/>
        <v>42551.654328703706</v>
      </c>
      <c r="K3533">
        <v>1464709334</v>
      </c>
      <c r="L3533" s="11">
        <f t="shared" si="27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77"/>
        <v>128</v>
      </c>
      <c r="R3533">
        <f>_xlfn.RANK.AVG(N3533,Table1[backers_count])</f>
        <v>2010</v>
      </c>
      <c r="S3533" t="str">
        <f t="shared" si="278"/>
        <v>theater</v>
      </c>
      <c r="T3533" t="str">
        <f t="shared" si="279"/>
        <v>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75"/>
        <v>41900.165972222225</v>
      </c>
      <c r="K3534">
        <v>1409667827</v>
      </c>
      <c r="L3534" s="11">
        <f t="shared" si="27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77"/>
        <v>119</v>
      </c>
      <c r="R3534">
        <f>_xlfn.RANK.AVG(N3534,Table1[backers_count])</f>
        <v>1970</v>
      </c>
      <c r="S3534" t="str">
        <f t="shared" si="278"/>
        <v>theater</v>
      </c>
      <c r="T3534" t="str">
        <f t="shared" si="279"/>
        <v>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75"/>
        <v>42319.802858796291</v>
      </c>
      <c r="K3535">
        <v>1444673767</v>
      </c>
      <c r="L3535" s="11">
        <f t="shared" si="27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77"/>
        <v>126</v>
      </c>
      <c r="R3535">
        <f>_xlfn.RANK.AVG(N3535,Table1[backers_count])</f>
        <v>2767.5</v>
      </c>
      <c r="S3535" t="str">
        <f t="shared" si="278"/>
        <v>theater</v>
      </c>
      <c r="T3535" t="str">
        <f t="shared" si="279"/>
        <v>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75"/>
        <v>42278.6252662037</v>
      </c>
      <c r="K3536">
        <v>1440687623</v>
      </c>
      <c r="L3536" s="11">
        <f t="shared" si="27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77"/>
        <v>156</v>
      </c>
      <c r="R3536">
        <f>_xlfn.RANK.AVG(N3536,Table1[backers_count])</f>
        <v>409.5</v>
      </c>
      <c r="S3536" t="str">
        <f t="shared" si="278"/>
        <v>theater</v>
      </c>
      <c r="T3536" t="str">
        <f t="shared" si="279"/>
        <v>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75"/>
        <v>42279.75</v>
      </c>
      <c r="K3537">
        <v>1441120910</v>
      </c>
      <c r="L3537" s="11">
        <f t="shared" si="27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77"/>
        <v>103</v>
      </c>
      <c r="R3537">
        <f>_xlfn.RANK.AVG(N3537,Table1[backers_count])</f>
        <v>1483</v>
      </c>
      <c r="S3537" t="str">
        <f t="shared" si="278"/>
        <v>theater</v>
      </c>
      <c r="T3537" t="str">
        <f t="shared" si="279"/>
        <v>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75"/>
        <v>42358.499305555553</v>
      </c>
      <c r="K3538">
        <v>1448040425</v>
      </c>
      <c r="L3538" s="11">
        <f t="shared" si="27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77"/>
        <v>153</v>
      </c>
      <c r="R3538">
        <f>_xlfn.RANK.AVG(N3538,Table1[backers_count])</f>
        <v>2338</v>
      </c>
      <c r="S3538" t="str">
        <f t="shared" si="278"/>
        <v>theater</v>
      </c>
      <c r="T3538" t="str">
        <f t="shared" si="279"/>
        <v>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75"/>
        <v>41960.332638888889</v>
      </c>
      <c r="K3539">
        <v>1413016216</v>
      </c>
      <c r="L3539" s="11">
        <f t="shared" si="27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77"/>
        <v>180</v>
      </c>
      <c r="R3539">
        <f>_xlfn.RANK.AVG(N3539,Table1[backers_count])</f>
        <v>1928.5</v>
      </c>
      <c r="S3539" t="str">
        <f t="shared" si="278"/>
        <v>theater</v>
      </c>
      <c r="T3539" t="str">
        <f t="shared" si="279"/>
        <v>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75"/>
        <v>42599.420601851853</v>
      </c>
      <c r="K3540">
        <v>1469009140</v>
      </c>
      <c r="L3540" s="11">
        <f t="shared" si="27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77"/>
        <v>128</v>
      </c>
      <c r="R3540">
        <f>_xlfn.RANK.AVG(N3540,Table1[backers_count])</f>
        <v>953</v>
      </c>
      <c r="S3540" t="str">
        <f t="shared" si="278"/>
        <v>theater</v>
      </c>
      <c r="T3540" t="str">
        <f t="shared" si="279"/>
        <v>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75"/>
        <v>42621.756041666667</v>
      </c>
      <c r="K3541">
        <v>1471543722</v>
      </c>
      <c r="L3541" s="11">
        <f t="shared" si="27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77"/>
        <v>120</v>
      </c>
      <c r="R3541">
        <f>_xlfn.RANK.AVG(N3541,Table1[backers_count])</f>
        <v>2521.5</v>
      </c>
      <c r="S3541" t="str">
        <f t="shared" si="278"/>
        <v>theater</v>
      </c>
      <c r="T3541" t="str">
        <f t="shared" si="279"/>
        <v>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75"/>
        <v>42547.003368055557</v>
      </c>
      <c r="K3542">
        <v>1464307491</v>
      </c>
      <c r="L3542" s="11">
        <f t="shared" si="27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77"/>
        <v>123</v>
      </c>
      <c r="R3542">
        <f>_xlfn.RANK.AVG(N3542,Table1[backers_count])</f>
        <v>2767.5</v>
      </c>
      <c r="S3542" t="str">
        <f t="shared" si="278"/>
        <v>theater</v>
      </c>
      <c r="T3542" t="str">
        <f t="shared" si="279"/>
        <v>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75"/>
        <v>42247.730034722219</v>
      </c>
      <c r="K3543">
        <v>1438882275</v>
      </c>
      <c r="L3543" s="11">
        <f t="shared" si="27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77"/>
        <v>105</v>
      </c>
      <c r="R3543">
        <f>_xlfn.RANK.AVG(N3543,Table1[backers_count])</f>
        <v>1812.5</v>
      </c>
      <c r="S3543" t="str">
        <f t="shared" si="278"/>
        <v>theater</v>
      </c>
      <c r="T3543" t="str">
        <f t="shared" si="279"/>
        <v>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75"/>
        <v>41889.599791666667</v>
      </c>
      <c r="K3544">
        <v>1404915822</v>
      </c>
      <c r="L3544" s="11">
        <f t="shared" si="27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77"/>
        <v>102</v>
      </c>
      <c r="R3544">
        <f>_xlfn.RANK.AVG(N3544,Table1[backers_count])</f>
        <v>937</v>
      </c>
      <c r="S3544" t="str">
        <f t="shared" si="278"/>
        <v>theater</v>
      </c>
      <c r="T3544" t="str">
        <f t="shared" si="279"/>
        <v>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75"/>
        <v>42180.755312499998</v>
      </c>
      <c r="K3545">
        <v>1432663659</v>
      </c>
      <c r="L3545" s="11">
        <f t="shared" si="27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77"/>
        <v>105</v>
      </c>
      <c r="R3545">
        <f>_xlfn.RANK.AVG(N3545,Table1[backers_count])</f>
        <v>1896</v>
      </c>
      <c r="S3545" t="str">
        <f t="shared" si="278"/>
        <v>theater</v>
      </c>
      <c r="T3545" t="str">
        <f t="shared" si="279"/>
        <v>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75"/>
        <v>42070.831678240742</v>
      </c>
      <c r="K3546">
        <v>1423166257</v>
      </c>
      <c r="L3546" s="11">
        <f t="shared" si="27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77"/>
        <v>100</v>
      </c>
      <c r="R3546">
        <f>_xlfn.RANK.AVG(N3546,Table1[backers_count])</f>
        <v>2084.5</v>
      </c>
      <c r="S3546" t="str">
        <f t="shared" si="278"/>
        <v>theater</v>
      </c>
      <c r="T3546" t="str">
        <f t="shared" si="279"/>
        <v>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75"/>
        <v>42105.807395833333</v>
      </c>
      <c r="K3547">
        <v>1426188159</v>
      </c>
      <c r="L3547" s="11">
        <f t="shared" si="27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77"/>
        <v>100</v>
      </c>
      <c r="R3547">
        <f>_xlfn.RANK.AVG(N3547,Table1[backers_count])</f>
        <v>2767.5</v>
      </c>
      <c r="S3547" t="str">
        <f t="shared" si="278"/>
        <v>theater</v>
      </c>
      <c r="T3547" t="str">
        <f t="shared" si="279"/>
        <v>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75"/>
        <v>42095.165972222225</v>
      </c>
      <c r="K3548">
        <v>1426002684</v>
      </c>
      <c r="L3548" s="11">
        <f t="shared" si="27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77"/>
        <v>102</v>
      </c>
      <c r="R3548">
        <f>_xlfn.RANK.AVG(N3548,Table1[backers_count])</f>
        <v>2263</v>
      </c>
      <c r="S3548" t="str">
        <f t="shared" si="278"/>
        <v>theater</v>
      </c>
      <c r="T3548" t="str">
        <f t="shared" si="279"/>
        <v>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75"/>
        <v>42504.165972222225</v>
      </c>
      <c r="K3549">
        <v>1461117201</v>
      </c>
      <c r="L3549" s="11">
        <f t="shared" si="27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77"/>
        <v>114</v>
      </c>
      <c r="R3549">
        <f>_xlfn.RANK.AVG(N3549,Table1[backers_count])</f>
        <v>241</v>
      </c>
      <c r="S3549" t="str">
        <f t="shared" si="278"/>
        <v>theater</v>
      </c>
      <c r="T3549" t="str">
        <f t="shared" si="279"/>
        <v>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75"/>
        <v>42434.041666666672</v>
      </c>
      <c r="K3550">
        <v>1455230214</v>
      </c>
      <c r="L3550" s="11">
        <f t="shared" si="27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77"/>
        <v>102</v>
      </c>
      <c r="R3550">
        <f>_xlfn.RANK.AVG(N3550,Table1[backers_count])</f>
        <v>2521.5</v>
      </c>
      <c r="S3550" t="str">
        <f t="shared" si="278"/>
        <v>theater</v>
      </c>
      <c r="T3550" t="str">
        <f t="shared" si="279"/>
        <v>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75"/>
        <v>42251.394363425927</v>
      </c>
      <c r="K3551">
        <v>1438939673</v>
      </c>
      <c r="L3551" s="11">
        <f t="shared" si="27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77"/>
        <v>102</v>
      </c>
      <c r="R3551">
        <f>_xlfn.RANK.AVG(N3551,Table1[backers_count])</f>
        <v>1555.5</v>
      </c>
      <c r="S3551" t="str">
        <f t="shared" si="278"/>
        <v>theater</v>
      </c>
      <c r="T3551" t="str">
        <f t="shared" si="279"/>
        <v>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75"/>
        <v>42492.893495370372</v>
      </c>
      <c r="K3552">
        <v>1459632398</v>
      </c>
      <c r="L3552" s="11">
        <f t="shared" si="27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77"/>
        <v>105</v>
      </c>
      <c r="R3552">
        <f>_xlfn.RANK.AVG(N3552,Table1[backers_count])</f>
        <v>1186</v>
      </c>
      <c r="S3552" t="str">
        <f t="shared" si="278"/>
        <v>theater</v>
      </c>
      <c r="T3552" t="str">
        <f t="shared" si="279"/>
        <v>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75"/>
        <v>41781.921527777777</v>
      </c>
      <c r="K3553">
        <v>1398342170</v>
      </c>
      <c r="L3553" s="11">
        <f t="shared" si="27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77"/>
        <v>102</v>
      </c>
      <c r="R3553">
        <f>_xlfn.RANK.AVG(N3553,Table1[backers_count])</f>
        <v>2047.5</v>
      </c>
      <c r="S3553" t="str">
        <f t="shared" si="278"/>
        <v>theater</v>
      </c>
      <c r="T3553" t="str">
        <f t="shared" si="279"/>
        <v>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75"/>
        <v>41818.587083333332</v>
      </c>
      <c r="K3554">
        <v>1401372324</v>
      </c>
      <c r="L3554" s="11">
        <f t="shared" si="27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77"/>
        <v>100</v>
      </c>
      <c r="R3554">
        <f>_xlfn.RANK.AVG(N3554,Table1[backers_count])</f>
        <v>2222.5</v>
      </c>
      <c r="S3554" t="str">
        <f t="shared" si="278"/>
        <v>theater</v>
      </c>
      <c r="T3554" t="str">
        <f t="shared" si="279"/>
        <v>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75"/>
        <v>42228</v>
      </c>
      <c r="K3555">
        <v>1436575280</v>
      </c>
      <c r="L3555" s="11">
        <f t="shared" si="27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77"/>
        <v>106</v>
      </c>
      <c r="R3555">
        <f>_xlfn.RANK.AVG(N3555,Table1[backers_count])</f>
        <v>777</v>
      </c>
      <c r="S3555" t="str">
        <f t="shared" si="278"/>
        <v>theater</v>
      </c>
      <c r="T3555" t="str">
        <f t="shared" si="279"/>
        <v>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75"/>
        <v>42046.708333333328</v>
      </c>
      <c r="K3556">
        <v>1421025159</v>
      </c>
      <c r="L3556" s="11">
        <f t="shared" si="27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77"/>
        <v>113</v>
      </c>
      <c r="R3556">
        <f>_xlfn.RANK.AVG(N3556,Table1[backers_count])</f>
        <v>1351</v>
      </c>
      <c r="S3556" t="str">
        <f t="shared" si="278"/>
        <v>theater</v>
      </c>
      <c r="T3556" t="str">
        <f t="shared" si="279"/>
        <v>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75"/>
        <v>42691.483726851846</v>
      </c>
      <c r="K3557">
        <v>1476786994</v>
      </c>
      <c r="L3557" s="11">
        <f t="shared" si="27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77"/>
        <v>100</v>
      </c>
      <c r="R3557">
        <f>_xlfn.RANK.AVG(N3557,Table1[backers_count])</f>
        <v>2470</v>
      </c>
      <c r="S3557" t="str">
        <f t="shared" si="278"/>
        <v>theater</v>
      </c>
      <c r="T3557" t="str">
        <f t="shared" si="279"/>
        <v>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75"/>
        <v>41868.649583333332</v>
      </c>
      <c r="K3558">
        <v>1403105724</v>
      </c>
      <c r="L3558" s="11">
        <f t="shared" si="27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77"/>
        <v>100</v>
      </c>
      <c r="R3558">
        <f>_xlfn.RANK.AVG(N3558,Table1[backers_count])</f>
        <v>2222.5</v>
      </c>
      <c r="S3558" t="str">
        <f t="shared" si="278"/>
        <v>theater</v>
      </c>
      <c r="T3558" t="str">
        <f t="shared" si="279"/>
        <v>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75"/>
        <v>41764.276747685188</v>
      </c>
      <c r="K3559">
        <v>1396334311</v>
      </c>
      <c r="L3559" s="11">
        <f t="shared" si="27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77"/>
        <v>100</v>
      </c>
      <c r="R3559">
        <f>_xlfn.RANK.AVG(N3559,Table1[backers_count])</f>
        <v>130</v>
      </c>
      <c r="S3559" t="str">
        <f t="shared" si="278"/>
        <v>theater</v>
      </c>
      <c r="T3559" t="str">
        <f t="shared" si="279"/>
        <v>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75"/>
        <v>42181.875</v>
      </c>
      <c r="K3560">
        <v>1431718575</v>
      </c>
      <c r="L3560" s="11">
        <f t="shared" si="27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77"/>
        <v>144</v>
      </c>
      <c r="R3560">
        <f>_xlfn.RANK.AVG(N3560,Table1[backers_count])</f>
        <v>2149</v>
      </c>
      <c r="S3560" t="str">
        <f t="shared" si="278"/>
        <v>theater</v>
      </c>
      <c r="T3560" t="str">
        <f t="shared" si="279"/>
        <v>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75"/>
        <v>42216.373611111107</v>
      </c>
      <c r="K3561">
        <v>1436408308</v>
      </c>
      <c r="L3561" s="11">
        <f t="shared" si="27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77"/>
        <v>104</v>
      </c>
      <c r="R3561">
        <f>_xlfn.RANK.AVG(N3561,Table1[backers_count])</f>
        <v>2084.5</v>
      </c>
      <c r="S3561" t="str">
        <f t="shared" si="278"/>
        <v>theater</v>
      </c>
      <c r="T3561" t="str">
        <f t="shared" si="279"/>
        <v>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75"/>
        <v>42151.114583333328</v>
      </c>
      <c r="K3562">
        <v>1429651266</v>
      </c>
      <c r="L3562" s="11">
        <f t="shared" si="27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77"/>
        <v>108</v>
      </c>
      <c r="R3562">
        <f>_xlfn.RANK.AVG(N3562,Table1[backers_count])</f>
        <v>1055</v>
      </c>
      <c r="S3562" t="str">
        <f t="shared" si="278"/>
        <v>theater</v>
      </c>
      <c r="T3562" t="str">
        <f t="shared" si="279"/>
        <v>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75"/>
        <v>42221.774999999994</v>
      </c>
      <c r="K3563">
        <v>1437236378</v>
      </c>
      <c r="L3563" s="11">
        <f t="shared" si="27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77"/>
        <v>102</v>
      </c>
      <c r="R3563">
        <f>_xlfn.RANK.AVG(N3563,Table1[backers_count])</f>
        <v>1340.5</v>
      </c>
      <c r="S3563" t="str">
        <f t="shared" si="278"/>
        <v>theater</v>
      </c>
      <c r="T3563" t="str">
        <f t="shared" si="279"/>
        <v>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75"/>
        <v>42442.916666666672</v>
      </c>
      <c r="K3564">
        <v>1457115427</v>
      </c>
      <c r="L3564" s="11">
        <f t="shared" si="27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77"/>
        <v>149</v>
      </c>
      <c r="R3564">
        <f>_xlfn.RANK.AVG(N3564,Table1[backers_count])</f>
        <v>1837</v>
      </c>
      <c r="S3564" t="str">
        <f t="shared" si="278"/>
        <v>theater</v>
      </c>
      <c r="T3564" t="str">
        <f t="shared" si="279"/>
        <v>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75"/>
        <v>42583.791666666672</v>
      </c>
      <c r="K3565">
        <v>1467648456</v>
      </c>
      <c r="L3565" s="11">
        <f t="shared" si="27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77"/>
        <v>105</v>
      </c>
      <c r="R3565">
        <f>_xlfn.RANK.AVG(N3565,Table1[backers_count])</f>
        <v>2047.5</v>
      </c>
      <c r="S3565" t="str">
        <f t="shared" si="278"/>
        <v>theater</v>
      </c>
      <c r="T3565" t="str">
        <f t="shared" si="279"/>
        <v>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75"/>
        <v>42282.666666666672</v>
      </c>
      <c r="K3566">
        <v>1440082649</v>
      </c>
      <c r="L3566" s="11">
        <f t="shared" si="27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77"/>
        <v>101</v>
      </c>
      <c r="R3566">
        <f>_xlfn.RANK.AVG(N3566,Table1[backers_count])</f>
        <v>2338</v>
      </c>
      <c r="S3566" t="str">
        <f t="shared" si="278"/>
        <v>theater</v>
      </c>
      <c r="T3566" t="str">
        <f t="shared" si="279"/>
        <v>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75"/>
        <v>42004.743148148147</v>
      </c>
      <c r="K3567">
        <v>1417456208</v>
      </c>
      <c r="L3567" s="11">
        <f t="shared" si="27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77"/>
        <v>131</v>
      </c>
      <c r="R3567">
        <f>_xlfn.RANK.AVG(N3567,Table1[backers_count])</f>
        <v>2568.5</v>
      </c>
      <c r="S3567" t="str">
        <f t="shared" si="278"/>
        <v>theater</v>
      </c>
      <c r="T3567" t="str">
        <f t="shared" si="279"/>
        <v>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75"/>
        <v>42027.507905092592</v>
      </c>
      <c r="K3568">
        <v>1419423083</v>
      </c>
      <c r="L3568" s="11">
        <f t="shared" si="27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77"/>
        <v>105</v>
      </c>
      <c r="R3568">
        <f>_xlfn.RANK.AVG(N3568,Table1[backers_count])</f>
        <v>1645.5</v>
      </c>
      <c r="S3568" t="str">
        <f t="shared" si="278"/>
        <v>theater</v>
      </c>
      <c r="T3568" t="str">
        <f t="shared" si="279"/>
        <v>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75"/>
        <v>42165.810694444444</v>
      </c>
      <c r="K3569">
        <v>1431372444</v>
      </c>
      <c r="L3569" s="11">
        <f t="shared" si="27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77"/>
        <v>109</v>
      </c>
      <c r="R3569">
        <f>_xlfn.RANK.AVG(N3569,Table1[backers_count])</f>
        <v>1575</v>
      </c>
      <c r="S3569" t="str">
        <f t="shared" si="278"/>
        <v>theater</v>
      </c>
      <c r="T3569" t="str">
        <f t="shared" si="279"/>
        <v>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75"/>
        <v>41899.740671296298</v>
      </c>
      <c r="K3570">
        <v>1408383994</v>
      </c>
      <c r="L3570" s="11">
        <f t="shared" si="27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77"/>
        <v>111</v>
      </c>
      <c r="R3570">
        <f>_xlfn.RANK.AVG(N3570,Table1[backers_count])</f>
        <v>2263</v>
      </c>
      <c r="S3570" t="str">
        <f t="shared" si="278"/>
        <v>theater</v>
      </c>
      <c r="T3570" t="str">
        <f t="shared" si="279"/>
        <v>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75"/>
        <v>42012.688611111109</v>
      </c>
      <c r="K3571">
        <v>1418142696</v>
      </c>
      <c r="L3571" s="11">
        <f t="shared" si="27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77"/>
        <v>100</v>
      </c>
      <c r="R3571">
        <f>_xlfn.RANK.AVG(N3571,Table1[backers_count])</f>
        <v>1575</v>
      </c>
      <c r="S3571" t="str">
        <f t="shared" si="278"/>
        <v>theater</v>
      </c>
      <c r="T3571" t="str">
        <f t="shared" si="279"/>
        <v>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75"/>
        <v>42004.291666666672</v>
      </c>
      <c r="K3572">
        <v>1417593483</v>
      </c>
      <c r="L3572" s="11">
        <f t="shared" si="27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77"/>
        <v>114</v>
      </c>
      <c r="R3572">
        <f>_xlfn.RANK.AVG(N3572,Table1[backers_count])</f>
        <v>2010</v>
      </c>
      <c r="S3572" t="str">
        <f t="shared" si="278"/>
        <v>theater</v>
      </c>
      <c r="T3572" t="str">
        <f t="shared" si="279"/>
        <v>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75"/>
        <v>41942.858946759261</v>
      </c>
      <c r="K3573">
        <v>1412109413</v>
      </c>
      <c r="L3573" s="11">
        <f t="shared" si="27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77"/>
        <v>122</v>
      </c>
      <c r="R3573">
        <f>_xlfn.RANK.AVG(N3573,Table1[backers_count])</f>
        <v>2047.5</v>
      </c>
      <c r="S3573" t="str">
        <f t="shared" si="278"/>
        <v>theater</v>
      </c>
      <c r="T3573" t="str">
        <f t="shared" si="279"/>
        <v>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75"/>
        <v>42176.570393518516</v>
      </c>
      <c r="K3574">
        <v>1432302082</v>
      </c>
      <c r="L3574" s="11">
        <f t="shared" si="27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77"/>
        <v>100</v>
      </c>
      <c r="R3574">
        <f>_xlfn.RANK.AVG(N3574,Table1[backers_count])</f>
        <v>2707</v>
      </c>
      <c r="S3574" t="str">
        <f t="shared" si="278"/>
        <v>theater</v>
      </c>
      <c r="T3574" t="str">
        <f t="shared" si="279"/>
        <v>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75"/>
        <v>41951.417199074072</v>
      </c>
      <c r="K3575">
        <v>1412845246</v>
      </c>
      <c r="L3575" s="11">
        <f t="shared" si="27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77"/>
        <v>103</v>
      </c>
      <c r="R3575">
        <f>_xlfn.RANK.AVG(N3575,Table1[backers_count])</f>
        <v>1007</v>
      </c>
      <c r="S3575" t="str">
        <f t="shared" si="278"/>
        <v>theater</v>
      </c>
      <c r="T3575" t="str">
        <f t="shared" si="279"/>
        <v>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75"/>
        <v>41956.984351851846</v>
      </c>
      <c r="K3576">
        <v>1413326248</v>
      </c>
      <c r="L3576" s="11">
        <f t="shared" si="27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77"/>
        <v>106</v>
      </c>
      <c r="R3576">
        <f>_xlfn.RANK.AVG(N3576,Table1[backers_count])</f>
        <v>1505.5</v>
      </c>
      <c r="S3576" t="str">
        <f t="shared" si="278"/>
        <v>theater</v>
      </c>
      <c r="T3576" t="str">
        <f t="shared" si="279"/>
        <v>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75"/>
        <v>42593.165972222225</v>
      </c>
      <c r="K3577">
        <v>1468176527</v>
      </c>
      <c r="L3577" s="11">
        <f t="shared" si="27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77"/>
        <v>101</v>
      </c>
      <c r="R3577">
        <f>_xlfn.RANK.AVG(N3577,Table1[backers_count])</f>
        <v>794</v>
      </c>
      <c r="S3577" t="str">
        <f t="shared" si="278"/>
        <v>theater</v>
      </c>
      <c r="T3577" t="str">
        <f t="shared" si="279"/>
        <v>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75"/>
        <v>42709.590902777782</v>
      </c>
      <c r="K3578">
        <v>1475759454</v>
      </c>
      <c r="L3578" s="11">
        <f t="shared" si="27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77"/>
        <v>100</v>
      </c>
      <c r="R3578">
        <f>_xlfn.RANK.AVG(N3578,Table1[backers_count])</f>
        <v>2971.5</v>
      </c>
      <c r="S3578" t="str">
        <f t="shared" si="278"/>
        <v>theater</v>
      </c>
      <c r="T3578" t="str">
        <f t="shared" si="279"/>
        <v>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75"/>
        <v>42120.26944444445</v>
      </c>
      <c r="K3579">
        <v>1427741583</v>
      </c>
      <c r="L3579" s="11">
        <f t="shared" si="27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77"/>
        <v>130</v>
      </c>
      <c r="R3579">
        <f>_xlfn.RANK.AVG(N3579,Table1[backers_count])</f>
        <v>1970</v>
      </c>
      <c r="S3579" t="str">
        <f t="shared" si="278"/>
        <v>theater</v>
      </c>
      <c r="T3579" t="str">
        <f t="shared" si="279"/>
        <v>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75"/>
        <v>42490.733530092592</v>
      </c>
      <c r="K3580">
        <v>1459445777</v>
      </c>
      <c r="L3580" s="11">
        <f t="shared" si="27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77"/>
        <v>100</v>
      </c>
      <c r="R3580">
        <f>_xlfn.RANK.AVG(N3580,Table1[backers_count])</f>
        <v>1678</v>
      </c>
      <c r="S3580" t="str">
        <f t="shared" si="278"/>
        <v>theater</v>
      </c>
      <c r="T3580" t="str">
        <f t="shared" si="279"/>
        <v>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75"/>
        <v>42460.720555555556</v>
      </c>
      <c r="K3581">
        <v>1456856256</v>
      </c>
      <c r="L3581" s="11">
        <f t="shared" si="27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77"/>
        <v>100</v>
      </c>
      <c r="R3581">
        <f>_xlfn.RANK.AVG(N3581,Table1[backers_count])</f>
        <v>2470</v>
      </c>
      <c r="S3581" t="str">
        <f t="shared" si="278"/>
        <v>theater</v>
      </c>
      <c r="T3581" t="str">
        <f t="shared" si="279"/>
        <v>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75"/>
        <v>42064.207638888889</v>
      </c>
      <c r="K3582">
        <v>1421900022</v>
      </c>
      <c r="L3582" s="11">
        <f t="shared" si="27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77"/>
        <v>114</v>
      </c>
      <c r="R3582">
        <f>_xlfn.RANK.AVG(N3582,Table1[backers_count])</f>
        <v>1970</v>
      </c>
      <c r="S3582" t="str">
        <f t="shared" si="278"/>
        <v>theater</v>
      </c>
      <c r="T3582" t="str">
        <f t="shared" si="279"/>
        <v>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75"/>
        <v>41850.471180555556</v>
      </c>
      <c r="K3583">
        <v>1405509510</v>
      </c>
      <c r="L3583" s="11">
        <f t="shared" si="27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77"/>
        <v>100</v>
      </c>
      <c r="R3583">
        <f>_xlfn.RANK.AVG(N3583,Table1[backers_count])</f>
        <v>1505.5</v>
      </c>
      <c r="S3583" t="str">
        <f t="shared" si="278"/>
        <v>theater</v>
      </c>
      <c r="T3583" t="str">
        <f t="shared" si="279"/>
        <v>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75"/>
        <v>42465.095856481479</v>
      </c>
      <c r="K3584">
        <v>1458613082</v>
      </c>
      <c r="L3584" s="11">
        <f t="shared" si="27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77"/>
        <v>287</v>
      </c>
      <c r="R3584">
        <f>_xlfn.RANK.AVG(N3584,Table1[backers_count])</f>
        <v>1421.5</v>
      </c>
      <c r="S3584" t="str">
        <f t="shared" si="278"/>
        <v>theater</v>
      </c>
      <c r="T3584" t="str">
        <f t="shared" si="279"/>
        <v>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75"/>
        <v>42478.384317129632</v>
      </c>
      <c r="K3585">
        <v>1455790405</v>
      </c>
      <c r="L3585" s="11">
        <f t="shared" si="27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77"/>
        <v>109</v>
      </c>
      <c r="R3585">
        <f>_xlfn.RANK.AVG(N3585,Table1[backers_count])</f>
        <v>2084.5</v>
      </c>
      <c r="S3585" t="str">
        <f t="shared" si="278"/>
        <v>theater</v>
      </c>
      <c r="T3585" t="str">
        <f t="shared" si="279"/>
        <v>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ref="J3586:J3649" si="280">(((I3586/60)/60)/24)+DATE(1970,1,1)</f>
        <v>42198.316481481481</v>
      </c>
      <c r="K3586">
        <v>1434180944</v>
      </c>
      <c r="L3586" s="11">
        <f t="shared" ref="L3586:L3649" si="281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82">ROUND((E3586/D3586)*100,0)</f>
        <v>116</v>
      </c>
      <c r="R3586">
        <f>_xlfn.RANK.AVG(N3586,Table1[backers_count])</f>
        <v>726</v>
      </c>
      <c r="S3586" t="str">
        <f t="shared" ref="S3586:S3649" si="283">LEFT(P3586, SEARCH("/",P3586,1)-1)</f>
        <v>theater</v>
      </c>
      <c r="T3586" t="str">
        <f t="shared" ref="T3586:T3649" si="284">RIGHT(P3586,LEN(P3586)-SEARCH("/",P3586)-1)</f>
        <v>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si="280"/>
        <v>41994.716319444444</v>
      </c>
      <c r="K3587">
        <v>1416589890</v>
      </c>
      <c r="L3587" s="11">
        <f t="shared" si="281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82"/>
        <v>119</v>
      </c>
      <c r="R3587">
        <f>_xlfn.RANK.AVG(N3587,Table1[backers_count])</f>
        <v>2118</v>
      </c>
      <c r="S3587" t="str">
        <f t="shared" si="283"/>
        <v>theater</v>
      </c>
      <c r="T3587" t="str">
        <f t="shared" si="284"/>
        <v>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80"/>
        <v>42636.697569444441</v>
      </c>
      <c r="K3588">
        <v>1469465070</v>
      </c>
      <c r="L3588" s="11">
        <f t="shared" si="281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82"/>
        <v>109</v>
      </c>
      <c r="R3588">
        <f>_xlfn.RANK.AVG(N3588,Table1[backers_count])</f>
        <v>1340.5</v>
      </c>
      <c r="S3588" t="str">
        <f t="shared" si="283"/>
        <v>theater</v>
      </c>
      <c r="T3588" t="str">
        <f t="shared" si="284"/>
        <v>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80"/>
        <v>42548.791666666672</v>
      </c>
      <c r="K3589">
        <v>1463144254</v>
      </c>
      <c r="L3589" s="11">
        <f t="shared" si="281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82"/>
        <v>127</v>
      </c>
      <c r="R3589">
        <f>_xlfn.RANK.AVG(N3589,Table1[backers_count])</f>
        <v>1928.5</v>
      </c>
      <c r="S3589" t="str">
        <f t="shared" si="283"/>
        <v>theater</v>
      </c>
      <c r="T3589" t="str">
        <f t="shared" si="284"/>
        <v>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80"/>
        <v>42123.958333333328</v>
      </c>
      <c r="K3590">
        <v>1428436410</v>
      </c>
      <c r="L3590" s="11">
        <f t="shared" si="281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82"/>
        <v>101</v>
      </c>
      <c r="R3590">
        <f>_xlfn.RANK.AVG(N3590,Table1[backers_count])</f>
        <v>2611.5</v>
      </c>
      <c r="S3590" t="str">
        <f t="shared" si="283"/>
        <v>theater</v>
      </c>
      <c r="T3590" t="str">
        <f t="shared" si="284"/>
        <v>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80"/>
        <v>42150.647534722222</v>
      </c>
      <c r="K3591">
        <v>1430494347</v>
      </c>
      <c r="L3591" s="11">
        <f t="shared" si="281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82"/>
        <v>128</v>
      </c>
      <c r="R3591">
        <f>_xlfn.RANK.AVG(N3591,Table1[backers_count])</f>
        <v>1213.5</v>
      </c>
      <c r="S3591" t="str">
        <f t="shared" si="283"/>
        <v>theater</v>
      </c>
      <c r="T3591" t="str">
        <f t="shared" si="284"/>
        <v>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80"/>
        <v>41932.333726851852</v>
      </c>
      <c r="K3592">
        <v>1411200034</v>
      </c>
      <c r="L3592" s="11">
        <f t="shared" si="281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82"/>
        <v>100</v>
      </c>
      <c r="R3592">
        <f>_xlfn.RANK.AVG(N3592,Table1[backers_count])</f>
        <v>1068</v>
      </c>
      <c r="S3592" t="str">
        <f t="shared" si="283"/>
        <v>theater</v>
      </c>
      <c r="T3592" t="str">
        <f t="shared" si="284"/>
        <v>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80"/>
        <v>42028.207638888889</v>
      </c>
      <c r="K3593">
        <v>1419979544</v>
      </c>
      <c r="L3593" s="11">
        <f t="shared" si="281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82"/>
        <v>175</v>
      </c>
      <c r="R3593">
        <f>_xlfn.RANK.AVG(N3593,Table1[backers_count])</f>
        <v>2296.5</v>
      </c>
      <c r="S3593" t="str">
        <f t="shared" si="283"/>
        <v>theater</v>
      </c>
      <c r="T3593" t="str">
        <f t="shared" si="284"/>
        <v>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80"/>
        <v>42046.207638888889</v>
      </c>
      <c r="K3594">
        <v>1418673307</v>
      </c>
      <c r="L3594" s="11">
        <f t="shared" si="281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82"/>
        <v>127</v>
      </c>
      <c r="R3594">
        <f>_xlfn.RANK.AVG(N3594,Table1[backers_count])</f>
        <v>1724.5</v>
      </c>
      <c r="S3594" t="str">
        <f t="shared" si="283"/>
        <v>theater</v>
      </c>
      <c r="T3594" t="str">
        <f t="shared" si="284"/>
        <v>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80"/>
        <v>42009.851388888885</v>
      </c>
      <c r="K3595">
        <v>1417469639</v>
      </c>
      <c r="L3595" s="11">
        <f t="shared" si="281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82"/>
        <v>111</v>
      </c>
      <c r="R3595">
        <f>_xlfn.RANK.AVG(N3595,Table1[backers_count])</f>
        <v>1540</v>
      </c>
      <c r="S3595" t="str">
        <f t="shared" si="283"/>
        <v>theater</v>
      </c>
      <c r="T3595" t="str">
        <f t="shared" si="284"/>
        <v>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80"/>
        <v>42617.066921296297</v>
      </c>
      <c r="K3596">
        <v>1470792982</v>
      </c>
      <c r="L3596" s="11">
        <f t="shared" si="281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82"/>
        <v>126</v>
      </c>
      <c r="R3596">
        <f>_xlfn.RANK.AVG(N3596,Table1[backers_count])</f>
        <v>1701.5</v>
      </c>
      <c r="S3596" t="str">
        <f t="shared" si="283"/>
        <v>theater</v>
      </c>
      <c r="T3596" t="str">
        <f t="shared" si="284"/>
        <v>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80"/>
        <v>42076.290972222225</v>
      </c>
      <c r="K3597">
        <v>1423959123</v>
      </c>
      <c r="L3597" s="11">
        <f t="shared" si="281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82"/>
        <v>119</v>
      </c>
      <c r="R3597">
        <f>_xlfn.RANK.AVG(N3597,Table1[backers_count])</f>
        <v>1213.5</v>
      </c>
      <c r="S3597" t="str">
        <f t="shared" si="283"/>
        <v>theater</v>
      </c>
      <c r="T3597" t="str">
        <f t="shared" si="284"/>
        <v>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80"/>
        <v>41877.715069444443</v>
      </c>
      <c r="K3598">
        <v>1407258582</v>
      </c>
      <c r="L3598" s="11">
        <f t="shared" si="281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82"/>
        <v>108</v>
      </c>
      <c r="R3598">
        <f>_xlfn.RANK.AVG(N3598,Table1[backers_count])</f>
        <v>2419.5</v>
      </c>
      <c r="S3598" t="str">
        <f t="shared" si="283"/>
        <v>theater</v>
      </c>
      <c r="T3598" t="str">
        <f t="shared" si="284"/>
        <v>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80"/>
        <v>42432.249305555553</v>
      </c>
      <c r="K3599">
        <v>1455717790</v>
      </c>
      <c r="L3599" s="11">
        <f t="shared" si="281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82"/>
        <v>103</v>
      </c>
      <c r="R3599">
        <f>_xlfn.RANK.AVG(N3599,Table1[backers_count])</f>
        <v>1786</v>
      </c>
      <c r="S3599" t="str">
        <f t="shared" si="283"/>
        <v>theater</v>
      </c>
      <c r="T3599" t="str">
        <f t="shared" si="284"/>
        <v>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80"/>
        <v>41885.207638888889</v>
      </c>
      <c r="K3600">
        <v>1408129822</v>
      </c>
      <c r="L3600" s="11">
        <f t="shared" si="281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82"/>
        <v>110</v>
      </c>
      <c r="R3600">
        <f>_xlfn.RANK.AVG(N3600,Table1[backers_count])</f>
        <v>1970</v>
      </c>
      <c r="S3600" t="str">
        <f t="shared" si="283"/>
        <v>theater</v>
      </c>
      <c r="T3600" t="str">
        <f t="shared" si="284"/>
        <v>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80"/>
        <v>42246</v>
      </c>
      <c r="K3601">
        <v>1438715077</v>
      </c>
      <c r="L3601" s="11">
        <f t="shared" si="281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82"/>
        <v>202</v>
      </c>
      <c r="R3601">
        <f>_xlfn.RANK.AVG(N3601,Table1[backers_count])</f>
        <v>2338</v>
      </c>
      <c r="S3601" t="str">
        <f t="shared" si="283"/>
        <v>theater</v>
      </c>
      <c r="T3601" t="str">
        <f t="shared" si="284"/>
        <v>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80"/>
        <v>42656.849120370374</v>
      </c>
      <c r="K3602">
        <v>1473970964</v>
      </c>
      <c r="L3602" s="11">
        <f t="shared" si="281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82"/>
        <v>130</v>
      </c>
      <c r="R3602">
        <f>_xlfn.RANK.AVG(N3602,Table1[backers_count])</f>
        <v>3067.5</v>
      </c>
      <c r="S3602" t="str">
        <f t="shared" si="283"/>
        <v>theater</v>
      </c>
      <c r="T3602" t="str">
        <f t="shared" si="284"/>
        <v>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80"/>
        <v>42020.99863425926</v>
      </c>
      <c r="K3603">
        <v>1418860682</v>
      </c>
      <c r="L3603" s="11">
        <f t="shared" si="281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82"/>
        <v>104</v>
      </c>
      <c r="R3603">
        <f>_xlfn.RANK.AVG(N3603,Table1[backers_count])</f>
        <v>1351</v>
      </c>
      <c r="S3603" t="str">
        <f t="shared" si="283"/>
        <v>theater</v>
      </c>
      <c r="T3603" t="str">
        <f t="shared" si="284"/>
        <v>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80"/>
        <v>42507.894432870366</v>
      </c>
      <c r="K3604">
        <v>1458336479</v>
      </c>
      <c r="L3604" s="11">
        <f t="shared" si="281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82"/>
        <v>100</v>
      </c>
      <c r="R3604">
        <f>_xlfn.RANK.AVG(N3604,Table1[backers_count])</f>
        <v>1421.5</v>
      </c>
      <c r="S3604" t="str">
        <f t="shared" si="283"/>
        <v>theater</v>
      </c>
      <c r="T3604" t="str">
        <f t="shared" si="284"/>
        <v>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80"/>
        <v>42313.906018518523</v>
      </c>
      <c r="K3605">
        <v>1444164280</v>
      </c>
      <c r="L3605" s="11">
        <f t="shared" si="281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82"/>
        <v>171</v>
      </c>
      <c r="R3605">
        <f>_xlfn.RANK.AVG(N3605,Table1[backers_count])</f>
        <v>1291</v>
      </c>
      <c r="S3605" t="str">
        <f t="shared" si="283"/>
        <v>theater</v>
      </c>
      <c r="T3605" t="str">
        <f t="shared" si="284"/>
        <v>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80"/>
        <v>42489.290972222225</v>
      </c>
      <c r="K3606">
        <v>1461370956</v>
      </c>
      <c r="L3606" s="11">
        <f t="shared" si="281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82"/>
        <v>113</v>
      </c>
      <c r="R3606">
        <f>_xlfn.RANK.AVG(N3606,Table1[backers_count])</f>
        <v>1132.5</v>
      </c>
      <c r="S3606" t="str">
        <f t="shared" si="283"/>
        <v>theater</v>
      </c>
      <c r="T3606" t="str">
        <f t="shared" si="284"/>
        <v>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80"/>
        <v>42413.793124999997</v>
      </c>
      <c r="K3607">
        <v>1452798126</v>
      </c>
      <c r="L3607" s="11">
        <f t="shared" si="281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82"/>
        <v>184</v>
      </c>
      <c r="R3607">
        <f>_xlfn.RANK.AVG(N3607,Table1[backers_count])</f>
        <v>2419.5</v>
      </c>
      <c r="S3607" t="str">
        <f t="shared" si="283"/>
        <v>theater</v>
      </c>
      <c r="T3607" t="str">
        <f t="shared" si="284"/>
        <v>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80"/>
        <v>42596.604826388888</v>
      </c>
      <c r="K3608">
        <v>1468593057</v>
      </c>
      <c r="L3608" s="11">
        <f t="shared" si="281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82"/>
        <v>130</v>
      </c>
      <c r="R3608">
        <f>_xlfn.RANK.AVG(N3608,Table1[backers_count])</f>
        <v>1186</v>
      </c>
      <c r="S3608" t="str">
        <f t="shared" si="283"/>
        <v>theater</v>
      </c>
      <c r="T3608" t="str">
        <f t="shared" si="284"/>
        <v>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80"/>
        <v>42353</v>
      </c>
      <c r="K3609">
        <v>1448924882</v>
      </c>
      <c r="L3609" s="11">
        <f t="shared" si="281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82"/>
        <v>105</v>
      </c>
      <c r="R3609">
        <f>_xlfn.RANK.AVG(N3609,Table1[backers_count])</f>
        <v>2222.5</v>
      </c>
      <c r="S3609" t="str">
        <f t="shared" si="283"/>
        <v>theater</v>
      </c>
      <c r="T3609" t="str">
        <f t="shared" si="284"/>
        <v>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80"/>
        <v>42538.583333333328</v>
      </c>
      <c r="K3610">
        <v>1463418090</v>
      </c>
      <c r="L3610" s="11">
        <f t="shared" si="281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82"/>
        <v>100</v>
      </c>
      <c r="R3610">
        <f>_xlfn.RANK.AVG(N3610,Table1[backers_count])</f>
        <v>1970</v>
      </c>
      <c r="S3610" t="str">
        <f t="shared" si="283"/>
        <v>theater</v>
      </c>
      <c r="T3610" t="str">
        <f t="shared" si="284"/>
        <v>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80"/>
        <v>42459.950057870374</v>
      </c>
      <c r="K3611">
        <v>1456789685</v>
      </c>
      <c r="L3611" s="11">
        <f t="shared" si="281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82"/>
        <v>153</v>
      </c>
      <c r="R3611">
        <f>_xlfn.RANK.AVG(N3611,Table1[backers_count])</f>
        <v>2182</v>
      </c>
      <c r="S3611" t="str">
        <f t="shared" si="283"/>
        <v>theater</v>
      </c>
      <c r="T3611" t="str">
        <f t="shared" si="284"/>
        <v>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80"/>
        <v>42233.432129629626</v>
      </c>
      <c r="K3612">
        <v>1437214936</v>
      </c>
      <c r="L3612" s="11">
        <f t="shared" si="281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82"/>
        <v>162</v>
      </c>
      <c r="R3612">
        <f>_xlfn.RANK.AVG(N3612,Table1[backers_count])</f>
        <v>1837</v>
      </c>
      <c r="S3612" t="str">
        <f t="shared" si="283"/>
        <v>theater</v>
      </c>
      <c r="T3612" t="str">
        <f t="shared" si="284"/>
        <v>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80"/>
        <v>42102.370381944449</v>
      </c>
      <c r="K3613">
        <v>1425891201</v>
      </c>
      <c r="L3613" s="11">
        <f t="shared" si="281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82"/>
        <v>136</v>
      </c>
      <c r="R3613">
        <f>_xlfn.RANK.AVG(N3613,Table1[backers_count])</f>
        <v>1384.5</v>
      </c>
      <c r="S3613" t="str">
        <f t="shared" si="283"/>
        <v>theater</v>
      </c>
      <c r="T3613" t="str">
        <f t="shared" si="284"/>
        <v>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80"/>
        <v>41799.726979166669</v>
      </c>
      <c r="K3614">
        <v>1401470811</v>
      </c>
      <c r="L3614" s="11">
        <f t="shared" si="281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82"/>
        <v>144</v>
      </c>
      <c r="R3614">
        <f>_xlfn.RANK.AVG(N3614,Table1[backers_count])</f>
        <v>1291</v>
      </c>
      <c r="S3614" t="str">
        <f t="shared" si="283"/>
        <v>theater</v>
      </c>
      <c r="T3614" t="str">
        <f t="shared" si="284"/>
        <v>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80"/>
        <v>41818.58997685185</v>
      </c>
      <c r="K3615">
        <v>1401372574</v>
      </c>
      <c r="L3615" s="11">
        <f t="shared" si="281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82"/>
        <v>100</v>
      </c>
      <c r="R3615">
        <f>_xlfn.RANK.AVG(N3615,Table1[backers_count])</f>
        <v>2222.5</v>
      </c>
      <c r="S3615" t="str">
        <f t="shared" si="283"/>
        <v>theater</v>
      </c>
      <c r="T3615" t="str">
        <f t="shared" si="284"/>
        <v>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80"/>
        <v>42174.041851851856</v>
      </c>
      <c r="K3616">
        <v>1432083616</v>
      </c>
      <c r="L3616" s="11">
        <f t="shared" si="281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82"/>
        <v>101</v>
      </c>
      <c r="R3616">
        <f>_xlfn.RANK.AVG(N3616,Table1[backers_count])</f>
        <v>1097.5</v>
      </c>
      <c r="S3616" t="str">
        <f t="shared" si="283"/>
        <v>theater</v>
      </c>
      <c r="T3616" t="str">
        <f t="shared" si="284"/>
        <v>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80"/>
        <v>42348.593703703707</v>
      </c>
      <c r="K3617">
        <v>1447164896</v>
      </c>
      <c r="L3617" s="11">
        <f t="shared" si="281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82"/>
        <v>107</v>
      </c>
      <c r="R3617">
        <f>_xlfn.RANK.AVG(N3617,Table1[backers_count])</f>
        <v>1082</v>
      </c>
      <c r="S3617" t="str">
        <f t="shared" si="283"/>
        <v>theater</v>
      </c>
      <c r="T3617" t="str">
        <f t="shared" si="284"/>
        <v>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80"/>
        <v>42082.908148148148</v>
      </c>
      <c r="K3618">
        <v>1424213264</v>
      </c>
      <c r="L3618" s="11">
        <f t="shared" si="281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82"/>
        <v>125</v>
      </c>
      <c r="R3618">
        <f>_xlfn.RANK.AVG(N3618,Table1[backers_count])</f>
        <v>1505.5</v>
      </c>
      <c r="S3618" t="str">
        <f t="shared" si="283"/>
        <v>theater</v>
      </c>
      <c r="T3618" t="str">
        <f t="shared" si="284"/>
        <v>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80"/>
        <v>42794</v>
      </c>
      <c r="K3619">
        <v>1486996729</v>
      </c>
      <c r="L3619" s="11">
        <f t="shared" si="281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82"/>
        <v>119</v>
      </c>
      <c r="R3619">
        <f>_xlfn.RANK.AVG(N3619,Table1[backers_count])</f>
        <v>1384.5</v>
      </c>
      <c r="S3619" t="str">
        <f t="shared" si="283"/>
        <v>theater</v>
      </c>
      <c r="T3619" t="str">
        <f t="shared" si="284"/>
        <v>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80"/>
        <v>42158.627893518518</v>
      </c>
      <c r="K3620">
        <v>1430751850</v>
      </c>
      <c r="L3620" s="11">
        <f t="shared" si="281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82"/>
        <v>101</v>
      </c>
      <c r="R3620">
        <f>_xlfn.RANK.AVG(N3620,Table1[backers_count])</f>
        <v>1310.5</v>
      </c>
      <c r="S3620" t="str">
        <f t="shared" si="283"/>
        <v>theater</v>
      </c>
      <c r="T3620" t="str">
        <f t="shared" si="284"/>
        <v>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80"/>
        <v>42693.916666666672</v>
      </c>
      <c r="K3621">
        <v>1476760226</v>
      </c>
      <c r="L3621" s="11">
        <f t="shared" si="281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82"/>
        <v>113</v>
      </c>
      <c r="R3621">
        <f>_xlfn.RANK.AVG(N3621,Table1[backers_count])</f>
        <v>2338</v>
      </c>
      <c r="S3621" t="str">
        <f t="shared" si="283"/>
        <v>theater</v>
      </c>
      <c r="T3621" t="str">
        <f t="shared" si="284"/>
        <v>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80"/>
        <v>42068.166666666672</v>
      </c>
      <c r="K3622">
        <v>1422916261</v>
      </c>
      <c r="L3622" s="11">
        <f t="shared" si="281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82"/>
        <v>105</v>
      </c>
      <c r="R3622">
        <f>_xlfn.RANK.AVG(N3622,Table1[backers_count])</f>
        <v>424</v>
      </c>
      <c r="S3622" t="str">
        <f t="shared" si="283"/>
        <v>theater</v>
      </c>
      <c r="T3622" t="str">
        <f t="shared" si="284"/>
        <v>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80"/>
        <v>42643.875</v>
      </c>
      <c r="K3623">
        <v>1473200844</v>
      </c>
      <c r="L3623" s="11">
        <f t="shared" si="281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82"/>
        <v>110</v>
      </c>
      <c r="R3623">
        <f>_xlfn.RANK.AVG(N3623,Table1[backers_count])</f>
        <v>1115.5</v>
      </c>
      <c r="S3623" t="str">
        <f t="shared" si="283"/>
        <v>theater</v>
      </c>
      <c r="T3623" t="str">
        <f t="shared" si="284"/>
        <v>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80"/>
        <v>41910.140972222223</v>
      </c>
      <c r="K3624">
        <v>1409030371</v>
      </c>
      <c r="L3624" s="11">
        <f t="shared" si="281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82"/>
        <v>100</v>
      </c>
      <c r="R3624">
        <f>_xlfn.RANK.AVG(N3624,Table1[backers_count])</f>
        <v>2182</v>
      </c>
      <c r="S3624" t="str">
        <f t="shared" si="283"/>
        <v>theater</v>
      </c>
      <c r="T3624" t="str">
        <f t="shared" si="284"/>
        <v>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80"/>
        <v>41846.291666666664</v>
      </c>
      <c r="K3625">
        <v>1404841270</v>
      </c>
      <c r="L3625" s="11">
        <f t="shared" si="281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82"/>
        <v>120</v>
      </c>
      <c r="R3625">
        <f>_xlfn.RANK.AVG(N3625,Table1[backers_count])</f>
        <v>1754</v>
      </c>
      <c r="S3625" t="str">
        <f t="shared" si="283"/>
        <v>theater</v>
      </c>
      <c r="T3625" t="str">
        <f t="shared" si="284"/>
        <v>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80"/>
        <v>42605.774189814809</v>
      </c>
      <c r="K3626">
        <v>1466793290</v>
      </c>
      <c r="L3626" s="11">
        <f t="shared" si="281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82"/>
        <v>105</v>
      </c>
      <c r="R3626">
        <f>_xlfn.RANK.AVG(N3626,Table1[backers_count])</f>
        <v>1614</v>
      </c>
      <c r="S3626" t="str">
        <f t="shared" si="283"/>
        <v>theater</v>
      </c>
      <c r="T3626" t="str">
        <f t="shared" si="284"/>
        <v>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80"/>
        <v>42187.652511574073</v>
      </c>
      <c r="K3627">
        <v>1433259577</v>
      </c>
      <c r="L3627" s="11">
        <f t="shared" si="281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82"/>
        <v>103</v>
      </c>
      <c r="R3627">
        <f>_xlfn.RANK.AVG(N3627,Table1[backers_count])</f>
        <v>1007</v>
      </c>
      <c r="S3627" t="str">
        <f t="shared" si="283"/>
        <v>theater</v>
      </c>
      <c r="T3627" t="str">
        <f t="shared" si="284"/>
        <v>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80"/>
        <v>41867.667326388888</v>
      </c>
      <c r="K3628">
        <v>1406390457</v>
      </c>
      <c r="L3628" s="11">
        <f t="shared" si="281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82"/>
        <v>102</v>
      </c>
      <c r="R3628">
        <f>_xlfn.RANK.AVG(N3628,Table1[backers_count])</f>
        <v>1439.5</v>
      </c>
      <c r="S3628" t="str">
        <f t="shared" si="283"/>
        <v>theater</v>
      </c>
      <c r="T3628" t="str">
        <f t="shared" si="284"/>
        <v>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80"/>
        <v>42511.165972222225</v>
      </c>
      <c r="K3629">
        <v>1459446487</v>
      </c>
      <c r="L3629" s="11">
        <f t="shared" si="281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82"/>
        <v>100</v>
      </c>
      <c r="R3629">
        <f>_xlfn.RANK.AVG(N3629,Table1[backers_count])</f>
        <v>1896</v>
      </c>
      <c r="S3629" t="str">
        <f t="shared" si="283"/>
        <v>theater</v>
      </c>
      <c r="T3629" t="str">
        <f t="shared" si="284"/>
        <v>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80"/>
        <v>42351.874953703707</v>
      </c>
      <c r="K3630">
        <v>1444852796</v>
      </c>
      <c r="L3630" s="11">
        <f t="shared" si="281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82"/>
        <v>0</v>
      </c>
      <c r="R3630">
        <f>_xlfn.RANK.AVG(N3630,Table1[backers_count])</f>
        <v>3909.5</v>
      </c>
      <c r="S3630" t="str">
        <f t="shared" si="283"/>
        <v>theater</v>
      </c>
      <c r="T3630" t="str">
        <f t="shared" si="284"/>
        <v>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80"/>
        <v>42495.708333333328</v>
      </c>
      <c r="K3631">
        <v>1457403364</v>
      </c>
      <c r="L3631" s="11">
        <f t="shared" si="281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82"/>
        <v>0</v>
      </c>
      <c r="R3631">
        <f>_xlfn.RANK.AVG(N3631,Table1[backers_count])</f>
        <v>3354.5</v>
      </c>
      <c r="S3631" t="str">
        <f t="shared" si="283"/>
        <v>theater</v>
      </c>
      <c r="T3631" t="str">
        <f t="shared" si="284"/>
        <v>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80"/>
        <v>41972.888773148152</v>
      </c>
      <c r="K3632">
        <v>1414700390</v>
      </c>
      <c r="L3632" s="11">
        <f t="shared" si="281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82"/>
        <v>0</v>
      </c>
      <c r="R3632">
        <f>_xlfn.RANK.AVG(N3632,Table1[backers_count])</f>
        <v>3572.5</v>
      </c>
      <c r="S3632" t="str">
        <f t="shared" si="283"/>
        <v>theater</v>
      </c>
      <c r="T3632" t="str">
        <f t="shared" si="284"/>
        <v>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80"/>
        <v>41905.165972222225</v>
      </c>
      <c r="K3633">
        <v>1409335497</v>
      </c>
      <c r="L3633" s="11">
        <f t="shared" si="281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82"/>
        <v>51</v>
      </c>
      <c r="R3633">
        <f>_xlfn.RANK.AVG(N3633,Table1[backers_count])</f>
        <v>1258.5</v>
      </c>
      <c r="S3633" t="str">
        <f t="shared" si="283"/>
        <v>theater</v>
      </c>
      <c r="T3633" t="str">
        <f t="shared" si="284"/>
        <v>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80"/>
        <v>41966.936909722222</v>
      </c>
      <c r="K3634">
        <v>1415053749</v>
      </c>
      <c r="L3634" s="11">
        <f t="shared" si="281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82"/>
        <v>20</v>
      </c>
      <c r="R3634">
        <f>_xlfn.RANK.AVG(N3634,Table1[backers_count])</f>
        <v>3572.5</v>
      </c>
      <c r="S3634" t="str">
        <f t="shared" si="283"/>
        <v>theater</v>
      </c>
      <c r="T3634" t="str">
        <f t="shared" si="284"/>
        <v>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80"/>
        <v>42693.041666666672</v>
      </c>
      <c r="K3635">
        <v>1475765867</v>
      </c>
      <c r="L3635" s="11">
        <f t="shared" si="281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82"/>
        <v>35</v>
      </c>
      <c r="R3635">
        <f>_xlfn.RANK.AVG(N3635,Table1[backers_count])</f>
        <v>1837</v>
      </c>
      <c r="S3635" t="str">
        <f t="shared" si="283"/>
        <v>theater</v>
      </c>
      <c r="T3635" t="str">
        <f t="shared" si="284"/>
        <v>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80"/>
        <v>42749.165972222225</v>
      </c>
      <c r="K3636">
        <v>1480219174</v>
      </c>
      <c r="L3636" s="11">
        <f t="shared" si="281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82"/>
        <v>4</v>
      </c>
      <c r="R3636">
        <f>_xlfn.RANK.AVG(N3636,Table1[backers_count])</f>
        <v>2296.5</v>
      </c>
      <c r="S3636" t="str">
        <f t="shared" si="283"/>
        <v>theater</v>
      </c>
      <c r="T3636" t="str">
        <f t="shared" si="284"/>
        <v>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80"/>
        <v>42480.88282407407</v>
      </c>
      <c r="K3637">
        <v>1458594676</v>
      </c>
      <c r="L3637" s="11">
        <f t="shared" si="281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82"/>
        <v>36</v>
      </c>
      <c r="R3637">
        <f>_xlfn.RANK.AVG(N3637,Table1[backers_count])</f>
        <v>2655</v>
      </c>
      <c r="S3637" t="str">
        <f t="shared" si="283"/>
        <v>theater</v>
      </c>
      <c r="T3637" t="str">
        <f t="shared" si="284"/>
        <v>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80"/>
        <v>42261.694780092599</v>
      </c>
      <c r="K3638">
        <v>1439224829</v>
      </c>
      <c r="L3638" s="11">
        <f t="shared" si="281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82"/>
        <v>0</v>
      </c>
      <c r="R3638">
        <f>_xlfn.RANK.AVG(N3638,Table1[backers_count])</f>
        <v>3909.5</v>
      </c>
      <c r="S3638" t="str">
        <f t="shared" si="283"/>
        <v>theater</v>
      </c>
      <c r="T3638" t="str">
        <f t="shared" si="284"/>
        <v>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80"/>
        <v>42005.700636574074</v>
      </c>
      <c r="K3639">
        <v>1417538935</v>
      </c>
      <c r="L3639" s="11">
        <f t="shared" si="281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82"/>
        <v>31</v>
      </c>
      <c r="R3639">
        <f>_xlfn.RANK.AVG(N3639,Table1[backers_count])</f>
        <v>2470</v>
      </c>
      <c r="S3639" t="str">
        <f t="shared" si="283"/>
        <v>theater</v>
      </c>
      <c r="T3639" t="str">
        <f t="shared" si="284"/>
        <v>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80"/>
        <v>42113.631157407406</v>
      </c>
      <c r="K3640">
        <v>1424275732</v>
      </c>
      <c r="L3640" s="11">
        <f t="shared" si="281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82"/>
        <v>7</v>
      </c>
      <c r="R3640">
        <f>_xlfn.RANK.AVG(N3640,Table1[backers_count])</f>
        <v>3354.5</v>
      </c>
      <c r="S3640" t="str">
        <f t="shared" si="283"/>
        <v>theater</v>
      </c>
      <c r="T3640" t="str">
        <f t="shared" si="284"/>
        <v>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80"/>
        <v>42650.632638888885</v>
      </c>
      <c r="K3641">
        <v>1470672906</v>
      </c>
      <c r="L3641" s="11">
        <f t="shared" si="281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82"/>
        <v>0</v>
      </c>
      <c r="R3641">
        <f>_xlfn.RANK.AVG(N3641,Table1[backers_count])</f>
        <v>3572.5</v>
      </c>
      <c r="S3641" t="str">
        <f t="shared" si="283"/>
        <v>theater</v>
      </c>
      <c r="T3641" t="str">
        <f t="shared" si="284"/>
        <v>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80"/>
        <v>42134.781597222223</v>
      </c>
      <c r="K3642">
        <v>1428691530</v>
      </c>
      <c r="L3642" s="11">
        <f t="shared" si="281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82"/>
        <v>6</v>
      </c>
      <c r="R3642">
        <f>_xlfn.RANK.AVG(N3642,Table1[backers_count])</f>
        <v>3198.5</v>
      </c>
      <c r="S3642" t="str">
        <f t="shared" si="283"/>
        <v>theater</v>
      </c>
      <c r="T3642" t="str">
        <f t="shared" si="284"/>
        <v>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80"/>
        <v>41917.208333333336</v>
      </c>
      <c r="K3643">
        <v>1410966179</v>
      </c>
      <c r="L3643" s="11">
        <f t="shared" si="281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82"/>
        <v>0</v>
      </c>
      <c r="R3643">
        <f>_xlfn.RANK.AVG(N3643,Table1[backers_count])</f>
        <v>3909.5</v>
      </c>
      <c r="S3643" t="str">
        <f t="shared" si="283"/>
        <v>theater</v>
      </c>
      <c r="T3643" t="str">
        <f t="shared" si="284"/>
        <v>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80"/>
        <v>42338.708333333328</v>
      </c>
      <c r="K3644">
        <v>1445369727</v>
      </c>
      <c r="L3644" s="11">
        <f t="shared" si="281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82"/>
        <v>2</v>
      </c>
      <c r="R3644">
        <f>_xlfn.RANK.AVG(N3644,Table1[backers_count])</f>
        <v>3354.5</v>
      </c>
      <c r="S3644" t="str">
        <f t="shared" si="283"/>
        <v>theater</v>
      </c>
      <c r="T3644" t="str">
        <f t="shared" si="284"/>
        <v>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80"/>
        <v>42325.185636574075</v>
      </c>
      <c r="K3645">
        <v>1444274839</v>
      </c>
      <c r="L3645" s="11">
        <f t="shared" si="281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82"/>
        <v>0</v>
      </c>
      <c r="R3645">
        <f>_xlfn.RANK.AVG(N3645,Table1[backers_count])</f>
        <v>3909.5</v>
      </c>
      <c r="S3645" t="str">
        <f t="shared" si="283"/>
        <v>theater</v>
      </c>
      <c r="T3645" t="str">
        <f t="shared" si="284"/>
        <v>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80"/>
        <v>42437.207638888889</v>
      </c>
      <c r="K3646">
        <v>1454996887</v>
      </c>
      <c r="L3646" s="11">
        <f t="shared" si="281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82"/>
        <v>16</v>
      </c>
      <c r="R3646">
        <f>_xlfn.RANK.AVG(N3646,Table1[backers_count])</f>
        <v>2568.5</v>
      </c>
      <c r="S3646" t="str">
        <f t="shared" si="283"/>
        <v>theater</v>
      </c>
      <c r="T3646" t="str">
        <f t="shared" si="284"/>
        <v>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80"/>
        <v>42696.012013888889</v>
      </c>
      <c r="K3647">
        <v>1477178238</v>
      </c>
      <c r="L3647" s="11">
        <f t="shared" si="281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82"/>
        <v>0</v>
      </c>
      <c r="R3647">
        <f>_xlfn.RANK.AVG(N3647,Table1[backers_count])</f>
        <v>3572.5</v>
      </c>
      <c r="S3647" t="str">
        <f t="shared" si="283"/>
        <v>theater</v>
      </c>
      <c r="T3647" t="str">
        <f t="shared" si="284"/>
        <v>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80"/>
        <v>42171.979166666672</v>
      </c>
      <c r="K3648">
        <v>1431770802</v>
      </c>
      <c r="L3648" s="11">
        <f t="shared" si="281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82"/>
        <v>5</v>
      </c>
      <c r="R3648">
        <f>_xlfn.RANK.AVG(N3648,Table1[backers_count])</f>
        <v>2767.5</v>
      </c>
      <c r="S3648" t="str">
        <f t="shared" si="283"/>
        <v>theater</v>
      </c>
      <c r="T3648" t="str">
        <f t="shared" si="284"/>
        <v>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80"/>
        <v>42643.749155092592</v>
      </c>
      <c r="K3649">
        <v>1471370327</v>
      </c>
      <c r="L3649" s="11">
        <f t="shared" si="281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82"/>
        <v>6</v>
      </c>
      <c r="R3649">
        <f>_xlfn.RANK.AVG(N3649,Table1[backers_count])</f>
        <v>3354.5</v>
      </c>
      <c r="S3649" t="str">
        <f t="shared" si="283"/>
        <v>theater</v>
      </c>
      <c r="T3649" t="str">
        <f t="shared" si="284"/>
        <v>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ref="J3650:J3713" si="285">(((I3650/60)/60)/24)+DATE(1970,1,1)</f>
        <v>41917.292187500003</v>
      </c>
      <c r="K3650">
        <v>1409900445</v>
      </c>
      <c r="L3650" s="11">
        <f t="shared" ref="L3650:L3713" si="286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87">ROUND((E3650/D3650)*100,0)</f>
        <v>100</v>
      </c>
      <c r="R3650">
        <f>_xlfn.RANK.AVG(N3650,Table1[backers_count])</f>
        <v>1068</v>
      </c>
      <c r="S3650" t="str">
        <f t="shared" ref="S3650:S3713" si="288">LEFT(P3650, SEARCH("/",P3650,1)-1)</f>
        <v>theater</v>
      </c>
      <c r="T3650" t="str">
        <f t="shared" ref="T3650:T3713" si="289">RIGHT(P3650,LEN(P3650)-SEARCH("/",P3650)-1)</f>
        <v>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si="285"/>
        <v>41806.712893518517</v>
      </c>
      <c r="K3651">
        <v>1400691994</v>
      </c>
      <c r="L3651" s="11">
        <f t="shared" si="286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87"/>
        <v>104</v>
      </c>
      <c r="R3651">
        <f>_xlfn.RANK.AVG(N3651,Table1[backers_count])</f>
        <v>2767.5</v>
      </c>
      <c r="S3651" t="str">
        <f t="shared" si="288"/>
        <v>theater</v>
      </c>
      <c r="T3651" t="str">
        <f t="shared" si="289"/>
        <v>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85"/>
        <v>42402.478981481487</v>
      </c>
      <c r="K3652">
        <v>1452598184</v>
      </c>
      <c r="L3652" s="11">
        <f t="shared" si="286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87"/>
        <v>100</v>
      </c>
      <c r="R3652">
        <f>_xlfn.RANK.AVG(N3652,Table1[backers_count])</f>
        <v>2338</v>
      </c>
      <c r="S3652" t="str">
        <f t="shared" si="288"/>
        <v>theater</v>
      </c>
      <c r="T3652" t="str">
        <f t="shared" si="289"/>
        <v>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85"/>
        <v>41861.665972222225</v>
      </c>
      <c r="K3653">
        <v>1404833442</v>
      </c>
      <c r="L3653" s="11">
        <f t="shared" si="286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87"/>
        <v>104</v>
      </c>
      <c r="R3653">
        <f>_xlfn.RANK.AVG(N3653,Table1[backers_count])</f>
        <v>2707</v>
      </c>
      <c r="S3653" t="str">
        <f t="shared" si="288"/>
        <v>theater</v>
      </c>
      <c r="T3653" t="str">
        <f t="shared" si="289"/>
        <v>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85"/>
        <v>42607.165972222225</v>
      </c>
      <c r="K3654">
        <v>1471188502</v>
      </c>
      <c r="L3654" s="11">
        <f t="shared" si="286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87"/>
        <v>251</v>
      </c>
      <c r="R3654">
        <f>_xlfn.RANK.AVG(N3654,Table1[backers_count])</f>
        <v>2338</v>
      </c>
      <c r="S3654" t="str">
        <f t="shared" si="288"/>
        <v>theater</v>
      </c>
      <c r="T3654" t="str">
        <f t="shared" si="289"/>
        <v>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85"/>
        <v>42221.363506944443</v>
      </c>
      <c r="K3655">
        <v>1436172207</v>
      </c>
      <c r="L3655" s="11">
        <f t="shared" si="286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87"/>
        <v>101</v>
      </c>
      <c r="R3655">
        <f>_xlfn.RANK.AVG(N3655,Table1[backers_count])</f>
        <v>1786</v>
      </c>
      <c r="S3655" t="str">
        <f t="shared" si="288"/>
        <v>theater</v>
      </c>
      <c r="T3655" t="str">
        <f t="shared" si="289"/>
        <v>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85"/>
        <v>42463.708333333328</v>
      </c>
      <c r="K3656">
        <v>1457690386</v>
      </c>
      <c r="L3656" s="11">
        <f t="shared" si="286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87"/>
        <v>174</v>
      </c>
      <c r="R3656">
        <f>_xlfn.RANK.AVG(N3656,Table1[backers_count])</f>
        <v>1645.5</v>
      </c>
      <c r="S3656" t="str">
        <f t="shared" si="288"/>
        <v>theater</v>
      </c>
      <c r="T3656" t="str">
        <f t="shared" si="289"/>
        <v>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85"/>
        <v>42203.290972222225</v>
      </c>
      <c r="K3657">
        <v>1434654998</v>
      </c>
      <c r="L3657" s="11">
        <f t="shared" si="286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87"/>
        <v>116</v>
      </c>
      <c r="R3657">
        <f>_xlfn.RANK.AVG(N3657,Table1[backers_count])</f>
        <v>994</v>
      </c>
      <c r="S3657" t="str">
        <f t="shared" si="288"/>
        <v>theater</v>
      </c>
      <c r="T3657" t="str">
        <f t="shared" si="289"/>
        <v>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85"/>
        <v>42767.957638888889</v>
      </c>
      <c r="K3658">
        <v>1483393836</v>
      </c>
      <c r="L3658" s="11">
        <f t="shared" si="286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87"/>
        <v>106</v>
      </c>
      <c r="R3658">
        <f>_xlfn.RANK.AVG(N3658,Table1[backers_count])</f>
        <v>1483</v>
      </c>
      <c r="S3658" t="str">
        <f t="shared" si="288"/>
        <v>theater</v>
      </c>
      <c r="T3658" t="str">
        <f t="shared" si="289"/>
        <v>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85"/>
        <v>42522.904166666667</v>
      </c>
      <c r="K3659">
        <v>1462806419</v>
      </c>
      <c r="L3659" s="11">
        <f t="shared" si="286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87"/>
        <v>111</v>
      </c>
      <c r="R3659">
        <f>_xlfn.RANK.AVG(N3659,Table1[backers_count])</f>
        <v>2222.5</v>
      </c>
      <c r="S3659" t="str">
        <f t="shared" si="288"/>
        <v>theater</v>
      </c>
      <c r="T3659" t="str">
        <f t="shared" si="289"/>
        <v>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85"/>
        <v>41822.165972222225</v>
      </c>
      <c r="K3660">
        <v>1400272580</v>
      </c>
      <c r="L3660" s="11">
        <f t="shared" si="286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87"/>
        <v>101</v>
      </c>
      <c r="R3660">
        <f>_xlfn.RANK.AVG(N3660,Table1[backers_count])</f>
        <v>2222.5</v>
      </c>
      <c r="S3660" t="str">
        <f t="shared" si="288"/>
        <v>theater</v>
      </c>
      <c r="T3660" t="str">
        <f t="shared" si="289"/>
        <v>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85"/>
        <v>42082.610416666663</v>
      </c>
      <c r="K3661">
        <v>1424414350</v>
      </c>
      <c r="L3661" s="11">
        <f t="shared" si="286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87"/>
        <v>102</v>
      </c>
      <c r="R3661">
        <f>_xlfn.RANK.AVG(N3661,Table1[backers_count])</f>
        <v>2521.5</v>
      </c>
      <c r="S3661" t="str">
        <f t="shared" si="288"/>
        <v>theater</v>
      </c>
      <c r="T3661" t="str">
        <f t="shared" si="289"/>
        <v>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85"/>
        <v>41996.881076388891</v>
      </c>
      <c r="K3662">
        <v>1417208925</v>
      </c>
      <c r="L3662" s="11">
        <f t="shared" si="286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87"/>
        <v>100</v>
      </c>
      <c r="R3662">
        <f>_xlfn.RANK.AVG(N3662,Table1[backers_count])</f>
        <v>2149</v>
      </c>
      <c r="S3662" t="str">
        <f t="shared" si="288"/>
        <v>theater</v>
      </c>
      <c r="T3662" t="str">
        <f t="shared" si="289"/>
        <v>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85"/>
        <v>42470.166666666672</v>
      </c>
      <c r="K3663">
        <v>1458336672</v>
      </c>
      <c r="L3663" s="11">
        <f t="shared" si="286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87"/>
        <v>111</v>
      </c>
      <c r="R3663">
        <f>_xlfn.RANK.AVG(N3663,Table1[backers_count])</f>
        <v>1701.5</v>
      </c>
      <c r="S3663" t="str">
        <f t="shared" si="288"/>
        <v>theater</v>
      </c>
      <c r="T3663" t="str">
        <f t="shared" si="289"/>
        <v>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85"/>
        <v>42094.178402777776</v>
      </c>
      <c r="K3664">
        <v>1425187014</v>
      </c>
      <c r="L3664" s="11">
        <f t="shared" si="286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87"/>
        <v>101</v>
      </c>
      <c r="R3664">
        <f>_xlfn.RANK.AVG(N3664,Table1[backers_count])</f>
        <v>1594</v>
      </c>
      <c r="S3664" t="str">
        <f t="shared" si="288"/>
        <v>theater</v>
      </c>
      <c r="T3664" t="str">
        <f t="shared" si="289"/>
        <v>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85"/>
        <v>42725.493402777778</v>
      </c>
      <c r="K3665">
        <v>1477133430</v>
      </c>
      <c r="L3665" s="11">
        <f t="shared" si="286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87"/>
        <v>104</v>
      </c>
      <c r="R3665">
        <f>_xlfn.RANK.AVG(N3665,Table1[backers_count])</f>
        <v>2707</v>
      </c>
      <c r="S3665" t="str">
        <f t="shared" si="288"/>
        <v>theater</v>
      </c>
      <c r="T3665" t="str">
        <f t="shared" si="289"/>
        <v>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85"/>
        <v>42537.248715277776</v>
      </c>
      <c r="K3666">
        <v>1464847089</v>
      </c>
      <c r="L3666" s="11">
        <f t="shared" si="286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87"/>
        <v>109</v>
      </c>
      <c r="R3666">
        <f>_xlfn.RANK.AVG(N3666,Table1[backers_count])</f>
        <v>2263</v>
      </c>
      <c r="S3666" t="str">
        <f t="shared" si="288"/>
        <v>theater</v>
      </c>
      <c r="T3666" t="str">
        <f t="shared" si="289"/>
        <v>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85"/>
        <v>42305.829166666663</v>
      </c>
      <c r="K3667">
        <v>1445109822</v>
      </c>
      <c r="L3667" s="11">
        <f t="shared" si="286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87"/>
        <v>115</v>
      </c>
      <c r="R3667">
        <f>_xlfn.RANK.AVG(N3667,Table1[backers_count])</f>
        <v>2470</v>
      </c>
      <c r="S3667" t="str">
        <f t="shared" si="288"/>
        <v>theater</v>
      </c>
      <c r="T3667" t="str">
        <f t="shared" si="289"/>
        <v>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85"/>
        <v>41844.291666666664</v>
      </c>
      <c r="K3668">
        <v>1404337382</v>
      </c>
      <c r="L3668" s="11">
        <f t="shared" si="286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87"/>
        <v>100</v>
      </c>
      <c r="R3668">
        <f>_xlfn.RANK.AVG(N3668,Table1[backers_count])</f>
        <v>1645.5</v>
      </c>
      <c r="S3668" t="str">
        <f t="shared" si="288"/>
        <v>theater</v>
      </c>
      <c r="T3668" t="str">
        <f t="shared" si="289"/>
        <v>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85"/>
        <v>42203.970127314817</v>
      </c>
      <c r="K3669">
        <v>1434669419</v>
      </c>
      <c r="L3669" s="11">
        <f t="shared" si="286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87"/>
        <v>103</v>
      </c>
      <c r="R3669">
        <f>_xlfn.RANK.AVG(N3669,Table1[backers_count])</f>
        <v>1272.5</v>
      </c>
      <c r="S3669" t="str">
        <f t="shared" si="288"/>
        <v>theater</v>
      </c>
      <c r="T3669" t="str">
        <f t="shared" si="289"/>
        <v>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85"/>
        <v>42208.772916666669</v>
      </c>
      <c r="K3670">
        <v>1435670452</v>
      </c>
      <c r="L3670" s="11">
        <f t="shared" si="286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87"/>
        <v>104</v>
      </c>
      <c r="R3670">
        <f>_xlfn.RANK.AVG(N3670,Table1[backers_count])</f>
        <v>1928.5</v>
      </c>
      <c r="S3670" t="str">
        <f t="shared" si="288"/>
        <v>theater</v>
      </c>
      <c r="T3670" t="str">
        <f t="shared" si="289"/>
        <v>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85"/>
        <v>42166.675196759257</v>
      </c>
      <c r="K3671">
        <v>1431447137</v>
      </c>
      <c r="L3671" s="11">
        <f t="shared" si="286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87"/>
        <v>138</v>
      </c>
      <c r="R3671">
        <f>_xlfn.RANK.AVG(N3671,Table1[backers_count])</f>
        <v>2338</v>
      </c>
      <c r="S3671" t="str">
        <f t="shared" si="288"/>
        <v>theater</v>
      </c>
      <c r="T3671" t="str">
        <f t="shared" si="289"/>
        <v>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85"/>
        <v>42155.958333333328</v>
      </c>
      <c r="K3672">
        <v>1431951611</v>
      </c>
      <c r="L3672" s="11">
        <f t="shared" si="286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87"/>
        <v>110</v>
      </c>
      <c r="R3672">
        <f>_xlfn.RANK.AVG(N3672,Table1[backers_count])</f>
        <v>2568.5</v>
      </c>
      <c r="S3672" t="str">
        <f t="shared" si="288"/>
        <v>theater</v>
      </c>
      <c r="T3672" t="str">
        <f t="shared" si="289"/>
        <v>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85"/>
        <v>41841.165972222225</v>
      </c>
      <c r="K3673">
        <v>1404140667</v>
      </c>
      <c r="L3673" s="11">
        <f t="shared" si="286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87"/>
        <v>101</v>
      </c>
      <c r="R3673">
        <f>_xlfn.RANK.AVG(N3673,Table1[backers_count])</f>
        <v>1594</v>
      </c>
      <c r="S3673" t="str">
        <f t="shared" si="288"/>
        <v>theater</v>
      </c>
      <c r="T3673" t="str">
        <f t="shared" si="289"/>
        <v>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85"/>
        <v>41908.946574074071</v>
      </c>
      <c r="K3674">
        <v>1409179384</v>
      </c>
      <c r="L3674" s="11">
        <f t="shared" si="286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87"/>
        <v>102</v>
      </c>
      <c r="R3674">
        <f>_xlfn.RANK.AVG(N3674,Table1[backers_count])</f>
        <v>1291</v>
      </c>
      <c r="S3674" t="str">
        <f t="shared" si="288"/>
        <v>theater</v>
      </c>
      <c r="T3674" t="str">
        <f t="shared" si="289"/>
        <v>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85"/>
        <v>41948.536111111112</v>
      </c>
      <c r="K3675">
        <v>1412233497</v>
      </c>
      <c r="L3675" s="11">
        <f t="shared" si="286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87"/>
        <v>114</v>
      </c>
      <c r="R3675">
        <f>_xlfn.RANK.AVG(N3675,Table1[backers_count])</f>
        <v>712</v>
      </c>
      <c r="S3675" t="str">
        <f t="shared" si="288"/>
        <v>theater</v>
      </c>
      <c r="T3675" t="str">
        <f t="shared" si="289"/>
        <v>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85"/>
        <v>42616.873020833329</v>
      </c>
      <c r="K3676">
        <v>1467752229</v>
      </c>
      <c r="L3676" s="11">
        <f t="shared" si="286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87"/>
        <v>100</v>
      </c>
      <c r="R3676">
        <f>_xlfn.RANK.AVG(N3676,Table1[backers_count])</f>
        <v>1837</v>
      </c>
      <c r="S3676" t="str">
        <f t="shared" si="288"/>
        <v>theater</v>
      </c>
      <c r="T3676" t="str">
        <f t="shared" si="289"/>
        <v>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85"/>
        <v>42505.958333333328</v>
      </c>
      <c r="K3677">
        <v>1462285182</v>
      </c>
      <c r="L3677" s="11">
        <f t="shared" si="286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87"/>
        <v>140</v>
      </c>
      <c r="R3677">
        <f>_xlfn.RANK.AVG(N3677,Table1[backers_count])</f>
        <v>3198.5</v>
      </c>
      <c r="S3677" t="str">
        <f t="shared" si="288"/>
        <v>theater</v>
      </c>
      <c r="T3677" t="str">
        <f t="shared" si="289"/>
        <v>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85"/>
        <v>41894.815787037034</v>
      </c>
      <c r="K3678">
        <v>1408995284</v>
      </c>
      <c r="L3678" s="11">
        <f t="shared" si="286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87"/>
        <v>129</v>
      </c>
      <c r="R3678">
        <f>_xlfn.RANK.AVG(N3678,Table1[backers_count])</f>
        <v>2380.5</v>
      </c>
      <c r="S3678" t="str">
        <f t="shared" si="288"/>
        <v>theater</v>
      </c>
      <c r="T3678" t="str">
        <f t="shared" si="289"/>
        <v>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85"/>
        <v>41823.165972222225</v>
      </c>
      <c r="K3679">
        <v>1402580818</v>
      </c>
      <c r="L3679" s="11">
        <f t="shared" si="286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87"/>
        <v>103</v>
      </c>
      <c r="R3679">
        <f>_xlfn.RANK.AVG(N3679,Table1[backers_count])</f>
        <v>421</v>
      </c>
      <c r="S3679" t="str">
        <f t="shared" si="288"/>
        <v>theater</v>
      </c>
      <c r="T3679" t="str">
        <f t="shared" si="289"/>
        <v>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85"/>
        <v>42155.531226851846</v>
      </c>
      <c r="K3680">
        <v>1430052298</v>
      </c>
      <c r="L3680" s="11">
        <f t="shared" si="286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87"/>
        <v>103</v>
      </c>
      <c r="R3680">
        <f>_xlfn.RANK.AVG(N3680,Table1[backers_count])</f>
        <v>1837</v>
      </c>
      <c r="S3680" t="str">
        <f t="shared" si="288"/>
        <v>theater</v>
      </c>
      <c r="T3680" t="str">
        <f t="shared" si="289"/>
        <v>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85"/>
        <v>41821.207638888889</v>
      </c>
      <c r="K3681">
        <v>1401214581</v>
      </c>
      <c r="L3681" s="11">
        <f t="shared" si="286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87"/>
        <v>110</v>
      </c>
      <c r="R3681">
        <f>_xlfn.RANK.AVG(N3681,Table1[backers_count])</f>
        <v>1866.5</v>
      </c>
      <c r="S3681" t="str">
        <f t="shared" si="288"/>
        <v>theater</v>
      </c>
      <c r="T3681" t="str">
        <f t="shared" si="289"/>
        <v>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85"/>
        <v>42648.454097222217</v>
      </c>
      <c r="K3682">
        <v>1473850434</v>
      </c>
      <c r="L3682" s="11">
        <f t="shared" si="286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87"/>
        <v>113</v>
      </c>
      <c r="R3682">
        <f>_xlfn.RANK.AVG(N3682,Table1[backers_count])</f>
        <v>1754</v>
      </c>
      <c r="S3682" t="str">
        <f t="shared" si="288"/>
        <v>theater</v>
      </c>
      <c r="T3682" t="str">
        <f t="shared" si="289"/>
        <v>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85"/>
        <v>42384.651504629626</v>
      </c>
      <c r="K3683">
        <v>1452008290</v>
      </c>
      <c r="L3683" s="11">
        <f t="shared" si="286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87"/>
        <v>112</v>
      </c>
      <c r="R3683">
        <f>_xlfn.RANK.AVG(N3683,Table1[backers_count])</f>
        <v>2296.5</v>
      </c>
      <c r="S3683" t="str">
        <f t="shared" si="288"/>
        <v>theater</v>
      </c>
      <c r="T3683" t="str">
        <f t="shared" si="289"/>
        <v>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85"/>
        <v>41806.290972222225</v>
      </c>
      <c r="K3684">
        <v>1399998418</v>
      </c>
      <c r="L3684" s="11">
        <f t="shared" si="286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87"/>
        <v>139</v>
      </c>
      <c r="R3684">
        <f>_xlfn.RANK.AVG(N3684,Table1[backers_count])</f>
        <v>1153</v>
      </c>
      <c r="S3684" t="str">
        <f t="shared" si="288"/>
        <v>theater</v>
      </c>
      <c r="T3684" t="str">
        <f t="shared" si="289"/>
        <v>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85"/>
        <v>42663.116851851853</v>
      </c>
      <c r="K3685">
        <v>1474339696</v>
      </c>
      <c r="L3685" s="11">
        <f t="shared" si="286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87"/>
        <v>111</v>
      </c>
      <c r="R3685">
        <f>_xlfn.RANK.AVG(N3685,Table1[backers_count])</f>
        <v>1163</v>
      </c>
      <c r="S3685" t="str">
        <f t="shared" si="288"/>
        <v>theater</v>
      </c>
      <c r="T3685" t="str">
        <f t="shared" si="289"/>
        <v>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85"/>
        <v>42249.180393518516</v>
      </c>
      <c r="K3686">
        <v>1438575586</v>
      </c>
      <c r="L3686" s="11">
        <f t="shared" si="286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87"/>
        <v>139</v>
      </c>
      <c r="R3686">
        <f>_xlfn.RANK.AVG(N3686,Table1[backers_count])</f>
        <v>2118</v>
      </c>
      <c r="S3686" t="str">
        <f t="shared" si="288"/>
        <v>theater</v>
      </c>
      <c r="T3686" t="str">
        <f t="shared" si="289"/>
        <v>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85"/>
        <v>41778.875</v>
      </c>
      <c r="K3687">
        <v>1398348859</v>
      </c>
      <c r="L3687" s="11">
        <f t="shared" si="286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87"/>
        <v>106</v>
      </c>
      <c r="R3687">
        <f>_xlfn.RANK.AVG(N3687,Table1[backers_count])</f>
        <v>649</v>
      </c>
      <c r="S3687" t="str">
        <f t="shared" si="288"/>
        <v>theater</v>
      </c>
      <c r="T3687" t="str">
        <f t="shared" si="289"/>
        <v>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85"/>
        <v>42245.165972222225</v>
      </c>
      <c r="K3688">
        <v>1439567660</v>
      </c>
      <c r="L3688" s="11">
        <f t="shared" si="286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87"/>
        <v>101</v>
      </c>
      <c r="R3688">
        <f>_xlfn.RANK.AVG(N3688,Table1[backers_count])</f>
        <v>2901.5</v>
      </c>
      <c r="S3688" t="str">
        <f t="shared" si="288"/>
        <v>theater</v>
      </c>
      <c r="T3688" t="str">
        <f t="shared" si="289"/>
        <v>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85"/>
        <v>41817.218229166669</v>
      </c>
      <c r="K3689">
        <v>1401254055</v>
      </c>
      <c r="L3689" s="11">
        <f t="shared" si="286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87"/>
        <v>100</v>
      </c>
      <c r="R3689">
        <f>_xlfn.RANK.AVG(N3689,Table1[backers_count])</f>
        <v>2047.5</v>
      </c>
      <c r="S3689" t="str">
        <f t="shared" si="288"/>
        <v>theater</v>
      </c>
      <c r="T3689" t="str">
        <f t="shared" si="289"/>
        <v>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85"/>
        <v>41859.787083333329</v>
      </c>
      <c r="K3690">
        <v>1404932004</v>
      </c>
      <c r="L3690" s="11">
        <f t="shared" si="286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87"/>
        <v>109</v>
      </c>
      <c r="R3690">
        <f>_xlfn.RANK.AVG(N3690,Table1[backers_count])</f>
        <v>1614</v>
      </c>
      <c r="S3690" t="str">
        <f t="shared" si="288"/>
        <v>theater</v>
      </c>
      <c r="T3690" t="str">
        <f t="shared" si="289"/>
        <v>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85"/>
        <v>42176.934027777781</v>
      </c>
      <c r="K3691">
        <v>1432410639</v>
      </c>
      <c r="L3691" s="11">
        <f t="shared" si="286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87"/>
        <v>118</v>
      </c>
      <c r="R3691">
        <f>_xlfn.RANK.AVG(N3691,Table1[backers_count])</f>
        <v>1213.5</v>
      </c>
      <c r="S3691" t="str">
        <f t="shared" si="288"/>
        <v>theater</v>
      </c>
      <c r="T3691" t="str">
        <f t="shared" si="289"/>
        <v>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85"/>
        <v>41970.639849537038</v>
      </c>
      <c r="K3692">
        <v>1414506083</v>
      </c>
      <c r="L3692" s="11">
        <f t="shared" si="286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87"/>
        <v>120</v>
      </c>
      <c r="R3692">
        <f>_xlfn.RANK.AVG(N3692,Table1[backers_count])</f>
        <v>1837</v>
      </c>
      <c r="S3692" t="str">
        <f t="shared" si="288"/>
        <v>theater</v>
      </c>
      <c r="T3692" t="str">
        <f t="shared" si="289"/>
        <v>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85"/>
        <v>42065.207638888889</v>
      </c>
      <c r="K3693">
        <v>1421426929</v>
      </c>
      <c r="L3693" s="11">
        <f t="shared" si="286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87"/>
        <v>128</v>
      </c>
      <c r="R3693">
        <f>_xlfn.RANK.AVG(N3693,Table1[backers_count])</f>
        <v>308</v>
      </c>
      <c r="S3693" t="str">
        <f t="shared" si="288"/>
        <v>theater</v>
      </c>
      <c r="T3693" t="str">
        <f t="shared" si="289"/>
        <v>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85"/>
        <v>41901</v>
      </c>
      <c r="K3694">
        <v>1410304179</v>
      </c>
      <c r="L3694" s="11">
        <f t="shared" si="286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87"/>
        <v>126</v>
      </c>
      <c r="R3694">
        <f>_xlfn.RANK.AVG(N3694,Table1[backers_count])</f>
        <v>2338</v>
      </c>
      <c r="S3694" t="str">
        <f t="shared" si="288"/>
        <v>theater</v>
      </c>
      <c r="T3694" t="str">
        <f t="shared" si="289"/>
        <v>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85"/>
        <v>42338.9375</v>
      </c>
      <c r="K3695">
        <v>1446352529</v>
      </c>
      <c r="L3695" s="11">
        <f t="shared" si="286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87"/>
        <v>129</v>
      </c>
      <c r="R3695">
        <f>_xlfn.RANK.AVG(N3695,Table1[backers_count])</f>
        <v>2470</v>
      </c>
      <c r="S3695" t="str">
        <f t="shared" si="288"/>
        <v>theater</v>
      </c>
      <c r="T3695" t="str">
        <f t="shared" si="289"/>
        <v>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85"/>
        <v>42527.083333333328</v>
      </c>
      <c r="K3696">
        <v>1461985967</v>
      </c>
      <c r="L3696" s="11">
        <f t="shared" si="286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87"/>
        <v>107</v>
      </c>
      <c r="R3696">
        <f>_xlfn.RANK.AVG(N3696,Table1[backers_count])</f>
        <v>1244.5</v>
      </c>
      <c r="S3696" t="str">
        <f t="shared" si="288"/>
        <v>theater</v>
      </c>
      <c r="T3696" t="str">
        <f t="shared" si="289"/>
        <v>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85"/>
        <v>42015.870486111111</v>
      </c>
      <c r="K3697">
        <v>1419281610</v>
      </c>
      <c r="L3697" s="11">
        <f t="shared" si="286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87"/>
        <v>100</v>
      </c>
      <c r="R3697">
        <f>_xlfn.RANK.AVG(N3697,Table1[backers_count])</f>
        <v>1786</v>
      </c>
      <c r="S3697" t="str">
        <f t="shared" si="288"/>
        <v>theater</v>
      </c>
      <c r="T3697" t="str">
        <f t="shared" si="289"/>
        <v>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85"/>
        <v>42048.617083333331</v>
      </c>
      <c r="K3698">
        <v>1418654916</v>
      </c>
      <c r="L3698" s="11">
        <f t="shared" si="286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87"/>
        <v>155</v>
      </c>
      <c r="R3698">
        <f>_xlfn.RANK.AVG(N3698,Table1[backers_count])</f>
        <v>1007</v>
      </c>
      <c r="S3698" t="str">
        <f t="shared" si="288"/>
        <v>theater</v>
      </c>
      <c r="T3698" t="str">
        <f t="shared" si="289"/>
        <v>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85"/>
        <v>42500.465833333335</v>
      </c>
      <c r="K3699">
        <v>1461064248</v>
      </c>
      <c r="L3699" s="11">
        <f t="shared" si="286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87"/>
        <v>108</v>
      </c>
      <c r="R3699">
        <f>_xlfn.RANK.AVG(N3699,Table1[backers_count])</f>
        <v>1866.5</v>
      </c>
      <c r="S3699" t="str">
        <f t="shared" si="288"/>
        <v>theater</v>
      </c>
      <c r="T3699" t="str">
        <f t="shared" si="289"/>
        <v>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85"/>
        <v>42431.806562500002</v>
      </c>
      <c r="K3700">
        <v>1454354487</v>
      </c>
      <c r="L3700" s="11">
        <f t="shared" si="286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87"/>
        <v>111</v>
      </c>
      <c r="R3700">
        <f>_xlfn.RANK.AVG(N3700,Table1[backers_count])</f>
        <v>611</v>
      </c>
      <c r="S3700" t="str">
        <f t="shared" si="288"/>
        <v>theater</v>
      </c>
      <c r="T3700" t="str">
        <f t="shared" si="289"/>
        <v>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85"/>
        <v>41927.602037037039</v>
      </c>
      <c r="K3701">
        <v>1410791216</v>
      </c>
      <c r="L3701" s="11">
        <f t="shared" si="286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87"/>
        <v>101</v>
      </c>
      <c r="R3701">
        <f>_xlfn.RANK.AVG(N3701,Table1[backers_count])</f>
        <v>1594</v>
      </c>
      <c r="S3701" t="str">
        <f t="shared" si="288"/>
        <v>theater</v>
      </c>
      <c r="T3701" t="str">
        <f t="shared" si="289"/>
        <v>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85"/>
        <v>41912.666666666664</v>
      </c>
      <c r="K3702">
        <v>1409493800</v>
      </c>
      <c r="L3702" s="11">
        <f t="shared" si="286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87"/>
        <v>121</v>
      </c>
      <c r="R3702">
        <f>_xlfn.RANK.AVG(N3702,Table1[backers_count])</f>
        <v>2296.5</v>
      </c>
      <c r="S3702" t="str">
        <f t="shared" si="288"/>
        <v>theater</v>
      </c>
      <c r="T3702" t="str">
        <f t="shared" si="289"/>
        <v>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85"/>
        <v>42159.541585648149</v>
      </c>
      <c r="K3703">
        <v>1430830793</v>
      </c>
      <c r="L3703" s="11">
        <f t="shared" si="286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87"/>
        <v>100</v>
      </c>
      <c r="R3703">
        <f>_xlfn.RANK.AVG(N3703,Table1[backers_count])</f>
        <v>1614</v>
      </c>
      <c r="S3703" t="str">
        <f t="shared" si="288"/>
        <v>theater</v>
      </c>
      <c r="T3703" t="str">
        <f t="shared" si="289"/>
        <v>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85"/>
        <v>42561.957638888889</v>
      </c>
      <c r="K3704">
        <v>1464958484</v>
      </c>
      <c r="L3704" s="11">
        <f t="shared" si="286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87"/>
        <v>109</v>
      </c>
      <c r="R3704">
        <f>_xlfn.RANK.AVG(N3704,Table1[backers_count])</f>
        <v>2182</v>
      </c>
      <c r="S3704" t="str">
        <f t="shared" si="288"/>
        <v>theater</v>
      </c>
      <c r="T3704" t="str">
        <f t="shared" si="289"/>
        <v>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85"/>
        <v>42595.290972222225</v>
      </c>
      <c r="K3705">
        <v>1467720388</v>
      </c>
      <c r="L3705" s="11">
        <f t="shared" si="286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87"/>
        <v>123</v>
      </c>
      <c r="R3705">
        <f>_xlfn.RANK.AVG(N3705,Table1[backers_count])</f>
        <v>1866.5</v>
      </c>
      <c r="S3705" t="str">
        <f t="shared" si="288"/>
        <v>theater</v>
      </c>
      <c r="T3705" t="str">
        <f t="shared" si="289"/>
        <v>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85"/>
        <v>42521.689745370371</v>
      </c>
      <c r="K3706">
        <v>1459528394</v>
      </c>
      <c r="L3706" s="11">
        <f t="shared" si="286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87"/>
        <v>136</v>
      </c>
      <c r="R3706">
        <f>_xlfn.RANK.AVG(N3706,Table1[backers_count])</f>
        <v>1970</v>
      </c>
      <c r="S3706" t="str">
        <f t="shared" si="288"/>
        <v>theater</v>
      </c>
      <c r="T3706" t="str">
        <f t="shared" si="289"/>
        <v>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85"/>
        <v>41813.75</v>
      </c>
      <c r="K3707">
        <v>1401714114</v>
      </c>
      <c r="L3707" s="11">
        <f t="shared" si="286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87"/>
        <v>103</v>
      </c>
      <c r="R3707">
        <f>_xlfn.RANK.AVG(N3707,Table1[backers_count])</f>
        <v>1724.5</v>
      </c>
      <c r="S3707" t="str">
        <f t="shared" si="288"/>
        <v>theater</v>
      </c>
      <c r="T3707" t="str">
        <f t="shared" si="289"/>
        <v>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85"/>
        <v>41894.913761574076</v>
      </c>
      <c r="K3708">
        <v>1409262949</v>
      </c>
      <c r="L3708" s="11">
        <f t="shared" si="286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87"/>
        <v>121</v>
      </c>
      <c r="R3708">
        <f>_xlfn.RANK.AVG(N3708,Table1[backers_count])</f>
        <v>2521.5</v>
      </c>
      <c r="S3708" t="str">
        <f t="shared" si="288"/>
        <v>theater</v>
      </c>
      <c r="T3708" t="str">
        <f t="shared" si="289"/>
        <v>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85"/>
        <v>42573.226388888885</v>
      </c>
      <c r="K3709">
        <v>1467335378</v>
      </c>
      <c r="L3709" s="11">
        <f t="shared" si="286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87"/>
        <v>186</v>
      </c>
      <c r="R3709">
        <f>_xlfn.RANK.AVG(N3709,Table1[backers_count])</f>
        <v>2118</v>
      </c>
      <c r="S3709" t="str">
        <f t="shared" si="288"/>
        <v>theater</v>
      </c>
      <c r="T3709" t="str">
        <f t="shared" si="289"/>
        <v>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85"/>
        <v>41824.142199074071</v>
      </c>
      <c r="K3710">
        <v>1403234686</v>
      </c>
      <c r="L3710" s="11">
        <f t="shared" si="286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87"/>
        <v>300</v>
      </c>
      <c r="R3710">
        <f>_xlfn.RANK.AVG(N3710,Table1[backers_count])</f>
        <v>1614</v>
      </c>
      <c r="S3710" t="str">
        <f t="shared" si="288"/>
        <v>theater</v>
      </c>
      <c r="T3710" t="str">
        <f t="shared" si="289"/>
        <v>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85"/>
        <v>41815.707708333335</v>
      </c>
      <c r="K3711">
        <v>1401123546</v>
      </c>
      <c r="L3711" s="11">
        <f t="shared" si="286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87"/>
        <v>108</v>
      </c>
      <c r="R3711">
        <f>_xlfn.RANK.AVG(N3711,Table1[backers_count])</f>
        <v>1724.5</v>
      </c>
      <c r="S3711" t="str">
        <f t="shared" si="288"/>
        <v>theater</v>
      </c>
      <c r="T3711" t="str">
        <f t="shared" si="289"/>
        <v>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85"/>
        <v>42097.576249999998</v>
      </c>
      <c r="K3712">
        <v>1425908988</v>
      </c>
      <c r="L3712" s="11">
        <f t="shared" si="286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87"/>
        <v>141</v>
      </c>
      <c r="R3712">
        <f>_xlfn.RANK.AVG(N3712,Table1[backers_count])</f>
        <v>1970</v>
      </c>
      <c r="S3712" t="str">
        <f t="shared" si="288"/>
        <v>theater</v>
      </c>
      <c r="T3712" t="str">
        <f t="shared" si="289"/>
        <v>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85"/>
        <v>41805.666666666664</v>
      </c>
      <c r="K3713">
        <v>1400606573</v>
      </c>
      <c r="L3713" s="11">
        <f t="shared" si="286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87"/>
        <v>114</v>
      </c>
      <c r="R3713">
        <f>_xlfn.RANK.AVG(N3713,Table1[backers_count])</f>
        <v>2182</v>
      </c>
      <c r="S3713" t="str">
        <f t="shared" si="288"/>
        <v>theater</v>
      </c>
      <c r="T3713" t="str">
        <f t="shared" si="289"/>
        <v>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ref="J3714:J3777" si="290">(((I3714/60)/60)/24)+DATE(1970,1,1)</f>
        <v>42155.290972222225</v>
      </c>
      <c r="K3714">
        <v>1431230867</v>
      </c>
      <c r="L3714" s="11">
        <f t="shared" ref="L3714:L3777" si="291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92">ROUND((E3714/D3714)*100,0)</f>
        <v>154</v>
      </c>
      <c r="R3714">
        <f>_xlfn.RANK.AVG(N3714,Table1[backers_count])</f>
        <v>777</v>
      </c>
      <c r="S3714" t="str">
        <f t="shared" ref="S3714:S3777" si="293">LEFT(P3714, SEARCH("/",P3714,1)-1)</f>
        <v>theater</v>
      </c>
      <c r="T3714" t="str">
        <f t="shared" ref="T3714:T3777" si="294">RIGHT(P3714,LEN(P3714)-SEARCH("/",P3714)-1)</f>
        <v>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si="290"/>
        <v>42525.738032407404</v>
      </c>
      <c r="K3715">
        <v>1463334166</v>
      </c>
      <c r="L3715" s="11">
        <f t="shared" si="291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92"/>
        <v>102</v>
      </c>
      <c r="R3715">
        <f>_xlfn.RANK.AVG(N3715,Table1[backers_count])</f>
        <v>2263</v>
      </c>
      <c r="S3715" t="str">
        <f t="shared" si="293"/>
        <v>theater</v>
      </c>
      <c r="T3715" t="str">
        <f t="shared" si="294"/>
        <v>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90"/>
        <v>42150.165972222225</v>
      </c>
      <c r="K3716">
        <v>1429881667</v>
      </c>
      <c r="L3716" s="11">
        <f t="shared" si="29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92"/>
        <v>102</v>
      </c>
      <c r="R3716">
        <f>_xlfn.RANK.AVG(N3716,Table1[backers_count])</f>
        <v>832</v>
      </c>
      <c r="S3716" t="str">
        <f t="shared" si="293"/>
        <v>theater</v>
      </c>
      <c r="T3716" t="str">
        <f t="shared" si="294"/>
        <v>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90"/>
        <v>42094.536111111112</v>
      </c>
      <c r="K3717">
        <v>1422834819</v>
      </c>
      <c r="L3717" s="11">
        <f t="shared" si="29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92"/>
        <v>103</v>
      </c>
      <c r="R3717">
        <f>_xlfn.RANK.AVG(N3717,Table1[backers_count])</f>
        <v>1970</v>
      </c>
      <c r="S3717" t="str">
        <f t="shared" si="293"/>
        <v>theater</v>
      </c>
      <c r="T3717" t="str">
        <f t="shared" si="294"/>
        <v>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90"/>
        <v>42390.887835648144</v>
      </c>
      <c r="K3718">
        <v>1450819109</v>
      </c>
      <c r="L3718" s="11">
        <f t="shared" si="29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92"/>
        <v>156</v>
      </c>
      <c r="R3718">
        <f>_xlfn.RANK.AVG(N3718,Table1[backers_count])</f>
        <v>2084.5</v>
      </c>
      <c r="S3718" t="str">
        <f t="shared" si="293"/>
        <v>theater</v>
      </c>
      <c r="T3718" t="str">
        <f t="shared" si="294"/>
        <v>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90"/>
        <v>42133.866307870368</v>
      </c>
      <c r="K3719">
        <v>1428526049</v>
      </c>
      <c r="L3719" s="11">
        <f t="shared" si="29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92"/>
        <v>101</v>
      </c>
      <c r="R3719">
        <f>_xlfn.RANK.AVG(N3719,Table1[backers_count])</f>
        <v>2521.5</v>
      </c>
      <c r="S3719" t="str">
        <f t="shared" si="293"/>
        <v>theater</v>
      </c>
      <c r="T3719" t="str">
        <f t="shared" si="294"/>
        <v>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90"/>
        <v>42062.716145833328</v>
      </c>
      <c r="K3720">
        <v>1422465075</v>
      </c>
      <c r="L3720" s="11">
        <f t="shared" si="29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92"/>
        <v>239</v>
      </c>
      <c r="R3720">
        <f>_xlfn.RANK.AVG(N3720,Table1[backers_count])</f>
        <v>1483</v>
      </c>
      <c r="S3720" t="str">
        <f t="shared" si="293"/>
        <v>theater</v>
      </c>
      <c r="T3720" t="str">
        <f t="shared" si="294"/>
        <v>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90"/>
        <v>42177.729930555557</v>
      </c>
      <c r="K3721">
        <v>1432402266</v>
      </c>
      <c r="L3721" s="11">
        <f t="shared" si="29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92"/>
        <v>210</v>
      </c>
      <c r="R3721">
        <f>_xlfn.RANK.AVG(N3721,Table1[backers_count])</f>
        <v>3067.5</v>
      </c>
      <c r="S3721" t="str">
        <f t="shared" si="293"/>
        <v>theater</v>
      </c>
      <c r="T3721" t="str">
        <f t="shared" si="294"/>
        <v>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90"/>
        <v>42187.993125000001</v>
      </c>
      <c r="K3722">
        <v>1433980206</v>
      </c>
      <c r="L3722" s="11">
        <f t="shared" si="29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92"/>
        <v>105</v>
      </c>
      <c r="R3722">
        <f>_xlfn.RANK.AVG(N3722,Table1[backers_count])</f>
        <v>1594</v>
      </c>
      <c r="S3722" t="str">
        <f t="shared" si="293"/>
        <v>theater</v>
      </c>
      <c r="T3722" t="str">
        <f t="shared" si="294"/>
        <v>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90"/>
        <v>41948.977824074071</v>
      </c>
      <c r="K3723">
        <v>1413412084</v>
      </c>
      <c r="L3723" s="11">
        <f t="shared" si="29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92"/>
        <v>101</v>
      </c>
      <c r="R3723">
        <f>_xlfn.RANK.AVG(N3723,Table1[backers_count])</f>
        <v>1524</v>
      </c>
      <c r="S3723" t="str">
        <f t="shared" si="293"/>
        <v>theater</v>
      </c>
      <c r="T3723" t="str">
        <f t="shared" si="294"/>
        <v>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90"/>
        <v>42411.957638888889</v>
      </c>
      <c r="K3724">
        <v>1452614847</v>
      </c>
      <c r="L3724" s="11">
        <f t="shared" si="29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92"/>
        <v>111</v>
      </c>
      <c r="R3724">
        <f>_xlfn.RANK.AVG(N3724,Table1[backers_count])</f>
        <v>1724.5</v>
      </c>
      <c r="S3724" t="str">
        <f t="shared" si="293"/>
        <v>theater</v>
      </c>
      <c r="T3724" t="str">
        <f t="shared" si="294"/>
        <v>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90"/>
        <v>41973.794699074075</v>
      </c>
      <c r="K3725">
        <v>1414778662</v>
      </c>
      <c r="L3725" s="11">
        <f t="shared" si="29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92"/>
        <v>102</v>
      </c>
      <c r="R3725">
        <f>_xlfn.RANK.AVG(N3725,Table1[backers_count])</f>
        <v>1198.5</v>
      </c>
      <c r="S3725" t="str">
        <f t="shared" si="293"/>
        <v>theater</v>
      </c>
      <c r="T3725" t="str">
        <f t="shared" si="294"/>
        <v>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90"/>
        <v>42494.958333333328</v>
      </c>
      <c r="K3726">
        <v>1459856860</v>
      </c>
      <c r="L3726" s="11">
        <f t="shared" si="29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92"/>
        <v>103</v>
      </c>
      <c r="R3726">
        <f>_xlfn.RANK.AVG(N3726,Table1[backers_count])</f>
        <v>905.5</v>
      </c>
      <c r="S3726" t="str">
        <f t="shared" si="293"/>
        <v>theater</v>
      </c>
      <c r="T3726" t="str">
        <f t="shared" si="294"/>
        <v>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90"/>
        <v>42418.895833333328</v>
      </c>
      <c r="K3727">
        <v>1454366467</v>
      </c>
      <c r="L3727" s="11">
        <f t="shared" si="29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92"/>
        <v>127</v>
      </c>
      <c r="R3727">
        <f>_xlfn.RANK.AVG(N3727,Table1[backers_count])</f>
        <v>2419.5</v>
      </c>
      <c r="S3727" t="str">
        <f t="shared" si="293"/>
        <v>theater</v>
      </c>
      <c r="T3727" t="str">
        <f t="shared" si="294"/>
        <v>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90"/>
        <v>42489.875</v>
      </c>
      <c r="K3728">
        <v>1459567371</v>
      </c>
      <c r="L3728" s="11">
        <f t="shared" si="29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92"/>
        <v>339</v>
      </c>
      <c r="R3728">
        <f>_xlfn.RANK.AVG(N3728,Table1[backers_count])</f>
        <v>1483</v>
      </c>
      <c r="S3728" t="str">
        <f t="shared" si="293"/>
        <v>theater</v>
      </c>
      <c r="T3728" t="str">
        <f t="shared" si="294"/>
        <v>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90"/>
        <v>42663.204861111109</v>
      </c>
      <c r="K3729">
        <v>1474273294</v>
      </c>
      <c r="L3729" s="11">
        <f t="shared" si="29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92"/>
        <v>101</v>
      </c>
      <c r="R3729">
        <f>_xlfn.RANK.AVG(N3729,Table1[backers_count])</f>
        <v>1786</v>
      </c>
      <c r="S3729" t="str">
        <f t="shared" si="293"/>
        <v>theater</v>
      </c>
      <c r="T3729" t="str">
        <f t="shared" si="294"/>
        <v>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90"/>
        <v>42235.171018518522</v>
      </c>
      <c r="K3730">
        <v>1437365176</v>
      </c>
      <c r="L3730" s="11">
        <f t="shared" si="29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92"/>
        <v>9</v>
      </c>
      <c r="R3730">
        <f>_xlfn.RANK.AVG(N3730,Table1[backers_count])</f>
        <v>1837</v>
      </c>
      <c r="S3730" t="str">
        <f t="shared" si="293"/>
        <v>theater</v>
      </c>
      <c r="T3730" t="str">
        <f t="shared" si="294"/>
        <v>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90"/>
        <v>42086.16333333333</v>
      </c>
      <c r="K3731">
        <v>1423198512</v>
      </c>
      <c r="L3731" s="11">
        <f t="shared" si="29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92"/>
        <v>7</v>
      </c>
      <c r="R3731">
        <f>_xlfn.RANK.AVG(N3731,Table1[backers_count])</f>
        <v>2971.5</v>
      </c>
      <c r="S3731" t="str">
        <f t="shared" si="293"/>
        <v>theater</v>
      </c>
      <c r="T3731" t="str">
        <f t="shared" si="294"/>
        <v>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90"/>
        <v>42233.677766203706</v>
      </c>
      <c r="K3732">
        <v>1437236159</v>
      </c>
      <c r="L3732" s="11">
        <f t="shared" si="29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92"/>
        <v>10</v>
      </c>
      <c r="R3732">
        <f>_xlfn.RANK.AVG(N3732,Table1[backers_count])</f>
        <v>3572.5</v>
      </c>
      <c r="S3732" t="str">
        <f t="shared" si="293"/>
        <v>theater</v>
      </c>
      <c r="T3732" t="str">
        <f t="shared" si="294"/>
        <v>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90"/>
        <v>42014.140972222223</v>
      </c>
      <c r="K3733">
        <v>1418234646</v>
      </c>
      <c r="L3733" s="11">
        <f t="shared" si="29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92"/>
        <v>11</v>
      </c>
      <c r="R3733">
        <f>_xlfn.RANK.AVG(N3733,Table1[backers_count])</f>
        <v>2568.5</v>
      </c>
      <c r="S3733" t="str">
        <f t="shared" si="293"/>
        <v>theater</v>
      </c>
      <c r="T3733" t="str">
        <f t="shared" si="294"/>
        <v>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90"/>
        <v>42028.5</v>
      </c>
      <c r="K3734">
        <v>1416932133</v>
      </c>
      <c r="L3734" s="11">
        <f t="shared" si="29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92"/>
        <v>15</v>
      </c>
      <c r="R3734">
        <f>_xlfn.RANK.AVG(N3734,Table1[backers_count])</f>
        <v>3067.5</v>
      </c>
      <c r="S3734" t="str">
        <f t="shared" si="293"/>
        <v>theater</v>
      </c>
      <c r="T3734" t="str">
        <f t="shared" si="294"/>
        <v>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90"/>
        <v>42112.9375</v>
      </c>
      <c r="K3735">
        <v>1428539708</v>
      </c>
      <c r="L3735" s="11">
        <f t="shared" si="29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92"/>
        <v>0</v>
      </c>
      <c r="R3735">
        <f>_xlfn.RANK.AVG(N3735,Table1[backers_count])</f>
        <v>3909.5</v>
      </c>
      <c r="S3735" t="str">
        <f t="shared" si="293"/>
        <v>theater</v>
      </c>
      <c r="T3735" t="str">
        <f t="shared" si="294"/>
        <v>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90"/>
        <v>42149.901574074072</v>
      </c>
      <c r="K3736">
        <v>1427405896</v>
      </c>
      <c r="L3736" s="11">
        <f t="shared" si="29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92"/>
        <v>28</v>
      </c>
      <c r="R3736">
        <f>_xlfn.RANK.AVG(N3736,Table1[backers_count])</f>
        <v>2833</v>
      </c>
      <c r="S3736" t="str">
        <f t="shared" si="293"/>
        <v>theater</v>
      </c>
      <c r="T3736" t="str">
        <f t="shared" si="294"/>
        <v>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90"/>
        <v>42152.693159722221</v>
      </c>
      <c r="K3737">
        <v>1430239089</v>
      </c>
      <c r="L3737" s="11">
        <f t="shared" si="29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92"/>
        <v>13</v>
      </c>
      <c r="R3737">
        <f>_xlfn.RANK.AVG(N3737,Table1[backers_count])</f>
        <v>3354.5</v>
      </c>
      <c r="S3737" t="str">
        <f t="shared" si="293"/>
        <v>theater</v>
      </c>
      <c r="T3737" t="str">
        <f t="shared" si="294"/>
        <v>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90"/>
        <v>42086.75</v>
      </c>
      <c r="K3738">
        <v>1423847093</v>
      </c>
      <c r="L3738" s="11">
        <f t="shared" si="29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92"/>
        <v>1</v>
      </c>
      <c r="R3738">
        <f>_xlfn.RANK.AVG(N3738,Table1[backers_count])</f>
        <v>3572.5</v>
      </c>
      <c r="S3738" t="str">
        <f t="shared" si="293"/>
        <v>theater</v>
      </c>
      <c r="T3738" t="str">
        <f t="shared" si="294"/>
        <v>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90"/>
        <v>42320.290972222225</v>
      </c>
      <c r="K3739">
        <v>1445358903</v>
      </c>
      <c r="L3739" s="11">
        <f t="shared" si="29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92"/>
        <v>21</v>
      </c>
      <c r="R3739">
        <f>_xlfn.RANK.AVG(N3739,Table1[backers_count])</f>
        <v>3067.5</v>
      </c>
      <c r="S3739" t="str">
        <f t="shared" si="293"/>
        <v>theater</v>
      </c>
      <c r="T3739" t="str">
        <f t="shared" si="294"/>
        <v>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90"/>
        <v>41835.916666666664</v>
      </c>
      <c r="K3740">
        <v>1403562705</v>
      </c>
      <c r="L3740" s="11">
        <f t="shared" si="29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92"/>
        <v>18</v>
      </c>
      <c r="R3740">
        <f>_xlfn.RANK.AVG(N3740,Table1[backers_count])</f>
        <v>2901.5</v>
      </c>
      <c r="S3740" t="str">
        <f t="shared" si="293"/>
        <v>theater</v>
      </c>
      <c r="T3740" t="str">
        <f t="shared" si="294"/>
        <v>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90"/>
        <v>42568.449861111112</v>
      </c>
      <c r="K3741">
        <v>1467024468</v>
      </c>
      <c r="L3741" s="11">
        <f t="shared" si="29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92"/>
        <v>20</v>
      </c>
      <c r="R3741">
        <f>_xlfn.RANK.AVG(N3741,Table1[backers_count])</f>
        <v>2767.5</v>
      </c>
      <c r="S3741" t="str">
        <f t="shared" si="293"/>
        <v>theater</v>
      </c>
      <c r="T3741" t="str">
        <f t="shared" si="294"/>
        <v>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90"/>
        <v>41863.079143518517</v>
      </c>
      <c r="K3742">
        <v>1405217355</v>
      </c>
      <c r="L3742" s="11">
        <f t="shared" si="29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92"/>
        <v>18</v>
      </c>
      <c r="R3742">
        <f>_xlfn.RANK.AVG(N3742,Table1[backers_count])</f>
        <v>2470</v>
      </c>
      <c r="S3742" t="str">
        <f t="shared" si="293"/>
        <v>theater</v>
      </c>
      <c r="T3742" t="str">
        <f t="shared" si="294"/>
        <v>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90"/>
        <v>42355.920717592591</v>
      </c>
      <c r="K3743">
        <v>1447797950</v>
      </c>
      <c r="L3743" s="11">
        <f t="shared" si="29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92"/>
        <v>0</v>
      </c>
      <c r="R3743">
        <f>_xlfn.RANK.AVG(N3743,Table1[backers_count])</f>
        <v>3909.5</v>
      </c>
      <c r="S3743" t="str">
        <f t="shared" si="293"/>
        <v>theater</v>
      </c>
      <c r="T3743" t="str">
        <f t="shared" si="294"/>
        <v>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90"/>
        <v>41888.214629629627</v>
      </c>
      <c r="K3744">
        <v>1407388144</v>
      </c>
      <c r="L3744" s="11">
        <f t="shared" si="29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92"/>
        <v>2</v>
      </c>
      <c r="R3744">
        <f>_xlfn.RANK.AVG(N3744,Table1[backers_count])</f>
        <v>3067.5</v>
      </c>
      <c r="S3744" t="str">
        <f t="shared" si="293"/>
        <v>theater</v>
      </c>
      <c r="T3744" t="str">
        <f t="shared" si="294"/>
        <v>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90"/>
        <v>41823.710231481484</v>
      </c>
      <c r="K3745">
        <v>1401814964</v>
      </c>
      <c r="L3745" s="11">
        <f t="shared" si="29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92"/>
        <v>0</v>
      </c>
      <c r="R3745">
        <f>_xlfn.RANK.AVG(N3745,Table1[backers_count])</f>
        <v>3909.5</v>
      </c>
      <c r="S3745" t="str">
        <f t="shared" si="293"/>
        <v>theater</v>
      </c>
      <c r="T3745" t="str">
        <f t="shared" si="294"/>
        <v>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90"/>
        <v>41825.165972222225</v>
      </c>
      <c r="K3746">
        <v>1401823952</v>
      </c>
      <c r="L3746" s="11">
        <f t="shared" si="29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92"/>
        <v>0</v>
      </c>
      <c r="R3746">
        <f>_xlfn.RANK.AVG(N3746,Table1[backers_count])</f>
        <v>3909.5</v>
      </c>
      <c r="S3746" t="str">
        <f t="shared" si="293"/>
        <v>theater</v>
      </c>
      <c r="T3746" t="str">
        <f t="shared" si="294"/>
        <v>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90"/>
        <v>41861.697939814818</v>
      </c>
      <c r="K3747">
        <v>1405097102</v>
      </c>
      <c r="L3747" s="11">
        <f t="shared" si="29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92"/>
        <v>10</v>
      </c>
      <c r="R3747">
        <f>_xlfn.RANK.AVG(N3747,Table1[backers_count])</f>
        <v>3572.5</v>
      </c>
      <c r="S3747" t="str">
        <f t="shared" si="293"/>
        <v>theater</v>
      </c>
      <c r="T3747" t="str">
        <f t="shared" si="294"/>
        <v>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90"/>
        <v>42651.389340277776</v>
      </c>
      <c r="K3748">
        <v>1473326439</v>
      </c>
      <c r="L3748" s="11">
        <f t="shared" si="29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92"/>
        <v>2</v>
      </c>
      <c r="R3748">
        <f>_xlfn.RANK.AVG(N3748,Table1[backers_count])</f>
        <v>3572.5</v>
      </c>
      <c r="S3748" t="str">
        <f t="shared" si="293"/>
        <v>theater</v>
      </c>
      <c r="T3748" t="str">
        <f t="shared" si="294"/>
        <v>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90"/>
        <v>42190.957638888889</v>
      </c>
      <c r="K3749">
        <v>1433833896</v>
      </c>
      <c r="L3749" s="11">
        <f t="shared" si="29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92"/>
        <v>1</v>
      </c>
      <c r="R3749">
        <f>_xlfn.RANK.AVG(N3749,Table1[backers_count])</f>
        <v>3572.5</v>
      </c>
      <c r="S3749" t="str">
        <f t="shared" si="293"/>
        <v>theater</v>
      </c>
      <c r="T3749" t="str">
        <f t="shared" si="294"/>
        <v>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90"/>
        <v>42416.249305555553</v>
      </c>
      <c r="K3750">
        <v>1453827436</v>
      </c>
      <c r="L3750" s="11">
        <f t="shared" si="29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92"/>
        <v>104</v>
      </c>
      <c r="R3750">
        <f>_xlfn.RANK.AVG(N3750,Table1[backers_count])</f>
        <v>1367.5</v>
      </c>
      <c r="S3750" t="str">
        <f t="shared" si="293"/>
        <v>theater</v>
      </c>
      <c r="T3750" t="str">
        <f t="shared" si="294"/>
        <v>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90"/>
        <v>42489.165972222225</v>
      </c>
      <c r="K3751">
        <v>1459220588</v>
      </c>
      <c r="L3751" s="11">
        <f t="shared" si="29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92"/>
        <v>105</v>
      </c>
      <c r="R3751">
        <f>_xlfn.RANK.AVG(N3751,Table1[backers_count])</f>
        <v>2833</v>
      </c>
      <c r="S3751" t="str">
        <f t="shared" si="293"/>
        <v>theater</v>
      </c>
      <c r="T3751" t="str">
        <f t="shared" si="294"/>
        <v>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90"/>
        <v>42045.332638888889</v>
      </c>
      <c r="K3752">
        <v>1421105608</v>
      </c>
      <c r="L3752" s="11">
        <f t="shared" si="29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92"/>
        <v>100</v>
      </c>
      <c r="R3752">
        <f>_xlfn.RANK.AVG(N3752,Table1[backers_count])</f>
        <v>1928.5</v>
      </c>
      <c r="S3752" t="str">
        <f t="shared" si="293"/>
        <v>theater</v>
      </c>
      <c r="T3752" t="str">
        <f t="shared" si="294"/>
        <v>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90"/>
        <v>42462.993900462956</v>
      </c>
      <c r="K3753">
        <v>1454460673</v>
      </c>
      <c r="L3753" s="11">
        <f t="shared" si="29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92"/>
        <v>133</v>
      </c>
      <c r="R3753">
        <f>_xlfn.RANK.AVG(N3753,Table1[backers_count])</f>
        <v>2611.5</v>
      </c>
      <c r="S3753" t="str">
        <f t="shared" si="293"/>
        <v>theater</v>
      </c>
      <c r="T3753" t="str">
        <f t="shared" si="294"/>
        <v>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90"/>
        <v>42659.875</v>
      </c>
      <c r="K3754">
        <v>1473189335</v>
      </c>
      <c r="L3754" s="11">
        <f t="shared" si="29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92"/>
        <v>113</v>
      </c>
      <c r="R3754">
        <f>_xlfn.RANK.AVG(N3754,Table1[backers_count])</f>
        <v>2419.5</v>
      </c>
      <c r="S3754" t="str">
        <f t="shared" si="293"/>
        <v>theater</v>
      </c>
      <c r="T3754" t="str">
        <f t="shared" si="294"/>
        <v>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90"/>
        <v>42158</v>
      </c>
      <c r="K3755">
        <v>1430768800</v>
      </c>
      <c r="L3755" s="11">
        <f t="shared" si="29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92"/>
        <v>103</v>
      </c>
      <c r="R3755">
        <f>_xlfn.RANK.AVG(N3755,Table1[backers_count])</f>
        <v>1866.5</v>
      </c>
      <c r="S3755" t="str">
        <f t="shared" si="293"/>
        <v>theater</v>
      </c>
      <c r="T3755" t="str">
        <f t="shared" si="294"/>
        <v>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90"/>
        <v>41846.207638888889</v>
      </c>
      <c r="K3756">
        <v>1403125737</v>
      </c>
      <c r="L3756" s="11">
        <f t="shared" si="29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92"/>
        <v>120</v>
      </c>
      <c r="R3756">
        <f>_xlfn.RANK.AVG(N3756,Table1[backers_count])</f>
        <v>1970</v>
      </c>
      <c r="S3756" t="str">
        <f t="shared" si="293"/>
        <v>theater</v>
      </c>
      <c r="T3756" t="str">
        <f t="shared" si="294"/>
        <v>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90"/>
        <v>42475.866979166662</v>
      </c>
      <c r="K3757">
        <v>1458161307</v>
      </c>
      <c r="L3757" s="11">
        <f t="shared" si="29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92"/>
        <v>130</v>
      </c>
      <c r="R3757">
        <f>_xlfn.RANK.AVG(N3757,Table1[backers_count])</f>
        <v>1928.5</v>
      </c>
      <c r="S3757" t="str">
        <f t="shared" si="293"/>
        <v>theater</v>
      </c>
      <c r="T3757" t="str">
        <f t="shared" si="294"/>
        <v>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90"/>
        <v>41801.814791666664</v>
      </c>
      <c r="K3758">
        <v>1399923198</v>
      </c>
      <c r="L3758" s="11">
        <f t="shared" si="29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92"/>
        <v>101</v>
      </c>
      <c r="R3758">
        <f>_xlfn.RANK.AVG(N3758,Table1[backers_count])</f>
        <v>2338</v>
      </c>
      <c r="S3758" t="str">
        <f t="shared" si="293"/>
        <v>theater</v>
      </c>
      <c r="T3758" t="str">
        <f t="shared" si="294"/>
        <v>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90"/>
        <v>41974.850868055553</v>
      </c>
      <c r="K3759">
        <v>1415737515</v>
      </c>
      <c r="L3759" s="11">
        <f t="shared" si="29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92"/>
        <v>109</v>
      </c>
      <c r="R3759">
        <f>_xlfn.RANK.AVG(N3759,Table1[backers_count])</f>
        <v>1400.5</v>
      </c>
      <c r="S3759" t="str">
        <f t="shared" si="293"/>
        <v>theater</v>
      </c>
      <c r="T3759" t="str">
        <f t="shared" si="294"/>
        <v>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90"/>
        <v>41778.208333333336</v>
      </c>
      <c r="K3760">
        <v>1397819938</v>
      </c>
      <c r="L3760" s="11">
        <f t="shared" si="29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92"/>
        <v>102</v>
      </c>
      <c r="R3760">
        <f>_xlfn.RANK.AVG(N3760,Table1[backers_count])</f>
        <v>2010</v>
      </c>
      <c r="S3760" t="str">
        <f t="shared" si="293"/>
        <v>theater</v>
      </c>
      <c r="T3760" t="str">
        <f t="shared" si="294"/>
        <v>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90"/>
        <v>42242.108252314814</v>
      </c>
      <c r="K3761">
        <v>1435372553</v>
      </c>
      <c r="L3761" s="11">
        <f t="shared" si="29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92"/>
        <v>110</v>
      </c>
      <c r="R3761">
        <f>_xlfn.RANK.AVG(N3761,Table1[backers_count])</f>
        <v>914.5</v>
      </c>
      <c r="S3761" t="str">
        <f t="shared" si="293"/>
        <v>theater</v>
      </c>
      <c r="T3761" t="str">
        <f t="shared" si="294"/>
        <v>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90"/>
        <v>41764.525300925925</v>
      </c>
      <c r="K3762">
        <v>1397133386</v>
      </c>
      <c r="L3762" s="11">
        <f t="shared" si="29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92"/>
        <v>101</v>
      </c>
      <c r="R3762">
        <f>_xlfn.RANK.AVG(N3762,Table1[backers_count])</f>
        <v>884.5</v>
      </c>
      <c r="S3762" t="str">
        <f t="shared" si="293"/>
        <v>theater</v>
      </c>
      <c r="T3762" t="str">
        <f t="shared" si="294"/>
        <v>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90"/>
        <v>42226.958333333328</v>
      </c>
      <c r="K3763">
        <v>1434625937</v>
      </c>
      <c r="L3763" s="11">
        <f t="shared" si="29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92"/>
        <v>100</v>
      </c>
      <c r="R3763">
        <f>_xlfn.RANK.AVG(N3763,Table1[backers_count])</f>
        <v>3198.5</v>
      </c>
      <c r="S3763" t="str">
        <f t="shared" si="293"/>
        <v>theater</v>
      </c>
      <c r="T3763" t="str">
        <f t="shared" si="294"/>
        <v>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90"/>
        <v>42218.813530092593</v>
      </c>
      <c r="K3764">
        <v>1436383889</v>
      </c>
      <c r="L3764" s="11">
        <f t="shared" si="29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92"/>
        <v>106</v>
      </c>
      <c r="R3764">
        <f>_xlfn.RANK.AVG(N3764,Table1[backers_count])</f>
        <v>1928.5</v>
      </c>
      <c r="S3764" t="str">
        <f t="shared" si="293"/>
        <v>theater</v>
      </c>
      <c r="T3764" t="str">
        <f t="shared" si="294"/>
        <v>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90"/>
        <v>42095.708634259259</v>
      </c>
      <c r="K3765">
        <v>1425319226</v>
      </c>
      <c r="L3765" s="11">
        <f t="shared" si="29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92"/>
        <v>100</v>
      </c>
      <c r="R3765">
        <f>_xlfn.RANK.AVG(N3765,Table1[backers_count])</f>
        <v>1017.5</v>
      </c>
      <c r="S3765" t="str">
        <f t="shared" si="293"/>
        <v>theater</v>
      </c>
      <c r="T3765" t="str">
        <f t="shared" si="294"/>
        <v>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90"/>
        <v>42519.024999999994</v>
      </c>
      <c r="K3766">
        <v>1462824832</v>
      </c>
      <c r="L3766" s="11">
        <f t="shared" si="29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92"/>
        <v>100</v>
      </c>
      <c r="R3766">
        <f>_xlfn.RANK.AVG(N3766,Table1[backers_count])</f>
        <v>1970</v>
      </c>
      <c r="S3766" t="str">
        <f t="shared" si="293"/>
        <v>theater</v>
      </c>
      <c r="T3766" t="str">
        <f t="shared" si="294"/>
        <v>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90"/>
        <v>41850.776412037041</v>
      </c>
      <c r="K3767">
        <v>1404153482</v>
      </c>
      <c r="L3767" s="11">
        <f t="shared" si="29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92"/>
        <v>113</v>
      </c>
      <c r="R3767">
        <f>_xlfn.RANK.AVG(N3767,Table1[backers_count])</f>
        <v>759</v>
      </c>
      <c r="S3767" t="str">
        <f t="shared" si="293"/>
        <v>theater</v>
      </c>
      <c r="T3767" t="str">
        <f t="shared" si="294"/>
        <v>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90"/>
        <v>41823.167187500003</v>
      </c>
      <c r="K3768">
        <v>1401336045</v>
      </c>
      <c r="L3768" s="11">
        <f t="shared" si="29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92"/>
        <v>103</v>
      </c>
      <c r="R3768">
        <f>_xlfn.RANK.AVG(N3768,Table1[backers_count])</f>
        <v>842.5</v>
      </c>
      <c r="S3768" t="str">
        <f t="shared" si="293"/>
        <v>theater</v>
      </c>
      <c r="T3768" t="str">
        <f t="shared" si="294"/>
        <v>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90"/>
        <v>42064.207638888889</v>
      </c>
      <c r="K3769">
        <v>1423960097</v>
      </c>
      <c r="L3769" s="11">
        <f t="shared" si="29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92"/>
        <v>117</v>
      </c>
      <c r="R3769">
        <f>_xlfn.RANK.AVG(N3769,Table1[backers_count])</f>
        <v>1310.5</v>
      </c>
      <c r="S3769" t="str">
        <f t="shared" si="293"/>
        <v>theater</v>
      </c>
      <c r="T3769" t="str">
        <f t="shared" si="294"/>
        <v>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90"/>
        <v>41802.727893518517</v>
      </c>
      <c r="K3770">
        <v>1400002090</v>
      </c>
      <c r="L3770" s="11">
        <f t="shared" si="29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92"/>
        <v>108</v>
      </c>
      <c r="R3770">
        <f>_xlfn.RANK.AVG(N3770,Table1[backers_count])</f>
        <v>1272.5</v>
      </c>
      <c r="S3770" t="str">
        <f t="shared" si="293"/>
        <v>theater</v>
      </c>
      <c r="T3770" t="str">
        <f t="shared" si="294"/>
        <v>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90"/>
        <v>42475.598136574074</v>
      </c>
      <c r="K3771">
        <v>1458138079</v>
      </c>
      <c r="L3771" s="11">
        <f t="shared" si="29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92"/>
        <v>100</v>
      </c>
      <c r="R3771">
        <f>_xlfn.RANK.AVG(N3771,Table1[backers_count])</f>
        <v>2419.5</v>
      </c>
      <c r="S3771" t="str">
        <f t="shared" si="293"/>
        <v>theater</v>
      </c>
      <c r="T3771" t="str">
        <f t="shared" si="294"/>
        <v>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90"/>
        <v>42168.930671296301</v>
      </c>
      <c r="K3772">
        <v>1431642010</v>
      </c>
      <c r="L3772" s="11">
        <f t="shared" si="29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92"/>
        <v>100</v>
      </c>
      <c r="R3772">
        <f>_xlfn.RANK.AVG(N3772,Table1[backers_count])</f>
        <v>2222.5</v>
      </c>
      <c r="S3772" t="str">
        <f t="shared" si="293"/>
        <v>theater</v>
      </c>
      <c r="T3772" t="str">
        <f t="shared" si="294"/>
        <v>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90"/>
        <v>42508</v>
      </c>
      <c r="K3773">
        <v>1462307652</v>
      </c>
      <c r="L3773" s="11">
        <f t="shared" si="29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92"/>
        <v>146</v>
      </c>
      <c r="R3773">
        <f>_xlfn.RANK.AVG(N3773,Table1[backers_count])</f>
        <v>1645.5</v>
      </c>
      <c r="S3773" t="str">
        <f t="shared" si="293"/>
        <v>theater</v>
      </c>
      <c r="T3773" t="str">
        <f t="shared" si="294"/>
        <v>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90"/>
        <v>42703.25</v>
      </c>
      <c r="K3774">
        <v>1478616506</v>
      </c>
      <c r="L3774" s="11">
        <f t="shared" si="29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92"/>
        <v>110</v>
      </c>
      <c r="R3774">
        <f>_xlfn.RANK.AVG(N3774,Table1[backers_count])</f>
        <v>1786</v>
      </c>
      <c r="S3774" t="str">
        <f t="shared" si="293"/>
        <v>theater</v>
      </c>
      <c r="T3774" t="str">
        <f t="shared" si="294"/>
        <v>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90"/>
        <v>42689.088888888888</v>
      </c>
      <c r="K3775">
        <v>1476317247</v>
      </c>
      <c r="L3775" s="11">
        <f t="shared" si="29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92"/>
        <v>108</v>
      </c>
      <c r="R3775">
        <f>_xlfn.RANK.AVG(N3775,Table1[backers_count])</f>
        <v>1291</v>
      </c>
      <c r="S3775" t="str">
        <f t="shared" si="293"/>
        <v>theater</v>
      </c>
      <c r="T3775" t="str">
        <f t="shared" si="294"/>
        <v>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90"/>
        <v>42103.792303240742</v>
      </c>
      <c r="K3776">
        <v>1427223655</v>
      </c>
      <c r="L3776" s="11">
        <f t="shared" si="29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92"/>
        <v>100</v>
      </c>
      <c r="R3776">
        <f>_xlfn.RANK.AVG(N3776,Table1[backers_count])</f>
        <v>2047.5</v>
      </c>
      <c r="S3776" t="str">
        <f t="shared" si="293"/>
        <v>theater</v>
      </c>
      <c r="T3776" t="str">
        <f t="shared" si="294"/>
        <v>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90"/>
        <v>42103.166666666672</v>
      </c>
      <c r="K3777">
        <v>1426199843</v>
      </c>
      <c r="L3777" s="11">
        <f t="shared" si="29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92"/>
        <v>100</v>
      </c>
      <c r="R3777">
        <f>_xlfn.RANK.AVG(N3777,Table1[backers_count])</f>
        <v>2470</v>
      </c>
      <c r="S3777" t="str">
        <f t="shared" si="293"/>
        <v>theater</v>
      </c>
      <c r="T3777" t="str">
        <f t="shared" si="294"/>
        <v>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ref="J3778:J3841" si="295">(((I3778/60)/60)/24)+DATE(1970,1,1)</f>
        <v>41852.041666666664</v>
      </c>
      <c r="K3778">
        <v>1403599778</v>
      </c>
      <c r="L3778" s="11">
        <f t="shared" ref="L3778:L3841" si="296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97">ROUND((E3778/D3778)*100,0)</f>
        <v>107</v>
      </c>
      <c r="R3778">
        <f>_xlfn.RANK.AVG(N3778,Table1[backers_count])</f>
        <v>864</v>
      </c>
      <c r="S3778" t="str">
        <f t="shared" ref="S3778:S3841" si="298">LEFT(P3778, SEARCH("/",P3778,1)-1)</f>
        <v>theater</v>
      </c>
      <c r="T3778" t="str">
        <f t="shared" ref="T3778:T3841" si="299">RIGHT(P3778,LEN(P3778)-SEARCH("/",P3778)-1)</f>
        <v>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si="295"/>
        <v>41909.166666666664</v>
      </c>
      <c r="K3779">
        <v>1409884821</v>
      </c>
      <c r="L3779" s="11">
        <f t="shared" si="296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97"/>
        <v>143</v>
      </c>
      <c r="R3779">
        <f>_xlfn.RANK.AVG(N3779,Table1[backers_count])</f>
        <v>1258.5</v>
      </c>
      <c r="S3779" t="str">
        <f t="shared" si="298"/>
        <v>theater</v>
      </c>
      <c r="T3779" t="str">
        <f t="shared" si="299"/>
        <v>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95"/>
        <v>42049.819212962961</v>
      </c>
      <c r="K3780">
        <v>1418758780</v>
      </c>
      <c r="L3780" s="11">
        <f t="shared" si="29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97"/>
        <v>105</v>
      </c>
      <c r="R3780">
        <f>_xlfn.RANK.AVG(N3780,Table1[backers_count])</f>
        <v>1701.5</v>
      </c>
      <c r="S3780" t="str">
        <f t="shared" si="298"/>
        <v>theater</v>
      </c>
      <c r="T3780" t="str">
        <f t="shared" si="299"/>
        <v>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95"/>
        <v>42455.693750000006</v>
      </c>
      <c r="K3781">
        <v>1456421940</v>
      </c>
      <c r="L3781" s="11">
        <f t="shared" si="29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97"/>
        <v>104</v>
      </c>
      <c r="R3781">
        <f>_xlfn.RANK.AVG(N3781,Table1[backers_count])</f>
        <v>704.5</v>
      </c>
      <c r="S3781" t="str">
        <f t="shared" si="298"/>
        <v>theater</v>
      </c>
      <c r="T3781" t="str">
        <f t="shared" si="299"/>
        <v>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95"/>
        <v>42198.837499999994</v>
      </c>
      <c r="K3782">
        <v>1433999785</v>
      </c>
      <c r="L3782" s="11">
        <f t="shared" si="29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97"/>
        <v>120</v>
      </c>
      <c r="R3782">
        <f>_xlfn.RANK.AVG(N3782,Table1[backers_count])</f>
        <v>1866.5</v>
      </c>
      <c r="S3782" t="str">
        <f t="shared" si="298"/>
        <v>theater</v>
      </c>
      <c r="T3782" t="str">
        <f t="shared" si="299"/>
        <v>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95"/>
        <v>41890.882928240739</v>
      </c>
      <c r="K3783">
        <v>1408050685</v>
      </c>
      <c r="L3783" s="11">
        <f t="shared" si="29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97"/>
        <v>110</v>
      </c>
      <c r="R3783">
        <f>_xlfn.RANK.AVG(N3783,Table1[backers_count])</f>
        <v>1367.5</v>
      </c>
      <c r="S3783" t="str">
        <f t="shared" si="298"/>
        <v>theater</v>
      </c>
      <c r="T3783" t="str">
        <f t="shared" si="299"/>
        <v>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95"/>
        <v>42575.958333333328</v>
      </c>
      <c r="K3784">
        <v>1466887297</v>
      </c>
      <c r="L3784" s="11">
        <f t="shared" si="29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97"/>
        <v>102</v>
      </c>
      <c r="R3784">
        <f>_xlfn.RANK.AVG(N3784,Table1[backers_count])</f>
        <v>1970</v>
      </c>
      <c r="S3784" t="str">
        <f t="shared" si="298"/>
        <v>theater</v>
      </c>
      <c r="T3784" t="str">
        <f t="shared" si="299"/>
        <v>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95"/>
        <v>42444.666666666672</v>
      </c>
      <c r="K3785">
        <v>1455938520</v>
      </c>
      <c r="L3785" s="11">
        <f t="shared" si="29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97"/>
        <v>129</v>
      </c>
      <c r="R3785">
        <f>_xlfn.RANK.AVG(N3785,Table1[backers_count])</f>
        <v>2084.5</v>
      </c>
      <c r="S3785" t="str">
        <f t="shared" si="298"/>
        <v>theater</v>
      </c>
      <c r="T3785" t="str">
        <f t="shared" si="299"/>
        <v>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95"/>
        <v>42561.980694444443</v>
      </c>
      <c r="K3786">
        <v>1465601532</v>
      </c>
      <c r="L3786" s="11">
        <f t="shared" si="29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97"/>
        <v>115</v>
      </c>
      <c r="R3786">
        <f>_xlfn.RANK.AVG(N3786,Table1[backers_count])</f>
        <v>2655</v>
      </c>
      <c r="S3786" t="str">
        <f t="shared" si="298"/>
        <v>theater</v>
      </c>
      <c r="T3786" t="str">
        <f t="shared" si="299"/>
        <v>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95"/>
        <v>42584.418749999997</v>
      </c>
      <c r="K3787">
        <v>1467040769</v>
      </c>
      <c r="L3787" s="11">
        <f t="shared" si="29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97"/>
        <v>151</v>
      </c>
      <c r="R3787">
        <f>_xlfn.RANK.AVG(N3787,Table1[backers_count])</f>
        <v>1866.5</v>
      </c>
      <c r="S3787" t="str">
        <f t="shared" si="298"/>
        <v>theater</v>
      </c>
      <c r="T3787" t="str">
        <f t="shared" si="299"/>
        <v>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95"/>
        <v>42517.037905092591</v>
      </c>
      <c r="K3788">
        <v>1461718475</v>
      </c>
      <c r="L3788" s="11">
        <f t="shared" si="29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97"/>
        <v>111</v>
      </c>
      <c r="R3788">
        <f>_xlfn.RANK.AVG(N3788,Table1[backers_count])</f>
        <v>1097.5</v>
      </c>
      <c r="S3788" t="str">
        <f t="shared" si="298"/>
        <v>theater</v>
      </c>
      <c r="T3788" t="str">
        <f t="shared" si="299"/>
        <v>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95"/>
        <v>42196.165972222225</v>
      </c>
      <c r="K3789">
        <v>1434113406</v>
      </c>
      <c r="L3789" s="11">
        <f t="shared" si="29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97"/>
        <v>100</v>
      </c>
      <c r="R3789">
        <f>_xlfn.RANK.AVG(N3789,Table1[backers_count])</f>
        <v>2655</v>
      </c>
      <c r="S3789" t="str">
        <f t="shared" si="298"/>
        <v>theater</v>
      </c>
      <c r="T3789" t="str">
        <f t="shared" si="299"/>
        <v>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95"/>
        <v>42361.679166666669</v>
      </c>
      <c r="K3790">
        <v>1448469719</v>
      </c>
      <c r="L3790" s="11">
        <f t="shared" si="29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97"/>
        <v>1</v>
      </c>
      <c r="R3790">
        <f>_xlfn.RANK.AVG(N3790,Table1[backers_count])</f>
        <v>3572.5</v>
      </c>
      <c r="S3790" t="str">
        <f t="shared" si="298"/>
        <v>theater</v>
      </c>
      <c r="T3790" t="str">
        <f t="shared" si="299"/>
        <v>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95"/>
        <v>42170.798819444448</v>
      </c>
      <c r="K3791">
        <v>1431630618</v>
      </c>
      <c r="L3791" s="11">
        <f t="shared" si="29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97"/>
        <v>3</v>
      </c>
      <c r="R3791">
        <f>_xlfn.RANK.AVG(N3791,Table1[backers_count])</f>
        <v>3067.5</v>
      </c>
      <c r="S3791" t="str">
        <f t="shared" si="298"/>
        <v>theater</v>
      </c>
      <c r="T3791" t="str">
        <f t="shared" si="299"/>
        <v>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95"/>
        <v>42696.708599537036</v>
      </c>
      <c r="K3792">
        <v>1477238423</v>
      </c>
      <c r="L3792" s="11">
        <f t="shared" si="29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97"/>
        <v>0</v>
      </c>
      <c r="R3792">
        <f>_xlfn.RANK.AVG(N3792,Table1[backers_count])</f>
        <v>3909.5</v>
      </c>
      <c r="S3792" t="str">
        <f t="shared" si="298"/>
        <v>theater</v>
      </c>
      <c r="T3792" t="str">
        <f t="shared" si="299"/>
        <v>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95"/>
        <v>41826.692037037035</v>
      </c>
      <c r="K3793">
        <v>1399480592</v>
      </c>
      <c r="L3793" s="11">
        <f t="shared" si="29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97"/>
        <v>0</v>
      </c>
      <c r="R3793">
        <f>_xlfn.RANK.AVG(N3793,Table1[backers_count])</f>
        <v>3909.5</v>
      </c>
      <c r="S3793" t="str">
        <f t="shared" si="298"/>
        <v>theater</v>
      </c>
      <c r="T3793" t="str">
        <f t="shared" si="299"/>
        <v>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95"/>
        <v>42200.447013888886</v>
      </c>
      <c r="K3794">
        <v>1434365022</v>
      </c>
      <c r="L3794" s="11">
        <f t="shared" si="29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97"/>
        <v>0</v>
      </c>
      <c r="R3794">
        <f>_xlfn.RANK.AVG(N3794,Table1[backers_count])</f>
        <v>3354.5</v>
      </c>
      <c r="S3794" t="str">
        <f t="shared" si="298"/>
        <v>theater</v>
      </c>
      <c r="T3794" t="str">
        <f t="shared" si="299"/>
        <v>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95"/>
        <v>41989.938993055555</v>
      </c>
      <c r="K3795">
        <v>1416954729</v>
      </c>
      <c r="L3795" s="11">
        <f t="shared" si="29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97"/>
        <v>60</v>
      </c>
      <c r="R3795">
        <f>_xlfn.RANK.AVG(N3795,Table1[backers_count])</f>
        <v>2084.5</v>
      </c>
      <c r="S3795" t="str">
        <f t="shared" si="298"/>
        <v>theater</v>
      </c>
      <c r="T3795" t="str">
        <f t="shared" si="299"/>
        <v>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95"/>
        <v>42162.58048611111</v>
      </c>
      <c r="K3796">
        <v>1431093354</v>
      </c>
      <c r="L3796" s="11">
        <f t="shared" si="29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97"/>
        <v>1</v>
      </c>
      <c r="R3796">
        <f>_xlfn.RANK.AVG(N3796,Table1[backers_count])</f>
        <v>3572.5</v>
      </c>
      <c r="S3796" t="str">
        <f t="shared" si="298"/>
        <v>theater</v>
      </c>
      <c r="T3796" t="str">
        <f t="shared" si="299"/>
        <v>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95"/>
        <v>42244.9375</v>
      </c>
      <c r="K3797">
        <v>1437042490</v>
      </c>
      <c r="L3797" s="11">
        <f t="shared" si="29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97"/>
        <v>2</v>
      </c>
      <c r="R3797">
        <f>_xlfn.RANK.AVG(N3797,Table1[backers_count])</f>
        <v>3354.5</v>
      </c>
      <c r="S3797" t="str">
        <f t="shared" si="298"/>
        <v>theater</v>
      </c>
      <c r="T3797" t="str">
        <f t="shared" si="299"/>
        <v>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95"/>
        <v>42749.029583333337</v>
      </c>
      <c r="K3798">
        <v>1479170556</v>
      </c>
      <c r="L3798" s="11">
        <f t="shared" si="29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97"/>
        <v>0</v>
      </c>
      <c r="R3798">
        <f>_xlfn.RANK.AVG(N3798,Table1[backers_count])</f>
        <v>3572.5</v>
      </c>
      <c r="S3798" t="str">
        <f t="shared" si="298"/>
        <v>theater</v>
      </c>
      <c r="T3798" t="str">
        <f t="shared" si="299"/>
        <v>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95"/>
        <v>42114.881539351853</v>
      </c>
      <c r="K3799">
        <v>1426972165</v>
      </c>
      <c r="L3799" s="11">
        <f t="shared" si="29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97"/>
        <v>90</v>
      </c>
      <c r="R3799">
        <f>_xlfn.RANK.AVG(N3799,Table1[backers_count])</f>
        <v>1678</v>
      </c>
      <c r="S3799" t="str">
        <f t="shared" si="298"/>
        <v>theater</v>
      </c>
      <c r="T3799" t="str">
        <f t="shared" si="299"/>
        <v>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95"/>
        <v>41861.722777777781</v>
      </c>
      <c r="K3800">
        <v>1405099248</v>
      </c>
      <c r="L3800" s="11">
        <f t="shared" si="29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97"/>
        <v>1</v>
      </c>
      <c r="R3800">
        <f>_xlfn.RANK.AVG(N3800,Table1[backers_count])</f>
        <v>2971.5</v>
      </c>
      <c r="S3800" t="str">
        <f t="shared" si="298"/>
        <v>theater</v>
      </c>
      <c r="T3800" t="str">
        <f t="shared" si="299"/>
        <v>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95"/>
        <v>42440.93105324074</v>
      </c>
      <c r="K3801">
        <v>1455142843</v>
      </c>
      <c r="L3801" s="11">
        <f t="shared" si="29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97"/>
        <v>4</v>
      </c>
      <c r="R3801">
        <f>_xlfn.RANK.AVG(N3801,Table1[backers_count])</f>
        <v>3067.5</v>
      </c>
      <c r="S3801" t="str">
        <f t="shared" si="298"/>
        <v>theater</v>
      </c>
      <c r="T3801" t="str">
        <f t="shared" si="299"/>
        <v>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95"/>
        <v>42015.207638888889</v>
      </c>
      <c r="K3802">
        <v>1418146883</v>
      </c>
      <c r="L3802" s="11">
        <f t="shared" si="29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97"/>
        <v>4</v>
      </c>
      <c r="R3802">
        <f>_xlfn.RANK.AVG(N3802,Table1[backers_count])</f>
        <v>2380.5</v>
      </c>
      <c r="S3802" t="str">
        <f t="shared" si="298"/>
        <v>theater</v>
      </c>
      <c r="T3802" t="str">
        <f t="shared" si="299"/>
        <v>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95"/>
        <v>42006.676111111112</v>
      </c>
      <c r="K3803">
        <v>1417536816</v>
      </c>
      <c r="L3803" s="11">
        <f t="shared" si="29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97"/>
        <v>9</v>
      </c>
      <c r="R3803">
        <f>_xlfn.RANK.AVG(N3803,Table1[backers_count])</f>
        <v>2707</v>
      </c>
      <c r="S3803" t="str">
        <f t="shared" si="298"/>
        <v>theater</v>
      </c>
      <c r="T3803" t="str">
        <f t="shared" si="299"/>
        <v>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95"/>
        <v>42299.126226851848</v>
      </c>
      <c r="K3804">
        <v>1442890906</v>
      </c>
      <c r="L3804" s="11">
        <f t="shared" si="29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97"/>
        <v>0</v>
      </c>
      <c r="R3804">
        <f>_xlfn.RANK.AVG(N3804,Table1[backers_count])</f>
        <v>3909.5</v>
      </c>
      <c r="S3804" t="str">
        <f t="shared" si="298"/>
        <v>theater</v>
      </c>
      <c r="T3804" t="str">
        <f t="shared" si="299"/>
        <v>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95"/>
        <v>42433.971851851849</v>
      </c>
      <c r="K3805">
        <v>1454541568</v>
      </c>
      <c r="L3805" s="11">
        <f t="shared" si="29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97"/>
        <v>20</v>
      </c>
      <c r="R3805">
        <f>_xlfn.RANK.AVG(N3805,Table1[backers_count])</f>
        <v>1594</v>
      </c>
      <c r="S3805" t="str">
        <f t="shared" si="298"/>
        <v>theater</v>
      </c>
      <c r="T3805" t="str">
        <f t="shared" si="299"/>
        <v>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95"/>
        <v>42582.291666666672</v>
      </c>
      <c r="K3806">
        <v>1465172024</v>
      </c>
      <c r="L3806" s="11">
        <f t="shared" si="29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97"/>
        <v>0</v>
      </c>
      <c r="R3806">
        <f>_xlfn.RANK.AVG(N3806,Table1[backers_count])</f>
        <v>3909.5</v>
      </c>
      <c r="S3806" t="str">
        <f t="shared" si="298"/>
        <v>theater</v>
      </c>
      <c r="T3806" t="str">
        <f t="shared" si="299"/>
        <v>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95"/>
        <v>41909.887037037035</v>
      </c>
      <c r="K3807">
        <v>1406668640</v>
      </c>
      <c r="L3807" s="11">
        <f t="shared" si="29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97"/>
        <v>0</v>
      </c>
      <c r="R3807">
        <f>_xlfn.RANK.AVG(N3807,Table1[backers_count])</f>
        <v>3354.5</v>
      </c>
      <c r="S3807" t="str">
        <f t="shared" si="298"/>
        <v>theater</v>
      </c>
      <c r="T3807" t="str">
        <f t="shared" si="299"/>
        <v>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95"/>
        <v>41819.259039351848</v>
      </c>
      <c r="K3808">
        <v>1402294381</v>
      </c>
      <c r="L3808" s="11">
        <f t="shared" si="29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97"/>
        <v>0</v>
      </c>
      <c r="R3808">
        <f>_xlfn.RANK.AVG(N3808,Table1[backers_count])</f>
        <v>3572.5</v>
      </c>
      <c r="S3808" t="str">
        <f t="shared" si="298"/>
        <v>theater</v>
      </c>
      <c r="T3808" t="str">
        <f t="shared" si="299"/>
        <v>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95"/>
        <v>42097.909016203703</v>
      </c>
      <c r="K3809">
        <v>1427492939</v>
      </c>
      <c r="L3809" s="11">
        <f t="shared" si="29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97"/>
        <v>30</v>
      </c>
      <c r="R3809">
        <f>_xlfn.RANK.AVG(N3809,Table1[backers_count])</f>
        <v>2707</v>
      </c>
      <c r="S3809" t="str">
        <f t="shared" si="298"/>
        <v>theater</v>
      </c>
      <c r="T3809" t="str">
        <f t="shared" si="299"/>
        <v>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95"/>
        <v>42119.412256944444</v>
      </c>
      <c r="K3810">
        <v>1424775219</v>
      </c>
      <c r="L3810" s="11">
        <f t="shared" si="29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97"/>
        <v>100</v>
      </c>
      <c r="R3810">
        <f>_xlfn.RANK.AVG(N3810,Table1[backers_count])</f>
        <v>2084.5</v>
      </c>
      <c r="S3810" t="str">
        <f t="shared" si="298"/>
        <v>theater</v>
      </c>
      <c r="T3810" t="str">
        <f t="shared" si="299"/>
        <v>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95"/>
        <v>41850.958333333336</v>
      </c>
      <c r="K3811">
        <v>1402403907</v>
      </c>
      <c r="L3811" s="11">
        <f t="shared" si="29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97"/>
        <v>101</v>
      </c>
      <c r="R3811">
        <f>_xlfn.RANK.AVG(N3811,Table1[backers_count])</f>
        <v>1645.5</v>
      </c>
      <c r="S3811" t="str">
        <f t="shared" si="298"/>
        <v>theater</v>
      </c>
      <c r="T3811" t="str">
        <f t="shared" si="299"/>
        <v>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95"/>
        <v>42084.807384259257</v>
      </c>
      <c r="K3812">
        <v>1424377358</v>
      </c>
      <c r="L3812" s="11">
        <f t="shared" si="29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97"/>
        <v>122</v>
      </c>
      <c r="R3812">
        <f>_xlfn.RANK.AVG(N3812,Table1[backers_count])</f>
        <v>2010</v>
      </c>
      <c r="S3812" t="str">
        <f t="shared" si="298"/>
        <v>theater</v>
      </c>
      <c r="T3812" t="str">
        <f t="shared" si="299"/>
        <v>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95"/>
        <v>42521.458333333328</v>
      </c>
      <c r="K3813">
        <v>1461769373</v>
      </c>
      <c r="L3813" s="11">
        <f t="shared" si="29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97"/>
        <v>330</v>
      </c>
      <c r="R3813">
        <f>_xlfn.RANK.AVG(N3813,Table1[backers_count])</f>
        <v>2263</v>
      </c>
      <c r="S3813" t="str">
        <f t="shared" si="298"/>
        <v>theater</v>
      </c>
      <c r="T3813" t="str">
        <f t="shared" si="299"/>
        <v>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95"/>
        <v>42156.165972222225</v>
      </c>
      <c r="K3814">
        <v>1429120908</v>
      </c>
      <c r="L3814" s="11">
        <f t="shared" si="29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97"/>
        <v>110</v>
      </c>
      <c r="R3814">
        <f>_xlfn.RANK.AVG(N3814,Table1[backers_count])</f>
        <v>2611.5</v>
      </c>
      <c r="S3814" t="str">
        <f t="shared" si="298"/>
        <v>theater</v>
      </c>
      <c r="T3814" t="str">
        <f t="shared" si="299"/>
        <v>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95"/>
        <v>42535.904861111107</v>
      </c>
      <c r="K3815">
        <v>1462603021</v>
      </c>
      <c r="L3815" s="11">
        <f t="shared" si="29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97"/>
        <v>101</v>
      </c>
      <c r="R3815">
        <f>_xlfn.RANK.AVG(N3815,Table1[backers_count])</f>
        <v>1970</v>
      </c>
      <c r="S3815" t="str">
        <f t="shared" si="298"/>
        <v>theater</v>
      </c>
      <c r="T3815" t="str">
        <f t="shared" si="299"/>
        <v>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95"/>
        <v>42095.165972222225</v>
      </c>
      <c r="K3816">
        <v>1424727712</v>
      </c>
      <c r="L3816" s="11">
        <f t="shared" si="29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97"/>
        <v>140</v>
      </c>
      <c r="R3816">
        <f>_xlfn.RANK.AVG(N3816,Table1[backers_count])</f>
        <v>1754</v>
      </c>
      <c r="S3816" t="str">
        <f t="shared" si="298"/>
        <v>theater</v>
      </c>
      <c r="T3816" t="str">
        <f t="shared" si="299"/>
        <v>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95"/>
        <v>42236.958333333328</v>
      </c>
      <c r="K3817">
        <v>1437545657</v>
      </c>
      <c r="L3817" s="11">
        <f t="shared" si="29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97"/>
        <v>100</v>
      </c>
      <c r="R3817">
        <f>_xlfn.RANK.AVG(N3817,Table1[backers_count])</f>
        <v>2222.5</v>
      </c>
      <c r="S3817" t="str">
        <f t="shared" si="298"/>
        <v>theater</v>
      </c>
      <c r="T3817" t="str">
        <f t="shared" si="299"/>
        <v>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95"/>
        <v>41837.690081018518</v>
      </c>
      <c r="K3818">
        <v>1403022823</v>
      </c>
      <c r="L3818" s="11">
        <f t="shared" si="29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97"/>
        <v>119</v>
      </c>
      <c r="R3818">
        <f>_xlfn.RANK.AVG(N3818,Table1[backers_count])</f>
        <v>1678</v>
      </c>
      <c r="S3818" t="str">
        <f t="shared" si="298"/>
        <v>theater</v>
      </c>
      <c r="T3818" t="str">
        <f t="shared" si="299"/>
        <v>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95"/>
        <v>42301.165972222225</v>
      </c>
      <c r="K3819">
        <v>1444236216</v>
      </c>
      <c r="L3819" s="11">
        <f t="shared" si="29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97"/>
        <v>107</v>
      </c>
      <c r="R3819">
        <f>_xlfn.RANK.AVG(N3819,Table1[backers_count])</f>
        <v>2222.5</v>
      </c>
      <c r="S3819" t="str">
        <f t="shared" si="298"/>
        <v>theater</v>
      </c>
      <c r="T3819" t="str">
        <f t="shared" si="299"/>
        <v>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95"/>
        <v>42075.800717592589</v>
      </c>
      <c r="K3820">
        <v>1423599182</v>
      </c>
      <c r="L3820" s="11">
        <f t="shared" si="29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97"/>
        <v>228</v>
      </c>
      <c r="R3820">
        <f>_xlfn.RANK.AVG(N3820,Table1[backers_count])</f>
        <v>2655</v>
      </c>
      <c r="S3820" t="str">
        <f t="shared" si="298"/>
        <v>theater</v>
      </c>
      <c r="T3820" t="str">
        <f t="shared" si="299"/>
        <v>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95"/>
        <v>42202.876388888893</v>
      </c>
      <c r="K3821">
        <v>1435554104</v>
      </c>
      <c r="L3821" s="11">
        <f t="shared" si="29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97"/>
        <v>106</v>
      </c>
      <c r="R3821">
        <f>_xlfn.RANK.AVG(N3821,Table1[backers_count])</f>
        <v>2010</v>
      </c>
      <c r="S3821" t="str">
        <f t="shared" si="298"/>
        <v>theater</v>
      </c>
      <c r="T3821" t="str">
        <f t="shared" si="299"/>
        <v>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95"/>
        <v>42190.651817129634</v>
      </c>
      <c r="K3822">
        <v>1433518717</v>
      </c>
      <c r="L3822" s="11">
        <f t="shared" si="29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97"/>
        <v>143</v>
      </c>
      <c r="R3822">
        <f>_xlfn.RANK.AVG(N3822,Table1[backers_count])</f>
        <v>2222.5</v>
      </c>
      <c r="S3822" t="str">
        <f t="shared" si="298"/>
        <v>theater</v>
      </c>
      <c r="T3822" t="str">
        <f t="shared" si="299"/>
        <v>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95"/>
        <v>42373.180636574078</v>
      </c>
      <c r="K3823">
        <v>1449116407</v>
      </c>
      <c r="L3823" s="11">
        <f t="shared" si="29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97"/>
        <v>105</v>
      </c>
      <c r="R3823">
        <f>_xlfn.RANK.AVG(N3823,Table1[backers_count])</f>
        <v>1483</v>
      </c>
      <c r="S3823" t="str">
        <f t="shared" si="298"/>
        <v>theater</v>
      </c>
      <c r="T3823" t="str">
        <f t="shared" si="299"/>
        <v>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95"/>
        <v>42388.957638888889</v>
      </c>
      <c r="K3824">
        <v>1448136417</v>
      </c>
      <c r="L3824" s="11">
        <f t="shared" si="29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97"/>
        <v>110</v>
      </c>
      <c r="R3824">
        <f>_xlfn.RANK.AVG(N3824,Table1[backers_count])</f>
        <v>1028.5</v>
      </c>
      <c r="S3824" t="str">
        <f t="shared" si="298"/>
        <v>theater</v>
      </c>
      <c r="T3824" t="str">
        <f t="shared" si="299"/>
        <v>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95"/>
        <v>42205.165972222225</v>
      </c>
      <c r="K3825">
        <v>1434405044</v>
      </c>
      <c r="L3825" s="11">
        <f t="shared" si="29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97"/>
        <v>106</v>
      </c>
      <c r="R3825">
        <f>_xlfn.RANK.AVG(N3825,Table1[backers_count])</f>
        <v>1575</v>
      </c>
      <c r="S3825" t="str">
        <f t="shared" si="298"/>
        <v>theater</v>
      </c>
      <c r="T3825" t="str">
        <f t="shared" si="299"/>
        <v>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95"/>
        <v>42583.570138888885</v>
      </c>
      <c r="K3826">
        <v>1469026903</v>
      </c>
      <c r="L3826" s="11">
        <f t="shared" si="29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97"/>
        <v>108</v>
      </c>
      <c r="R3826">
        <f>_xlfn.RANK.AVG(N3826,Table1[backers_count])</f>
        <v>2833</v>
      </c>
      <c r="S3826" t="str">
        <f t="shared" si="298"/>
        <v>theater</v>
      </c>
      <c r="T3826" t="str">
        <f t="shared" si="299"/>
        <v>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95"/>
        <v>42172.069606481484</v>
      </c>
      <c r="K3827">
        <v>1432690814</v>
      </c>
      <c r="L3827" s="11">
        <f t="shared" si="29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97"/>
        <v>105</v>
      </c>
      <c r="R3827">
        <f>_xlfn.RANK.AVG(N3827,Table1[backers_count])</f>
        <v>1421.5</v>
      </c>
      <c r="S3827" t="str">
        <f t="shared" si="298"/>
        <v>theater</v>
      </c>
      <c r="T3827" t="str">
        <f t="shared" si="299"/>
        <v>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95"/>
        <v>42131.423541666663</v>
      </c>
      <c r="K3828">
        <v>1428401394</v>
      </c>
      <c r="L3828" s="11">
        <f t="shared" si="29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97"/>
        <v>119</v>
      </c>
      <c r="R3828">
        <f>_xlfn.RANK.AVG(N3828,Table1[backers_count])</f>
        <v>2010</v>
      </c>
      <c r="S3828" t="str">
        <f t="shared" si="298"/>
        <v>theater</v>
      </c>
      <c r="T3828" t="str">
        <f t="shared" si="299"/>
        <v>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95"/>
        <v>42090</v>
      </c>
      <c r="K3829">
        <v>1422656201</v>
      </c>
      <c r="L3829" s="11">
        <f t="shared" si="29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97"/>
        <v>153</v>
      </c>
      <c r="R3829">
        <f>_xlfn.RANK.AVG(N3829,Table1[backers_count])</f>
        <v>1173.5</v>
      </c>
      <c r="S3829" t="str">
        <f t="shared" si="298"/>
        <v>theater</v>
      </c>
      <c r="T3829" t="str">
        <f t="shared" si="299"/>
        <v>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95"/>
        <v>42004.569293981483</v>
      </c>
      <c r="K3830">
        <v>1414845587</v>
      </c>
      <c r="L3830" s="11">
        <f t="shared" si="29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97"/>
        <v>100</v>
      </c>
      <c r="R3830">
        <f>_xlfn.RANK.AVG(N3830,Table1[backers_count])</f>
        <v>1928.5</v>
      </c>
      <c r="S3830" t="str">
        <f t="shared" si="298"/>
        <v>theater</v>
      </c>
      <c r="T3830" t="str">
        <f t="shared" si="299"/>
        <v>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95"/>
        <v>42613.865405092598</v>
      </c>
      <c r="K3831">
        <v>1470948371</v>
      </c>
      <c r="L3831" s="11">
        <f t="shared" si="29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97"/>
        <v>100</v>
      </c>
      <c r="R3831">
        <f>_xlfn.RANK.AVG(N3831,Table1[backers_count])</f>
        <v>2767.5</v>
      </c>
      <c r="S3831" t="str">
        <f t="shared" si="298"/>
        <v>theater</v>
      </c>
      <c r="T3831" t="str">
        <f t="shared" si="299"/>
        <v>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95"/>
        <v>42517.740868055553</v>
      </c>
      <c r="K3832">
        <v>1463161611</v>
      </c>
      <c r="L3832" s="11">
        <f t="shared" si="29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97"/>
        <v>225</v>
      </c>
      <c r="R3832">
        <f>_xlfn.RANK.AVG(N3832,Table1[backers_count])</f>
        <v>3198.5</v>
      </c>
      <c r="S3832" t="str">
        <f t="shared" si="298"/>
        <v>theater</v>
      </c>
      <c r="T3832" t="str">
        <f t="shared" si="299"/>
        <v>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95"/>
        <v>41948.890567129631</v>
      </c>
      <c r="K3833">
        <v>1413404545</v>
      </c>
      <c r="L3833" s="11">
        <f t="shared" si="29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97"/>
        <v>106</v>
      </c>
      <c r="R3833">
        <f>_xlfn.RANK.AVG(N3833,Table1[backers_count])</f>
        <v>2707</v>
      </c>
      <c r="S3833" t="str">
        <f t="shared" si="298"/>
        <v>theater</v>
      </c>
      <c r="T3833" t="str">
        <f t="shared" si="299"/>
        <v>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95"/>
        <v>42420.114988425921</v>
      </c>
      <c r="K3834">
        <v>1452048335</v>
      </c>
      <c r="L3834" s="11">
        <f t="shared" si="29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97"/>
        <v>105</v>
      </c>
      <c r="R3834">
        <f>_xlfn.RANK.AVG(N3834,Table1[backers_count])</f>
        <v>2707</v>
      </c>
      <c r="S3834" t="str">
        <f t="shared" si="298"/>
        <v>theater</v>
      </c>
      <c r="T3834" t="str">
        <f t="shared" si="299"/>
        <v>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95"/>
        <v>41974.797916666663</v>
      </c>
      <c r="K3835">
        <v>1416516972</v>
      </c>
      <c r="L3835" s="11">
        <f t="shared" si="29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97"/>
        <v>117</v>
      </c>
      <c r="R3835">
        <f>_xlfn.RANK.AVG(N3835,Table1[backers_count])</f>
        <v>2222.5</v>
      </c>
      <c r="S3835" t="str">
        <f t="shared" si="298"/>
        <v>theater</v>
      </c>
      <c r="T3835" t="str">
        <f t="shared" si="299"/>
        <v>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95"/>
        <v>42173.445219907408</v>
      </c>
      <c r="K3836">
        <v>1432032067</v>
      </c>
      <c r="L3836" s="11">
        <f t="shared" si="29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97"/>
        <v>109</v>
      </c>
      <c r="R3836">
        <f>_xlfn.RANK.AVG(N3836,Table1[backers_count])</f>
        <v>1291</v>
      </c>
      <c r="S3836" t="str">
        <f t="shared" si="298"/>
        <v>theater</v>
      </c>
      <c r="T3836" t="str">
        <f t="shared" si="299"/>
        <v>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95"/>
        <v>42481.94222222222</v>
      </c>
      <c r="K3837">
        <v>1459463808</v>
      </c>
      <c r="L3837" s="11">
        <f t="shared" si="29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97"/>
        <v>160</v>
      </c>
      <c r="R3837">
        <f>_xlfn.RANK.AVG(N3837,Table1[backers_count])</f>
        <v>2767.5</v>
      </c>
      <c r="S3837" t="str">
        <f t="shared" si="298"/>
        <v>theater</v>
      </c>
      <c r="T3837" t="str">
        <f t="shared" si="299"/>
        <v>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95"/>
        <v>42585.172916666663</v>
      </c>
      <c r="K3838">
        <v>1467497652</v>
      </c>
      <c r="L3838" s="11">
        <f t="shared" si="29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97"/>
        <v>113</v>
      </c>
      <c r="R3838">
        <f>_xlfn.RANK.AVG(N3838,Table1[backers_count])</f>
        <v>2470</v>
      </c>
      <c r="S3838" t="str">
        <f t="shared" si="298"/>
        <v>theater</v>
      </c>
      <c r="T3838" t="str">
        <f t="shared" si="299"/>
        <v>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95"/>
        <v>42188.765717592592</v>
      </c>
      <c r="K3839">
        <v>1432837358</v>
      </c>
      <c r="L3839" s="11">
        <f t="shared" si="29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97"/>
        <v>102</v>
      </c>
      <c r="R3839">
        <f>_xlfn.RANK.AVG(N3839,Table1[backers_count])</f>
        <v>2338</v>
      </c>
      <c r="S3839" t="str">
        <f t="shared" si="298"/>
        <v>theater</v>
      </c>
      <c r="T3839" t="str">
        <f t="shared" si="299"/>
        <v>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95"/>
        <v>42146.710752314815</v>
      </c>
      <c r="K3840">
        <v>1429722209</v>
      </c>
      <c r="L3840" s="11">
        <f t="shared" si="29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97"/>
        <v>101</v>
      </c>
      <c r="R3840">
        <f>_xlfn.RANK.AVG(N3840,Table1[backers_count])</f>
        <v>807.5</v>
      </c>
      <c r="S3840" t="str">
        <f t="shared" si="298"/>
        <v>theater</v>
      </c>
      <c r="T3840" t="str">
        <f t="shared" si="299"/>
        <v>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95"/>
        <v>42215.142638888887</v>
      </c>
      <c r="K3841">
        <v>1433042724</v>
      </c>
      <c r="L3841" s="11">
        <f t="shared" si="29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97"/>
        <v>101</v>
      </c>
      <c r="R3841">
        <f>_xlfn.RANK.AVG(N3841,Table1[backers_count])</f>
        <v>1812.5</v>
      </c>
      <c r="S3841" t="str">
        <f t="shared" si="298"/>
        <v>theater</v>
      </c>
      <c r="T3841" t="str">
        <f t="shared" si="299"/>
        <v>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ref="J3842:J3905" si="300">(((I3842/60)/60)/24)+DATE(1970,1,1)</f>
        <v>42457.660057870366</v>
      </c>
      <c r="K3842">
        <v>1457023829</v>
      </c>
      <c r="L3842" s="11">
        <f t="shared" ref="L3842:L3905" si="30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02">ROUND((E3842/D3842)*100,0)</f>
        <v>6500</v>
      </c>
      <c r="R3842">
        <f>_xlfn.RANK.AVG(N3842,Table1[backers_count])</f>
        <v>3198.5</v>
      </c>
      <c r="S3842" t="str">
        <f t="shared" ref="S3842:S3905" si="303">LEFT(P3842, SEARCH("/",P3842,1)-1)</f>
        <v>theater</v>
      </c>
      <c r="T3842" t="str">
        <f t="shared" ref="T3842:T3905" si="304">RIGHT(P3842,LEN(P3842)-SEARCH("/",P3842)-1)</f>
        <v>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si="300"/>
        <v>41840.785729166666</v>
      </c>
      <c r="K3843">
        <v>1400698287</v>
      </c>
      <c r="L3843" s="11">
        <f t="shared" si="30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02"/>
        <v>9</v>
      </c>
      <c r="R3843">
        <f>_xlfn.RANK.AVG(N3843,Table1[backers_count])</f>
        <v>1754</v>
      </c>
      <c r="S3843" t="str">
        <f t="shared" si="303"/>
        <v>theater</v>
      </c>
      <c r="T3843" t="str">
        <f t="shared" si="304"/>
        <v>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00"/>
        <v>41770.493657407409</v>
      </c>
      <c r="K3844">
        <v>1397217052</v>
      </c>
      <c r="L3844" s="11">
        <f t="shared" si="30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02"/>
        <v>22</v>
      </c>
      <c r="R3844">
        <f>_xlfn.RANK.AVG(N3844,Table1[backers_count])</f>
        <v>2118</v>
      </c>
      <c r="S3844" t="str">
        <f t="shared" si="303"/>
        <v>theater</v>
      </c>
      <c r="T3844" t="str">
        <f t="shared" si="304"/>
        <v>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00"/>
        <v>41791.072500000002</v>
      </c>
      <c r="K3845">
        <v>1399427064</v>
      </c>
      <c r="L3845" s="11">
        <f t="shared" si="30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02"/>
        <v>21</v>
      </c>
      <c r="R3845">
        <f>_xlfn.RANK.AVG(N3845,Table1[backers_count])</f>
        <v>2263</v>
      </c>
      <c r="S3845" t="str">
        <f t="shared" si="303"/>
        <v>theater</v>
      </c>
      <c r="T3845" t="str">
        <f t="shared" si="304"/>
        <v>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00"/>
        <v>41793.290972222225</v>
      </c>
      <c r="K3846">
        <v>1399474134</v>
      </c>
      <c r="L3846" s="11">
        <f t="shared" si="30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02"/>
        <v>41</v>
      </c>
      <c r="R3846">
        <f>_xlfn.RANK.AVG(N3846,Table1[backers_count])</f>
        <v>1400.5</v>
      </c>
      <c r="S3846" t="str">
        <f t="shared" si="303"/>
        <v>theater</v>
      </c>
      <c r="T3846" t="str">
        <f t="shared" si="304"/>
        <v>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00"/>
        <v>42278.627013888887</v>
      </c>
      <c r="K3847">
        <v>1441119774</v>
      </c>
      <c r="L3847" s="11">
        <f t="shared" si="30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02"/>
        <v>2</v>
      </c>
      <c r="R3847">
        <f>_xlfn.RANK.AVG(N3847,Table1[backers_count])</f>
        <v>2568.5</v>
      </c>
      <c r="S3847" t="str">
        <f t="shared" si="303"/>
        <v>theater</v>
      </c>
      <c r="T3847" t="str">
        <f t="shared" si="304"/>
        <v>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00"/>
        <v>41916.290972222225</v>
      </c>
      <c r="K3848">
        <v>1409721542</v>
      </c>
      <c r="L3848" s="11">
        <f t="shared" si="30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02"/>
        <v>3</v>
      </c>
      <c r="R3848">
        <f>_xlfn.RANK.AVG(N3848,Table1[backers_count])</f>
        <v>2767.5</v>
      </c>
      <c r="S3848" t="str">
        <f t="shared" si="303"/>
        <v>theater</v>
      </c>
      <c r="T3848" t="str">
        <f t="shared" si="304"/>
        <v>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00"/>
        <v>42204.224432870367</v>
      </c>
      <c r="K3849">
        <v>1433395391</v>
      </c>
      <c r="L3849" s="11">
        <f t="shared" si="30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02"/>
        <v>16</v>
      </c>
      <c r="R3849">
        <f>_xlfn.RANK.AVG(N3849,Table1[backers_count])</f>
        <v>2707</v>
      </c>
      <c r="S3849" t="str">
        <f t="shared" si="303"/>
        <v>theater</v>
      </c>
      <c r="T3849" t="str">
        <f t="shared" si="304"/>
        <v>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00"/>
        <v>42295.817002314812</v>
      </c>
      <c r="K3850">
        <v>1442604989</v>
      </c>
      <c r="L3850" s="11">
        <f t="shared" si="30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02"/>
        <v>16</v>
      </c>
      <c r="R3850">
        <f>_xlfn.RANK.AVG(N3850,Table1[backers_count])</f>
        <v>1540</v>
      </c>
      <c r="S3850" t="str">
        <f t="shared" si="303"/>
        <v>theater</v>
      </c>
      <c r="T3850" t="str">
        <f t="shared" si="304"/>
        <v>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00"/>
        <v>42166.767175925925</v>
      </c>
      <c r="K3851">
        <v>1431455084</v>
      </c>
      <c r="L3851" s="11">
        <f t="shared" si="30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02"/>
        <v>7</v>
      </c>
      <c r="R3851">
        <f>_xlfn.RANK.AVG(N3851,Table1[backers_count])</f>
        <v>1928.5</v>
      </c>
      <c r="S3851" t="str">
        <f t="shared" si="303"/>
        <v>theater</v>
      </c>
      <c r="T3851" t="str">
        <f t="shared" si="304"/>
        <v>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00"/>
        <v>42005.124340277776</v>
      </c>
      <c r="K3852">
        <v>1417489143</v>
      </c>
      <c r="L3852" s="11">
        <f t="shared" si="30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02"/>
        <v>4</v>
      </c>
      <c r="R3852">
        <f>_xlfn.RANK.AVG(N3852,Table1[backers_count])</f>
        <v>3067.5</v>
      </c>
      <c r="S3852" t="str">
        <f t="shared" si="303"/>
        <v>theater</v>
      </c>
      <c r="T3852" t="str">
        <f t="shared" si="304"/>
        <v>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00"/>
        <v>42202.439571759256</v>
      </c>
      <c r="K3853">
        <v>1434537179</v>
      </c>
      <c r="L3853" s="11">
        <f t="shared" si="30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02"/>
        <v>34</v>
      </c>
      <c r="R3853">
        <f>_xlfn.RANK.AVG(N3853,Table1[backers_count])</f>
        <v>2084.5</v>
      </c>
      <c r="S3853" t="str">
        <f t="shared" si="303"/>
        <v>theater</v>
      </c>
      <c r="T3853" t="str">
        <f t="shared" si="304"/>
        <v>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00"/>
        <v>42090.149027777778</v>
      </c>
      <c r="K3854">
        <v>1425270876</v>
      </c>
      <c r="L3854" s="11">
        <f t="shared" si="30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02"/>
        <v>0</v>
      </c>
      <c r="R3854">
        <f>_xlfn.RANK.AVG(N3854,Table1[backers_count])</f>
        <v>3354.5</v>
      </c>
      <c r="S3854" t="str">
        <f t="shared" si="303"/>
        <v>theater</v>
      </c>
      <c r="T3854" t="str">
        <f t="shared" si="304"/>
        <v>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00"/>
        <v>41883.84002314815</v>
      </c>
      <c r="K3855">
        <v>1406578178</v>
      </c>
      <c r="L3855" s="11">
        <f t="shared" si="30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02"/>
        <v>0</v>
      </c>
      <c r="R3855">
        <f>_xlfn.RANK.AVG(N3855,Table1[backers_count])</f>
        <v>3354.5</v>
      </c>
      <c r="S3855" t="str">
        <f t="shared" si="303"/>
        <v>theater</v>
      </c>
      <c r="T3855" t="str">
        <f t="shared" si="304"/>
        <v>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00"/>
        <v>42133.884930555556</v>
      </c>
      <c r="K3856">
        <v>1428614058</v>
      </c>
      <c r="L3856" s="11">
        <f t="shared" si="30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02"/>
        <v>16</v>
      </c>
      <c r="R3856">
        <f>_xlfn.RANK.AVG(N3856,Table1[backers_count])</f>
        <v>2222.5</v>
      </c>
      <c r="S3856" t="str">
        <f t="shared" si="303"/>
        <v>theater</v>
      </c>
      <c r="T3856" t="str">
        <f t="shared" si="304"/>
        <v>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00"/>
        <v>42089.929062499999</v>
      </c>
      <c r="K3857">
        <v>1424819871</v>
      </c>
      <c r="L3857" s="11">
        <f t="shared" si="30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02"/>
        <v>3</v>
      </c>
      <c r="R3857">
        <f>_xlfn.RANK.AVG(N3857,Table1[backers_count])</f>
        <v>3572.5</v>
      </c>
      <c r="S3857" t="str">
        <f t="shared" si="303"/>
        <v>theater</v>
      </c>
      <c r="T3857" t="str">
        <f t="shared" si="304"/>
        <v>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00"/>
        <v>42071.701423611114</v>
      </c>
      <c r="K3858">
        <v>1423245003</v>
      </c>
      <c r="L3858" s="11">
        <f t="shared" si="30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02"/>
        <v>0</v>
      </c>
      <c r="R3858">
        <f>_xlfn.RANK.AVG(N3858,Table1[backers_count])</f>
        <v>3572.5</v>
      </c>
      <c r="S3858" t="str">
        <f t="shared" si="303"/>
        <v>theater</v>
      </c>
      <c r="T3858" t="str">
        <f t="shared" si="304"/>
        <v>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00"/>
        <v>41852.716666666667</v>
      </c>
      <c r="K3859">
        <v>1404927690</v>
      </c>
      <c r="L3859" s="11">
        <f t="shared" si="30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02"/>
        <v>5</v>
      </c>
      <c r="R3859">
        <f>_xlfn.RANK.AVG(N3859,Table1[backers_count])</f>
        <v>3067.5</v>
      </c>
      <c r="S3859" t="str">
        <f t="shared" si="303"/>
        <v>theater</v>
      </c>
      <c r="T3859" t="str">
        <f t="shared" si="304"/>
        <v>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00"/>
        <v>42146.875</v>
      </c>
      <c r="K3860">
        <v>1430734844</v>
      </c>
      <c r="L3860" s="11">
        <f t="shared" si="30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02"/>
        <v>2</v>
      </c>
      <c r="R3860">
        <f>_xlfn.RANK.AVG(N3860,Table1[backers_count])</f>
        <v>3572.5</v>
      </c>
      <c r="S3860" t="str">
        <f t="shared" si="303"/>
        <v>theater</v>
      </c>
      <c r="T3860" t="str">
        <f t="shared" si="304"/>
        <v>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00"/>
        <v>41815.875</v>
      </c>
      <c r="K3861">
        <v>1401485207</v>
      </c>
      <c r="L3861" s="11">
        <f t="shared" si="30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02"/>
        <v>0</v>
      </c>
      <c r="R3861">
        <f>_xlfn.RANK.AVG(N3861,Table1[backers_count])</f>
        <v>3572.5</v>
      </c>
      <c r="S3861" t="str">
        <f t="shared" si="303"/>
        <v>theater</v>
      </c>
      <c r="T3861" t="str">
        <f t="shared" si="304"/>
        <v>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00"/>
        <v>41863.660995370366</v>
      </c>
      <c r="K3862">
        <v>1405266710</v>
      </c>
      <c r="L3862" s="11">
        <f t="shared" si="30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02"/>
        <v>18</v>
      </c>
      <c r="R3862">
        <f>_xlfn.RANK.AVG(N3862,Table1[backers_count])</f>
        <v>2521.5</v>
      </c>
      <c r="S3862" t="str">
        <f t="shared" si="303"/>
        <v>theater</v>
      </c>
      <c r="T3862" t="str">
        <f t="shared" si="304"/>
        <v>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00"/>
        <v>41955.907638888893</v>
      </c>
      <c r="K3863">
        <v>1412258977</v>
      </c>
      <c r="L3863" s="11">
        <f t="shared" si="30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02"/>
        <v>5</v>
      </c>
      <c r="R3863">
        <f>_xlfn.RANK.AVG(N3863,Table1[backers_count])</f>
        <v>3572.5</v>
      </c>
      <c r="S3863" t="str">
        <f t="shared" si="303"/>
        <v>theater</v>
      </c>
      <c r="T3863" t="str">
        <f t="shared" si="304"/>
        <v>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00"/>
        <v>42625.707638888889</v>
      </c>
      <c r="K3864">
        <v>1472451356</v>
      </c>
      <c r="L3864" s="11">
        <f t="shared" si="30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02"/>
        <v>0</v>
      </c>
      <c r="R3864">
        <f>_xlfn.RANK.AVG(N3864,Table1[backers_count])</f>
        <v>3572.5</v>
      </c>
      <c r="S3864" t="str">
        <f t="shared" si="303"/>
        <v>theater</v>
      </c>
      <c r="T3864" t="str">
        <f t="shared" si="304"/>
        <v>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00"/>
        <v>42313.674826388888</v>
      </c>
      <c r="K3865">
        <v>1441552305</v>
      </c>
      <c r="L3865" s="11">
        <f t="shared" si="30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02"/>
        <v>0</v>
      </c>
      <c r="R3865">
        <f>_xlfn.RANK.AVG(N3865,Table1[backers_count])</f>
        <v>3909.5</v>
      </c>
      <c r="S3865" t="str">
        <f t="shared" si="303"/>
        <v>theater</v>
      </c>
      <c r="T3865" t="str">
        <f t="shared" si="304"/>
        <v>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00"/>
        <v>42325.933495370366</v>
      </c>
      <c r="K3866">
        <v>1445203454</v>
      </c>
      <c r="L3866" s="11">
        <f t="shared" si="30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02"/>
        <v>1</v>
      </c>
      <c r="R3866">
        <f>_xlfn.RANK.AVG(N3866,Table1[backers_count])</f>
        <v>3198.5</v>
      </c>
      <c r="S3866" t="str">
        <f t="shared" si="303"/>
        <v>theater</v>
      </c>
      <c r="T3866" t="str">
        <f t="shared" si="304"/>
        <v>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00"/>
        <v>41881.229166666664</v>
      </c>
      <c r="K3867">
        <v>1405957098</v>
      </c>
      <c r="L3867" s="11">
        <f t="shared" si="30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02"/>
        <v>27</v>
      </c>
      <c r="R3867">
        <f>_xlfn.RANK.AVG(N3867,Table1[backers_count])</f>
        <v>2470</v>
      </c>
      <c r="S3867" t="str">
        <f t="shared" si="303"/>
        <v>theater</v>
      </c>
      <c r="T3867" t="str">
        <f t="shared" si="304"/>
        <v>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00"/>
        <v>42452.145138888889</v>
      </c>
      <c r="K3868">
        <v>1454453021</v>
      </c>
      <c r="L3868" s="11">
        <f t="shared" si="30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02"/>
        <v>1</v>
      </c>
      <c r="R3868">
        <f>_xlfn.RANK.AVG(N3868,Table1[backers_count])</f>
        <v>3354.5</v>
      </c>
      <c r="S3868" t="str">
        <f t="shared" si="303"/>
        <v>theater</v>
      </c>
      <c r="T3868" t="str">
        <f t="shared" si="304"/>
        <v>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00"/>
        <v>42539.814108796301</v>
      </c>
      <c r="K3869">
        <v>1463686339</v>
      </c>
      <c r="L3869" s="11">
        <f t="shared" si="30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02"/>
        <v>13</v>
      </c>
      <c r="R3869">
        <f>_xlfn.RANK.AVG(N3869,Table1[backers_count])</f>
        <v>2971.5</v>
      </c>
      <c r="S3869" t="str">
        <f t="shared" si="303"/>
        <v>theater</v>
      </c>
      <c r="T3869" t="str">
        <f t="shared" si="304"/>
        <v>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00"/>
        <v>41890.659780092588</v>
      </c>
      <c r="K3870">
        <v>1408031405</v>
      </c>
      <c r="L3870" s="11">
        <f t="shared" si="30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02"/>
        <v>0</v>
      </c>
      <c r="R3870">
        <f>_xlfn.RANK.AVG(N3870,Table1[backers_count])</f>
        <v>3572.5</v>
      </c>
      <c r="S3870" t="str">
        <f t="shared" si="303"/>
        <v>theater</v>
      </c>
      <c r="T3870" t="str">
        <f t="shared" si="304"/>
        <v>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00"/>
        <v>42077.132638888885</v>
      </c>
      <c r="K3871">
        <v>1423761792</v>
      </c>
      <c r="L3871" s="11">
        <f t="shared" si="30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02"/>
        <v>3</v>
      </c>
      <c r="R3871">
        <f>_xlfn.RANK.AVG(N3871,Table1[backers_count])</f>
        <v>2419.5</v>
      </c>
      <c r="S3871" t="str">
        <f t="shared" si="303"/>
        <v>theater</v>
      </c>
      <c r="T3871" t="str">
        <f t="shared" si="304"/>
        <v>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00"/>
        <v>41823.17219907407</v>
      </c>
      <c r="K3872">
        <v>1401768478</v>
      </c>
      <c r="L3872" s="11">
        <f t="shared" si="30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02"/>
        <v>15</v>
      </c>
      <c r="R3872">
        <f>_xlfn.RANK.AVG(N3872,Table1[backers_count])</f>
        <v>2655</v>
      </c>
      <c r="S3872" t="str">
        <f t="shared" si="303"/>
        <v>theater</v>
      </c>
      <c r="T3872" t="str">
        <f t="shared" si="304"/>
        <v>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00"/>
        <v>42823.739004629635</v>
      </c>
      <c r="K3873">
        <v>1485629050</v>
      </c>
      <c r="L3873" s="11">
        <f t="shared" si="30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02"/>
        <v>3</v>
      </c>
      <c r="R3873">
        <f>_xlfn.RANK.AVG(N3873,Table1[backers_count])</f>
        <v>3198.5</v>
      </c>
      <c r="S3873" t="str">
        <f t="shared" si="303"/>
        <v>theater</v>
      </c>
      <c r="T3873" t="str">
        <f t="shared" si="304"/>
        <v>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00"/>
        <v>42230.145787037036</v>
      </c>
      <c r="K3874">
        <v>1435202996</v>
      </c>
      <c r="L3874" s="11">
        <f t="shared" si="30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02"/>
        <v>0</v>
      </c>
      <c r="R3874">
        <f>_xlfn.RANK.AVG(N3874,Table1[backers_count])</f>
        <v>3909.5</v>
      </c>
      <c r="S3874" t="str">
        <f t="shared" si="303"/>
        <v>theater</v>
      </c>
      <c r="T3874" t="str">
        <f t="shared" si="304"/>
        <v>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00"/>
        <v>42285.696006944447</v>
      </c>
      <c r="K3875">
        <v>1441730535</v>
      </c>
      <c r="L3875" s="11">
        <f t="shared" si="30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02"/>
        <v>0</v>
      </c>
      <c r="R3875">
        <f>_xlfn.RANK.AVG(N3875,Table1[backers_count])</f>
        <v>3909.5</v>
      </c>
      <c r="S3875" t="str">
        <f t="shared" si="303"/>
        <v>theater</v>
      </c>
      <c r="T3875" t="str">
        <f t="shared" si="304"/>
        <v>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00"/>
        <v>42028.041666666672</v>
      </c>
      <c r="K3876">
        <v>1420244622</v>
      </c>
      <c r="L3876" s="11">
        <f t="shared" si="30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02"/>
        <v>0</v>
      </c>
      <c r="R3876">
        <f>_xlfn.RANK.AVG(N3876,Table1[backers_count])</f>
        <v>3909.5</v>
      </c>
      <c r="S3876" t="str">
        <f t="shared" si="303"/>
        <v>theater</v>
      </c>
      <c r="T3876" t="str">
        <f t="shared" si="304"/>
        <v>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00"/>
        <v>42616.416666666672</v>
      </c>
      <c r="K3877">
        <v>1472804365</v>
      </c>
      <c r="L3877" s="11">
        <f t="shared" si="30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02"/>
        <v>0</v>
      </c>
      <c r="R3877">
        <f>_xlfn.RANK.AVG(N3877,Table1[backers_count])</f>
        <v>3909.5</v>
      </c>
      <c r="S3877" t="str">
        <f t="shared" si="303"/>
        <v>theater</v>
      </c>
      <c r="T3877" t="str">
        <f t="shared" si="304"/>
        <v>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00"/>
        <v>42402.624166666668</v>
      </c>
      <c r="K3878">
        <v>1451833128</v>
      </c>
      <c r="L3878" s="11">
        <f t="shared" si="30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02"/>
        <v>53</v>
      </c>
      <c r="R3878">
        <f>_xlfn.RANK.AVG(N3878,Table1[backers_count])</f>
        <v>1483</v>
      </c>
      <c r="S3878" t="str">
        <f t="shared" si="303"/>
        <v>theater</v>
      </c>
      <c r="T3878" t="str">
        <f t="shared" si="304"/>
        <v>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00"/>
        <v>42712.67768518519</v>
      </c>
      <c r="K3879">
        <v>1478621752</v>
      </c>
      <c r="L3879" s="11">
        <f t="shared" si="30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02"/>
        <v>5</v>
      </c>
      <c r="R3879">
        <f>_xlfn.RANK.AVG(N3879,Table1[backers_count])</f>
        <v>2470</v>
      </c>
      <c r="S3879" t="str">
        <f t="shared" si="303"/>
        <v>theater</v>
      </c>
      <c r="T3879" t="str">
        <f t="shared" si="304"/>
        <v>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00"/>
        <v>42185.165972222225</v>
      </c>
      <c r="K3880">
        <v>1433014746</v>
      </c>
      <c r="L3880" s="11">
        <f t="shared" si="30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02"/>
        <v>0</v>
      </c>
      <c r="R3880">
        <f>_xlfn.RANK.AVG(N3880,Table1[backers_count])</f>
        <v>3572.5</v>
      </c>
      <c r="S3880" t="str">
        <f t="shared" si="303"/>
        <v>theater</v>
      </c>
      <c r="T3880" t="str">
        <f t="shared" si="304"/>
        <v>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00"/>
        <v>42029.861064814817</v>
      </c>
      <c r="K3881">
        <v>1419626396</v>
      </c>
      <c r="L3881" s="11">
        <f t="shared" si="30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02"/>
        <v>0</v>
      </c>
      <c r="R3881">
        <f>_xlfn.RANK.AVG(N3881,Table1[backers_count])</f>
        <v>3909.5</v>
      </c>
      <c r="S3881" t="str">
        <f t="shared" si="303"/>
        <v>theater</v>
      </c>
      <c r="T3881" t="str">
        <f t="shared" si="304"/>
        <v>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00"/>
        <v>41850.958333333336</v>
      </c>
      <c r="K3882">
        <v>1403724820</v>
      </c>
      <c r="L3882" s="11">
        <f t="shared" si="30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02"/>
        <v>13</v>
      </c>
      <c r="R3882">
        <f>_xlfn.RANK.AVG(N3882,Table1[backers_count])</f>
        <v>2338</v>
      </c>
      <c r="S3882" t="str">
        <f t="shared" si="303"/>
        <v>theater</v>
      </c>
      <c r="T3882" t="str">
        <f t="shared" si="304"/>
        <v>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00"/>
        <v>42786.018506944441</v>
      </c>
      <c r="K3883">
        <v>1484958399</v>
      </c>
      <c r="L3883" s="11">
        <f t="shared" si="30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02"/>
        <v>5</v>
      </c>
      <c r="R3883">
        <f>_xlfn.RANK.AVG(N3883,Table1[backers_count])</f>
        <v>3572.5</v>
      </c>
      <c r="S3883" t="str">
        <f t="shared" si="303"/>
        <v>theater</v>
      </c>
      <c r="T3883" t="str">
        <f t="shared" si="304"/>
        <v>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00"/>
        <v>42400.960416666669</v>
      </c>
      <c r="K3884">
        <v>1451950570</v>
      </c>
      <c r="L3884" s="11">
        <f t="shared" si="30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02"/>
        <v>0</v>
      </c>
      <c r="R3884">
        <f>_xlfn.RANK.AVG(N3884,Table1[backers_count])</f>
        <v>3909.5</v>
      </c>
      <c r="S3884" t="str">
        <f t="shared" si="303"/>
        <v>theater</v>
      </c>
      <c r="T3884" t="str">
        <f t="shared" si="304"/>
        <v>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00"/>
        <v>41884.602650462963</v>
      </c>
      <c r="K3885">
        <v>1407076069</v>
      </c>
      <c r="L3885" s="11">
        <f t="shared" si="30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02"/>
        <v>0</v>
      </c>
      <c r="R3885">
        <f>_xlfn.RANK.AVG(N3885,Table1[backers_count])</f>
        <v>3909.5</v>
      </c>
      <c r="S3885" t="str">
        <f t="shared" si="303"/>
        <v>theater</v>
      </c>
      <c r="T3885" t="str">
        <f t="shared" si="304"/>
        <v>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00"/>
        <v>42090.749907407408</v>
      </c>
      <c r="K3886">
        <v>1425322792</v>
      </c>
      <c r="L3886" s="11">
        <f t="shared" si="30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02"/>
        <v>0</v>
      </c>
      <c r="R3886">
        <f>_xlfn.RANK.AVG(N3886,Table1[backers_count])</f>
        <v>3909.5</v>
      </c>
      <c r="S3886" t="str">
        <f t="shared" si="303"/>
        <v>theater</v>
      </c>
      <c r="T3886" t="str">
        <f t="shared" si="304"/>
        <v>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00"/>
        <v>42499.951284722221</v>
      </c>
      <c r="K3887">
        <v>1460242191</v>
      </c>
      <c r="L3887" s="11">
        <f t="shared" si="30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02"/>
        <v>0</v>
      </c>
      <c r="R3887">
        <f>_xlfn.RANK.AVG(N3887,Table1[backers_count])</f>
        <v>3909.5</v>
      </c>
      <c r="S3887" t="str">
        <f t="shared" si="303"/>
        <v>theater</v>
      </c>
      <c r="T3887" t="str">
        <f t="shared" si="304"/>
        <v>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00"/>
        <v>41984.228032407409</v>
      </c>
      <c r="K3888">
        <v>1415683702</v>
      </c>
      <c r="L3888" s="11">
        <f t="shared" si="30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02"/>
        <v>0</v>
      </c>
      <c r="R3888">
        <f>_xlfn.RANK.AVG(N3888,Table1[backers_count])</f>
        <v>3909.5</v>
      </c>
      <c r="S3888" t="str">
        <f t="shared" si="303"/>
        <v>theater</v>
      </c>
      <c r="T3888" t="str">
        <f t="shared" si="304"/>
        <v>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00"/>
        <v>42125.916666666672</v>
      </c>
      <c r="K3889">
        <v>1426538129</v>
      </c>
      <c r="L3889" s="11">
        <f t="shared" si="30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02"/>
        <v>2</v>
      </c>
      <c r="R3889">
        <f>_xlfn.RANK.AVG(N3889,Table1[backers_count])</f>
        <v>3354.5</v>
      </c>
      <c r="S3889" t="str">
        <f t="shared" si="303"/>
        <v>theater</v>
      </c>
      <c r="T3889" t="str">
        <f t="shared" si="304"/>
        <v>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00"/>
        <v>42792.545810185184</v>
      </c>
      <c r="K3890">
        <v>1485522358</v>
      </c>
      <c r="L3890" s="11">
        <f t="shared" si="30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02"/>
        <v>27</v>
      </c>
      <c r="R3890">
        <f>_xlfn.RANK.AVG(N3890,Table1[backers_count])</f>
        <v>2470</v>
      </c>
      <c r="S3890" t="str">
        <f t="shared" si="303"/>
        <v>theater</v>
      </c>
      <c r="T3890" t="str">
        <f t="shared" si="304"/>
        <v>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00"/>
        <v>42008.976388888885</v>
      </c>
      <c r="K3891">
        <v>1417651630</v>
      </c>
      <c r="L3891" s="11">
        <f t="shared" si="30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02"/>
        <v>1</v>
      </c>
      <c r="R3891">
        <f>_xlfn.RANK.AVG(N3891,Table1[backers_count])</f>
        <v>2707</v>
      </c>
      <c r="S3891" t="str">
        <f t="shared" si="303"/>
        <v>theater</v>
      </c>
      <c r="T3891" t="str">
        <f t="shared" si="304"/>
        <v>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00"/>
        <v>42231.758611111116</v>
      </c>
      <c r="K3892">
        <v>1434478344</v>
      </c>
      <c r="L3892" s="11">
        <f t="shared" si="30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02"/>
        <v>17</v>
      </c>
      <c r="R3892">
        <f>_xlfn.RANK.AVG(N3892,Table1[backers_count])</f>
        <v>2767.5</v>
      </c>
      <c r="S3892" t="str">
        <f t="shared" si="303"/>
        <v>theater</v>
      </c>
      <c r="T3892" t="str">
        <f t="shared" si="304"/>
        <v>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00"/>
        <v>42086.207638888889</v>
      </c>
      <c r="K3893">
        <v>1424488244</v>
      </c>
      <c r="L3893" s="11">
        <f t="shared" si="30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02"/>
        <v>33</v>
      </c>
      <c r="R3893">
        <f>_xlfn.RANK.AVG(N3893,Table1[backers_count])</f>
        <v>2833</v>
      </c>
      <c r="S3893" t="str">
        <f t="shared" si="303"/>
        <v>theater</v>
      </c>
      <c r="T3893" t="str">
        <f t="shared" si="304"/>
        <v>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00"/>
        <v>41875.291666666664</v>
      </c>
      <c r="K3894">
        <v>1408203557</v>
      </c>
      <c r="L3894" s="11">
        <f t="shared" si="30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02"/>
        <v>0</v>
      </c>
      <c r="R3894">
        <f>_xlfn.RANK.AVG(N3894,Table1[backers_count])</f>
        <v>3909.5</v>
      </c>
      <c r="S3894" t="str">
        <f t="shared" si="303"/>
        <v>theater</v>
      </c>
      <c r="T3894" t="str">
        <f t="shared" si="304"/>
        <v>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00"/>
        <v>41821.25</v>
      </c>
      <c r="K3895">
        <v>1400600840</v>
      </c>
      <c r="L3895" s="11">
        <f t="shared" si="30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02"/>
        <v>22</v>
      </c>
      <c r="R3895">
        <f>_xlfn.RANK.AVG(N3895,Table1[backers_count])</f>
        <v>944</v>
      </c>
      <c r="S3895" t="str">
        <f t="shared" si="303"/>
        <v>theater</v>
      </c>
      <c r="T3895" t="str">
        <f t="shared" si="304"/>
        <v>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00"/>
        <v>42710.207638888889</v>
      </c>
      <c r="K3896">
        <v>1478386812</v>
      </c>
      <c r="L3896" s="11">
        <f t="shared" si="30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02"/>
        <v>3</v>
      </c>
      <c r="R3896">
        <f>_xlfn.RANK.AVG(N3896,Table1[backers_count])</f>
        <v>2611.5</v>
      </c>
      <c r="S3896" t="str">
        <f t="shared" si="303"/>
        <v>theater</v>
      </c>
      <c r="T3896" t="str">
        <f t="shared" si="304"/>
        <v>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00"/>
        <v>42063.250208333338</v>
      </c>
      <c r="K3897">
        <v>1422424818</v>
      </c>
      <c r="L3897" s="11">
        <f t="shared" si="30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02"/>
        <v>5</v>
      </c>
      <c r="R3897">
        <f>_xlfn.RANK.AVG(N3897,Table1[backers_count])</f>
        <v>3572.5</v>
      </c>
      <c r="S3897" t="str">
        <f t="shared" si="303"/>
        <v>theater</v>
      </c>
      <c r="T3897" t="str">
        <f t="shared" si="304"/>
        <v>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00"/>
        <v>41807.191875000004</v>
      </c>
      <c r="K3898">
        <v>1401770178</v>
      </c>
      <c r="L3898" s="11">
        <f t="shared" si="30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02"/>
        <v>11</v>
      </c>
      <c r="R3898">
        <f>_xlfn.RANK.AVG(N3898,Table1[backers_count])</f>
        <v>3067.5</v>
      </c>
      <c r="S3898" t="str">
        <f t="shared" si="303"/>
        <v>theater</v>
      </c>
      <c r="T3898" t="str">
        <f t="shared" si="304"/>
        <v>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00"/>
        <v>42012.87364583333</v>
      </c>
      <c r="K3899">
        <v>1418158683</v>
      </c>
      <c r="L3899" s="11">
        <f t="shared" si="30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02"/>
        <v>18</v>
      </c>
      <c r="R3899">
        <f>_xlfn.RANK.AVG(N3899,Table1[backers_count])</f>
        <v>2655</v>
      </c>
      <c r="S3899" t="str">
        <f t="shared" si="303"/>
        <v>theater</v>
      </c>
      <c r="T3899" t="str">
        <f t="shared" si="304"/>
        <v>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00"/>
        <v>42233.666666666672</v>
      </c>
      <c r="K3900">
        <v>1436355270</v>
      </c>
      <c r="L3900" s="11">
        <f t="shared" si="30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02"/>
        <v>33</v>
      </c>
      <c r="R3900">
        <f>_xlfn.RANK.AVG(N3900,Table1[backers_count])</f>
        <v>2380.5</v>
      </c>
      <c r="S3900" t="str">
        <f t="shared" si="303"/>
        <v>theater</v>
      </c>
      <c r="T3900" t="str">
        <f t="shared" si="304"/>
        <v>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00"/>
        <v>41863.775011574071</v>
      </c>
      <c r="K3901">
        <v>1406140561</v>
      </c>
      <c r="L3901" s="11">
        <f t="shared" si="30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02"/>
        <v>1</v>
      </c>
      <c r="R3901">
        <f>_xlfn.RANK.AVG(N3901,Table1[backers_count])</f>
        <v>3354.5</v>
      </c>
      <c r="S3901" t="str">
        <f t="shared" si="303"/>
        <v>theater</v>
      </c>
      <c r="T3901" t="str">
        <f t="shared" si="304"/>
        <v>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00"/>
        <v>42166.092488425929</v>
      </c>
      <c r="K3902">
        <v>1431396791</v>
      </c>
      <c r="L3902" s="11">
        <f t="shared" si="30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02"/>
        <v>5</v>
      </c>
      <c r="R3902">
        <f>_xlfn.RANK.AVG(N3902,Table1[backers_count])</f>
        <v>2971.5</v>
      </c>
      <c r="S3902" t="str">
        <f t="shared" si="303"/>
        <v>theater</v>
      </c>
      <c r="T3902" t="str">
        <f t="shared" si="304"/>
        <v>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00"/>
        <v>42357.826377314821</v>
      </c>
      <c r="K3903">
        <v>1447098599</v>
      </c>
      <c r="L3903" s="11">
        <f t="shared" si="30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02"/>
        <v>1</v>
      </c>
      <c r="R3903">
        <f>_xlfn.RANK.AVG(N3903,Table1[backers_count])</f>
        <v>3572.5</v>
      </c>
      <c r="S3903" t="str">
        <f t="shared" si="303"/>
        <v>theater</v>
      </c>
      <c r="T3903" t="str">
        <f t="shared" si="304"/>
        <v>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00"/>
        <v>42688.509745370371</v>
      </c>
      <c r="K3904">
        <v>1476962042</v>
      </c>
      <c r="L3904" s="11">
        <f t="shared" si="30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02"/>
        <v>49</v>
      </c>
      <c r="R3904">
        <f>_xlfn.RANK.AVG(N3904,Table1[backers_count])</f>
        <v>1837</v>
      </c>
      <c r="S3904" t="str">
        <f t="shared" si="303"/>
        <v>theater</v>
      </c>
      <c r="T3904" t="str">
        <f t="shared" si="304"/>
        <v>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00"/>
        <v>42230.818055555559</v>
      </c>
      <c r="K3905">
        <v>1435709765</v>
      </c>
      <c r="L3905" s="11">
        <f t="shared" si="30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02"/>
        <v>0</v>
      </c>
      <c r="R3905">
        <f>_xlfn.RANK.AVG(N3905,Table1[backers_count])</f>
        <v>3909.5</v>
      </c>
      <c r="S3905" t="str">
        <f t="shared" si="303"/>
        <v>theater</v>
      </c>
      <c r="T3905" t="str">
        <f t="shared" si="304"/>
        <v>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ref="J3906:J3969" si="305">(((I3906/60)/60)/24)+DATE(1970,1,1)</f>
        <v>42109.211111111115</v>
      </c>
      <c r="K3906">
        <v>1427866200</v>
      </c>
      <c r="L3906" s="11">
        <f t="shared" ref="L3906:L3969" si="306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07">ROUND((E3906/D3906)*100,0)</f>
        <v>0</v>
      </c>
      <c r="R3906">
        <f>_xlfn.RANK.AVG(N3906,Table1[backers_count])</f>
        <v>3354.5</v>
      </c>
      <c r="S3906" t="str">
        <f t="shared" ref="S3906:S3969" si="308">LEFT(P3906, SEARCH("/",P3906,1)-1)</f>
        <v>theater</v>
      </c>
      <c r="T3906" t="str">
        <f t="shared" ref="T3906:T3969" si="309">RIGHT(P3906,LEN(P3906)-SEARCH("/",P3906)-1)</f>
        <v>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si="305"/>
        <v>42166.958333333328</v>
      </c>
      <c r="K3907">
        <v>1430405903</v>
      </c>
      <c r="L3907" s="11">
        <f t="shared" si="306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07"/>
        <v>12</v>
      </c>
      <c r="R3907">
        <f>_xlfn.RANK.AVG(N3907,Table1[backers_count])</f>
        <v>2833</v>
      </c>
      <c r="S3907" t="str">
        <f t="shared" si="308"/>
        <v>theater</v>
      </c>
      <c r="T3907" t="str">
        <f t="shared" si="309"/>
        <v>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05"/>
        <v>42181.559027777781</v>
      </c>
      <c r="K3908">
        <v>1432072893</v>
      </c>
      <c r="L3908" s="11">
        <f t="shared" si="30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07"/>
        <v>67</v>
      </c>
      <c r="R3908">
        <f>_xlfn.RANK.AVG(N3908,Table1[backers_count])</f>
        <v>2380.5</v>
      </c>
      <c r="S3908" t="str">
        <f t="shared" si="308"/>
        <v>theater</v>
      </c>
      <c r="T3908" t="str">
        <f t="shared" si="309"/>
        <v>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05"/>
        <v>41938.838888888888</v>
      </c>
      <c r="K3909">
        <v>1411587606</v>
      </c>
      <c r="L3909" s="11">
        <f t="shared" si="30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07"/>
        <v>15</v>
      </c>
      <c r="R3909">
        <f>_xlfn.RANK.AVG(N3909,Table1[backers_count])</f>
        <v>3067.5</v>
      </c>
      <c r="S3909" t="str">
        <f t="shared" si="308"/>
        <v>theater</v>
      </c>
      <c r="T3909" t="str">
        <f t="shared" si="309"/>
        <v>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05"/>
        <v>41849.135370370372</v>
      </c>
      <c r="K3910">
        <v>1405307696</v>
      </c>
      <c r="L3910" s="11">
        <f t="shared" si="30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07"/>
        <v>9</v>
      </c>
      <c r="R3910">
        <f>_xlfn.RANK.AVG(N3910,Table1[backers_count])</f>
        <v>3067.5</v>
      </c>
      <c r="S3910" t="str">
        <f t="shared" si="308"/>
        <v>theater</v>
      </c>
      <c r="T3910" t="str">
        <f t="shared" si="309"/>
        <v>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05"/>
        <v>41893.359282407408</v>
      </c>
      <c r="K3911">
        <v>1407832642</v>
      </c>
      <c r="L3911" s="11">
        <f t="shared" si="30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07"/>
        <v>0</v>
      </c>
      <c r="R3911">
        <f>_xlfn.RANK.AVG(N3911,Table1[backers_count])</f>
        <v>3067.5</v>
      </c>
      <c r="S3911" t="str">
        <f t="shared" si="308"/>
        <v>theater</v>
      </c>
      <c r="T3911" t="str">
        <f t="shared" si="309"/>
        <v>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05"/>
        <v>42254.756909722222</v>
      </c>
      <c r="K3912">
        <v>1439057397</v>
      </c>
      <c r="L3912" s="11">
        <f t="shared" si="30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07"/>
        <v>3</v>
      </c>
      <c r="R3912">
        <f>_xlfn.RANK.AVG(N3912,Table1[backers_count])</f>
        <v>3198.5</v>
      </c>
      <c r="S3912" t="str">
        <f t="shared" si="308"/>
        <v>theater</v>
      </c>
      <c r="T3912" t="str">
        <f t="shared" si="309"/>
        <v>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05"/>
        <v>41969.853900462964</v>
      </c>
      <c r="K3913">
        <v>1414438177</v>
      </c>
      <c r="L3913" s="11">
        <f t="shared" si="30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07"/>
        <v>37</v>
      </c>
      <c r="R3913">
        <f>_xlfn.RANK.AVG(N3913,Table1[backers_count])</f>
        <v>1701.5</v>
      </c>
      <c r="S3913" t="str">
        <f t="shared" si="308"/>
        <v>theater</v>
      </c>
      <c r="T3913" t="str">
        <f t="shared" si="309"/>
        <v>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05"/>
        <v>42119.190972222219</v>
      </c>
      <c r="K3914">
        <v>1424759330</v>
      </c>
      <c r="L3914" s="11">
        <f t="shared" si="30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07"/>
        <v>0</v>
      </c>
      <c r="R3914">
        <f>_xlfn.RANK.AVG(N3914,Table1[backers_count])</f>
        <v>3572.5</v>
      </c>
      <c r="S3914" t="str">
        <f t="shared" si="308"/>
        <v>theater</v>
      </c>
      <c r="T3914" t="str">
        <f t="shared" si="309"/>
        <v>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05"/>
        <v>42338.252881944441</v>
      </c>
      <c r="K3915">
        <v>1446267849</v>
      </c>
      <c r="L3915" s="11">
        <f t="shared" si="30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07"/>
        <v>10</v>
      </c>
      <c r="R3915">
        <f>_xlfn.RANK.AVG(N3915,Table1[backers_count])</f>
        <v>2833</v>
      </c>
      <c r="S3915" t="str">
        <f t="shared" si="308"/>
        <v>theater</v>
      </c>
      <c r="T3915" t="str">
        <f t="shared" si="309"/>
        <v>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05"/>
        <v>42134.957638888889</v>
      </c>
      <c r="K3916">
        <v>1429558756</v>
      </c>
      <c r="L3916" s="11">
        <f t="shared" si="30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07"/>
        <v>36</v>
      </c>
      <c r="R3916">
        <f>_xlfn.RANK.AVG(N3916,Table1[backers_count])</f>
        <v>1970</v>
      </c>
      <c r="S3916" t="str">
        <f t="shared" si="308"/>
        <v>theater</v>
      </c>
      <c r="T3916" t="str">
        <f t="shared" si="309"/>
        <v>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05"/>
        <v>42522.98505787037</v>
      </c>
      <c r="K3917">
        <v>1462232309</v>
      </c>
      <c r="L3917" s="11">
        <f t="shared" si="30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07"/>
        <v>0</v>
      </c>
      <c r="R3917">
        <f>_xlfn.RANK.AVG(N3917,Table1[backers_count])</f>
        <v>3572.5</v>
      </c>
      <c r="S3917" t="str">
        <f t="shared" si="308"/>
        <v>theater</v>
      </c>
      <c r="T3917" t="str">
        <f t="shared" si="309"/>
        <v>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05"/>
        <v>42524.471666666665</v>
      </c>
      <c r="K3918">
        <v>1462360752</v>
      </c>
      <c r="L3918" s="11">
        <f t="shared" si="30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07"/>
        <v>0</v>
      </c>
      <c r="R3918">
        <f>_xlfn.RANK.AVG(N3918,Table1[backers_count])</f>
        <v>3909.5</v>
      </c>
      <c r="S3918" t="str">
        <f t="shared" si="308"/>
        <v>theater</v>
      </c>
      <c r="T3918" t="str">
        <f t="shared" si="309"/>
        <v>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05"/>
        <v>41893.527326388888</v>
      </c>
      <c r="K3919">
        <v>1407847161</v>
      </c>
      <c r="L3919" s="11">
        <f t="shared" si="30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07"/>
        <v>0</v>
      </c>
      <c r="R3919">
        <f>_xlfn.RANK.AVG(N3919,Table1[backers_count])</f>
        <v>3572.5</v>
      </c>
      <c r="S3919" t="str">
        <f t="shared" si="308"/>
        <v>theater</v>
      </c>
      <c r="T3919" t="str">
        <f t="shared" si="309"/>
        <v>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05"/>
        <v>41855.666666666664</v>
      </c>
      <c r="K3920">
        <v>1406131023</v>
      </c>
      <c r="L3920" s="11">
        <f t="shared" si="30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07"/>
        <v>0</v>
      </c>
      <c r="R3920">
        <f>_xlfn.RANK.AVG(N3920,Table1[backers_count])</f>
        <v>3198.5</v>
      </c>
      <c r="S3920" t="str">
        <f t="shared" si="308"/>
        <v>theater</v>
      </c>
      <c r="T3920" t="str">
        <f t="shared" si="309"/>
        <v>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05"/>
        <v>42387</v>
      </c>
      <c r="K3921">
        <v>1450628773</v>
      </c>
      <c r="L3921" s="11">
        <f t="shared" si="30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07"/>
        <v>2</v>
      </c>
      <c r="R3921">
        <f>_xlfn.RANK.AVG(N3921,Table1[backers_count])</f>
        <v>3198.5</v>
      </c>
      <c r="S3921" t="str">
        <f t="shared" si="308"/>
        <v>theater</v>
      </c>
      <c r="T3921" t="str">
        <f t="shared" si="309"/>
        <v>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05"/>
        <v>42687.428935185191</v>
      </c>
      <c r="K3922">
        <v>1476436660</v>
      </c>
      <c r="L3922" s="11">
        <f t="shared" si="30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07"/>
        <v>5</v>
      </c>
      <c r="R3922">
        <f>_xlfn.RANK.AVG(N3922,Table1[backers_count])</f>
        <v>3198.5</v>
      </c>
      <c r="S3922" t="str">
        <f t="shared" si="308"/>
        <v>theater</v>
      </c>
      <c r="T3922" t="str">
        <f t="shared" si="309"/>
        <v>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05"/>
        <v>41938.75</v>
      </c>
      <c r="K3923">
        <v>1413291655</v>
      </c>
      <c r="L3923" s="11">
        <f t="shared" si="30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07"/>
        <v>0</v>
      </c>
      <c r="R3923">
        <f>_xlfn.RANK.AVG(N3923,Table1[backers_count])</f>
        <v>3909.5</v>
      </c>
      <c r="S3923" t="str">
        <f t="shared" si="308"/>
        <v>theater</v>
      </c>
      <c r="T3923" t="str">
        <f t="shared" si="309"/>
        <v>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05"/>
        <v>42065.958333333328</v>
      </c>
      <c r="K3924">
        <v>1421432810</v>
      </c>
      <c r="L3924" s="11">
        <f t="shared" si="30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07"/>
        <v>8</v>
      </c>
      <c r="R3924">
        <f>_xlfn.RANK.AVG(N3924,Table1[backers_count])</f>
        <v>2901.5</v>
      </c>
      <c r="S3924" t="str">
        <f t="shared" si="308"/>
        <v>theater</v>
      </c>
      <c r="T3924" t="str">
        <f t="shared" si="309"/>
        <v>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05"/>
        <v>42103.979988425926</v>
      </c>
      <c r="K3925">
        <v>1426203071</v>
      </c>
      <c r="L3925" s="11">
        <f t="shared" si="30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07"/>
        <v>12</v>
      </c>
      <c r="R3925">
        <f>_xlfn.RANK.AVG(N3925,Table1[backers_count])</f>
        <v>2338</v>
      </c>
      <c r="S3925" t="str">
        <f t="shared" si="308"/>
        <v>theater</v>
      </c>
      <c r="T3925" t="str">
        <f t="shared" si="309"/>
        <v>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05"/>
        <v>41816.959745370368</v>
      </c>
      <c r="K3926">
        <v>1401231722</v>
      </c>
      <c r="L3926" s="11">
        <f t="shared" si="30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07"/>
        <v>15</v>
      </c>
      <c r="R3926">
        <f>_xlfn.RANK.AVG(N3926,Table1[backers_count])</f>
        <v>1594</v>
      </c>
      <c r="S3926" t="str">
        <f t="shared" si="308"/>
        <v>theater</v>
      </c>
      <c r="T3926" t="str">
        <f t="shared" si="309"/>
        <v>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05"/>
        <v>41850.870821759258</v>
      </c>
      <c r="K3927">
        <v>1404161639</v>
      </c>
      <c r="L3927" s="11">
        <f t="shared" si="30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07"/>
        <v>10</v>
      </c>
      <c r="R3927">
        <f>_xlfn.RANK.AVG(N3927,Table1[backers_count])</f>
        <v>3198.5</v>
      </c>
      <c r="S3927" t="str">
        <f t="shared" si="308"/>
        <v>theater</v>
      </c>
      <c r="T3927" t="str">
        <f t="shared" si="309"/>
        <v>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05"/>
        <v>42000.085046296299</v>
      </c>
      <c r="K3928">
        <v>1417053748</v>
      </c>
      <c r="L3928" s="11">
        <f t="shared" si="30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07"/>
        <v>0</v>
      </c>
      <c r="R3928">
        <f>_xlfn.RANK.AVG(N3928,Table1[backers_count])</f>
        <v>3572.5</v>
      </c>
      <c r="S3928" t="str">
        <f t="shared" si="308"/>
        <v>theater</v>
      </c>
      <c r="T3928" t="str">
        <f t="shared" si="309"/>
        <v>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05"/>
        <v>41860.267407407409</v>
      </c>
      <c r="K3929">
        <v>1404973504</v>
      </c>
      <c r="L3929" s="11">
        <f t="shared" si="30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07"/>
        <v>1</v>
      </c>
      <c r="R3929">
        <f>_xlfn.RANK.AVG(N3929,Table1[backers_count])</f>
        <v>3354.5</v>
      </c>
      <c r="S3929" t="str">
        <f t="shared" si="308"/>
        <v>theater</v>
      </c>
      <c r="T3929" t="str">
        <f t="shared" si="309"/>
        <v>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05"/>
        <v>42293.207638888889</v>
      </c>
      <c r="K3930">
        <v>1442593427</v>
      </c>
      <c r="L3930" s="11">
        <f t="shared" si="30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07"/>
        <v>13</v>
      </c>
      <c r="R3930">
        <f>_xlfn.RANK.AVG(N3930,Table1[backers_count])</f>
        <v>2833</v>
      </c>
      <c r="S3930" t="str">
        <f t="shared" si="308"/>
        <v>theater</v>
      </c>
      <c r="T3930" t="str">
        <f t="shared" si="309"/>
        <v>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05"/>
        <v>42631.827141203699</v>
      </c>
      <c r="K3931">
        <v>1471636265</v>
      </c>
      <c r="L3931" s="11">
        <f t="shared" si="30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07"/>
        <v>2</v>
      </c>
      <c r="R3931">
        <f>_xlfn.RANK.AVG(N3931,Table1[backers_count])</f>
        <v>2470</v>
      </c>
      <c r="S3931" t="str">
        <f t="shared" si="308"/>
        <v>theater</v>
      </c>
      <c r="T3931" t="str">
        <f t="shared" si="309"/>
        <v>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05"/>
        <v>42461.25</v>
      </c>
      <c r="K3932">
        <v>1457078868</v>
      </c>
      <c r="L3932" s="11">
        <f t="shared" si="30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07"/>
        <v>0</v>
      </c>
      <c r="R3932">
        <f>_xlfn.RANK.AVG(N3932,Table1[backers_count])</f>
        <v>3909.5</v>
      </c>
      <c r="S3932" t="str">
        <f t="shared" si="308"/>
        <v>theater</v>
      </c>
      <c r="T3932" t="str">
        <f t="shared" si="309"/>
        <v>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05"/>
        <v>42253.151701388888</v>
      </c>
      <c r="K3933">
        <v>1439350707</v>
      </c>
      <c r="L3933" s="11">
        <f t="shared" si="30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07"/>
        <v>0</v>
      </c>
      <c r="R3933">
        <f>_xlfn.RANK.AVG(N3933,Table1[backers_count])</f>
        <v>3909.5</v>
      </c>
      <c r="S3933" t="str">
        <f t="shared" si="308"/>
        <v>theater</v>
      </c>
      <c r="T3933" t="str">
        <f t="shared" si="309"/>
        <v>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05"/>
        <v>42445.126898148148</v>
      </c>
      <c r="K3934">
        <v>1455508964</v>
      </c>
      <c r="L3934" s="11">
        <f t="shared" si="30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07"/>
        <v>0</v>
      </c>
      <c r="R3934">
        <f>_xlfn.RANK.AVG(N3934,Table1[backers_count])</f>
        <v>3572.5</v>
      </c>
      <c r="S3934" t="str">
        <f t="shared" si="308"/>
        <v>theater</v>
      </c>
      <c r="T3934" t="str">
        <f t="shared" si="309"/>
        <v>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05"/>
        <v>42568.029861111107</v>
      </c>
      <c r="K3935">
        <v>1466205262</v>
      </c>
      <c r="L3935" s="11">
        <f t="shared" si="30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07"/>
        <v>16</v>
      </c>
      <c r="R3935">
        <f>_xlfn.RANK.AVG(N3935,Table1[backers_count])</f>
        <v>2568.5</v>
      </c>
      <c r="S3935" t="str">
        <f t="shared" si="308"/>
        <v>theater</v>
      </c>
      <c r="T3935" t="str">
        <f t="shared" si="309"/>
        <v>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05"/>
        <v>42278.541666666672</v>
      </c>
      <c r="K3936">
        <v>1439827639</v>
      </c>
      <c r="L3936" s="11">
        <f t="shared" si="30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07"/>
        <v>11</v>
      </c>
      <c r="R3936">
        <f>_xlfn.RANK.AVG(N3936,Table1[backers_count])</f>
        <v>2568.5</v>
      </c>
      <c r="S3936" t="str">
        <f t="shared" si="308"/>
        <v>theater</v>
      </c>
      <c r="T3936" t="str">
        <f t="shared" si="309"/>
        <v>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05"/>
        <v>42281.656782407401</v>
      </c>
      <c r="K3937">
        <v>1438789546</v>
      </c>
      <c r="L3937" s="11">
        <f t="shared" si="30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07"/>
        <v>44</v>
      </c>
      <c r="R3937">
        <f>_xlfn.RANK.AVG(N3937,Table1[backers_count])</f>
        <v>2118</v>
      </c>
      <c r="S3937" t="str">
        <f t="shared" si="308"/>
        <v>theater</v>
      </c>
      <c r="T3937" t="str">
        <f t="shared" si="309"/>
        <v>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05"/>
        <v>42705.304629629631</v>
      </c>
      <c r="K3938">
        <v>1477981120</v>
      </c>
      <c r="L3938" s="11">
        <f t="shared" si="30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07"/>
        <v>0</v>
      </c>
      <c r="R3938">
        <f>_xlfn.RANK.AVG(N3938,Table1[backers_count])</f>
        <v>3909.5</v>
      </c>
      <c r="S3938" t="str">
        <f t="shared" si="308"/>
        <v>theater</v>
      </c>
      <c r="T3938" t="str">
        <f t="shared" si="309"/>
        <v>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05"/>
        <v>42562.631481481483</v>
      </c>
      <c r="K3939">
        <v>1465830560</v>
      </c>
      <c r="L3939" s="11">
        <f t="shared" si="30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07"/>
        <v>86</v>
      </c>
      <c r="R3939">
        <f>_xlfn.RANK.AVG(N3939,Table1[backers_count])</f>
        <v>2655</v>
      </c>
      <c r="S3939" t="str">
        <f t="shared" si="308"/>
        <v>theater</v>
      </c>
      <c r="T3939" t="str">
        <f t="shared" si="309"/>
        <v>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05"/>
        <v>42182.905717592599</v>
      </c>
      <c r="K3940">
        <v>1432763054</v>
      </c>
      <c r="L3940" s="11">
        <f t="shared" si="30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07"/>
        <v>12</v>
      </c>
      <c r="R3940">
        <f>_xlfn.RANK.AVG(N3940,Table1[backers_count])</f>
        <v>2971.5</v>
      </c>
      <c r="S3940" t="str">
        <f t="shared" si="308"/>
        <v>theater</v>
      </c>
      <c r="T3940" t="str">
        <f t="shared" si="309"/>
        <v>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05"/>
        <v>41919.1875</v>
      </c>
      <c r="K3941">
        <v>1412328979</v>
      </c>
      <c r="L3941" s="11">
        <f t="shared" si="30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07"/>
        <v>0</v>
      </c>
      <c r="R3941">
        <f>_xlfn.RANK.AVG(N3941,Table1[backers_count])</f>
        <v>3572.5</v>
      </c>
      <c r="S3941" t="str">
        <f t="shared" si="308"/>
        <v>theater</v>
      </c>
      <c r="T3941" t="str">
        <f t="shared" si="309"/>
        <v>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05"/>
        <v>42006.492488425924</v>
      </c>
      <c r="K3942">
        <v>1416311351</v>
      </c>
      <c r="L3942" s="11">
        <f t="shared" si="30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07"/>
        <v>0</v>
      </c>
      <c r="R3942">
        <f>_xlfn.RANK.AVG(N3942,Table1[backers_count])</f>
        <v>3354.5</v>
      </c>
      <c r="S3942" t="str">
        <f t="shared" si="308"/>
        <v>theater</v>
      </c>
      <c r="T3942" t="str">
        <f t="shared" si="309"/>
        <v>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05"/>
        <v>41968.041666666672</v>
      </c>
      <c r="K3943">
        <v>1414505137</v>
      </c>
      <c r="L3943" s="11">
        <f t="shared" si="30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07"/>
        <v>1</v>
      </c>
      <c r="R3943">
        <f>_xlfn.RANK.AVG(N3943,Table1[backers_count])</f>
        <v>3354.5</v>
      </c>
      <c r="S3943" t="str">
        <f t="shared" si="308"/>
        <v>theater</v>
      </c>
      <c r="T3943" t="str">
        <f t="shared" si="309"/>
        <v>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05"/>
        <v>42171.904097222221</v>
      </c>
      <c r="K3944">
        <v>1429306914</v>
      </c>
      <c r="L3944" s="11">
        <f t="shared" si="30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07"/>
        <v>0</v>
      </c>
      <c r="R3944">
        <f>_xlfn.RANK.AVG(N3944,Table1[backers_count])</f>
        <v>3909.5</v>
      </c>
      <c r="S3944" t="str">
        <f t="shared" si="308"/>
        <v>theater</v>
      </c>
      <c r="T3944" t="str">
        <f t="shared" si="309"/>
        <v>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05"/>
        <v>42310.701388888891</v>
      </c>
      <c r="K3945">
        <v>1443811268</v>
      </c>
      <c r="L3945" s="11">
        <f t="shared" si="30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07"/>
        <v>36</v>
      </c>
      <c r="R3945">
        <f>_xlfn.RANK.AVG(N3945,Table1[backers_count])</f>
        <v>2521.5</v>
      </c>
      <c r="S3945" t="str">
        <f t="shared" si="308"/>
        <v>theater</v>
      </c>
      <c r="T3945" t="str">
        <f t="shared" si="309"/>
        <v>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05"/>
        <v>42243.662905092591</v>
      </c>
      <c r="K3946">
        <v>1438098875</v>
      </c>
      <c r="L3946" s="11">
        <f t="shared" si="30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07"/>
        <v>0</v>
      </c>
      <c r="R3946">
        <f>_xlfn.RANK.AVG(N3946,Table1[backers_count])</f>
        <v>3909.5</v>
      </c>
      <c r="S3946" t="str">
        <f t="shared" si="308"/>
        <v>theater</v>
      </c>
      <c r="T3946" t="str">
        <f t="shared" si="309"/>
        <v>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05"/>
        <v>42139.801712962959</v>
      </c>
      <c r="K3947">
        <v>1429125268</v>
      </c>
      <c r="L3947" s="11">
        <f t="shared" si="30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07"/>
        <v>0</v>
      </c>
      <c r="R3947">
        <f>_xlfn.RANK.AVG(N3947,Table1[backers_count])</f>
        <v>3572.5</v>
      </c>
      <c r="S3947" t="str">
        <f t="shared" si="308"/>
        <v>theater</v>
      </c>
      <c r="T3947" t="str">
        <f t="shared" si="309"/>
        <v>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05"/>
        <v>42063.333333333328</v>
      </c>
      <c r="K3948">
        <v>1422388822</v>
      </c>
      <c r="L3948" s="11">
        <f t="shared" si="30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07"/>
        <v>3</v>
      </c>
      <c r="R3948">
        <f>_xlfn.RANK.AVG(N3948,Table1[backers_count])</f>
        <v>2971.5</v>
      </c>
      <c r="S3948" t="str">
        <f t="shared" si="308"/>
        <v>theater</v>
      </c>
      <c r="T3948" t="str">
        <f t="shared" si="309"/>
        <v>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05"/>
        <v>42645.142870370371</v>
      </c>
      <c r="K3949">
        <v>1472786744</v>
      </c>
      <c r="L3949" s="11">
        <f t="shared" si="30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07"/>
        <v>3</v>
      </c>
      <c r="R3949">
        <f>_xlfn.RANK.AVG(N3949,Table1[backers_count])</f>
        <v>3354.5</v>
      </c>
      <c r="S3949" t="str">
        <f t="shared" si="308"/>
        <v>theater</v>
      </c>
      <c r="T3949" t="str">
        <f t="shared" si="309"/>
        <v>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05"/>
        <v>41889.325497685182</v>
      </c>
      <c r="K3950">
        <v>1404892123</v>
      </c>
      <c r="L3950" s="11">
        <f t="shared" si="30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07"/>
        <v>0</v>
      </c>
      <c r="R3950">
        <f>_xlfn.RANK.AVG(N3950,Table1[backers_count])</f>
        <v>3909.5</v>
      </c>
      <c r="S3950" t="str">
        <f t="shared" si="308"/>
        <v>theater</v>
      </c>
      <c r="T3950" t="str">
        <f t="shared" si="309"/>
        <v>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05"/>
        <v>42046.120613425926</v>
      </c>
      <c r="K3951">
        <v>1421031221</v>
      </c>
      <c r="L3951" s="11">
        <f t="shared" si="30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07"/>
        <v>16</v>
      </c>
      <c r="R3951">
        <f>_xlfn.RANK.AVG(N3951,Table1[backers_count])</f>
        <v>1812.5</v>
      </c>
      <c r="S3951" t="str">
        <f t="shared" si="308"/>
        <v>theater</v>
      </c>
      <c r="T3951" t="str">
        <f t="shared" si="309"/>
        <v>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05"/>
        <v>42468.774305555555</v>
      </c>
      <c r="K3952">
        <v>1457628680</v>
      </c>
      <c r="L3952" s="11">
        <f t="shared" si="30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07"/>
        <v>1</v>
      </c>
      <c r="R3952">
        <f>_xlfn.RANK.AVG(N3952,Table1[backers_count])</f>
        <v>3572.5</v>
      </c>
      <c r="S3952" t="str">
        <f t="shared" si="308"/>
        <v>theater</v>
      </c>
      <c r="T3952" t="str">
        <f t="shared" si="309"/>
        <v>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05"/>
        <v>42493.784050925926</v>
      </c>
      <c r="K3953">
        <v>1457120942</v>
      </c>
      <c r="L3953" s="11">
        <f t="shared" si="30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07"/>
        <v>0</v>
      </c>
      <c r="R3953">
        <f>_xlfn.RANK.AVG(N3953,Table1[backers_count])</f>
        <v>3572.5</v>
      </c>
      <c r="S3953" t="str">
        <f t="shared" si="308"/>
        <v>theater</v>
      </c>
      <c r="T3953" t="str">
        <f t="shared" si="309"/>
        <v>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05"/>
        <v>42303.790393518517</v>
      </c>
      <c r="K3954">
        <v>1440701890</v>
      </c>
      <c r="L3954" s="11">
        <f t="shared" si="30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07"/>
        <v>0</v>
      </c>
      <c r="R3954">
        <f>_xlfn.RANK.AVG(N3954,Table1[backers_count])</f>
        <v>3572.5</v>
      </c>
      <c r="S3954" t="str">
        <f t="shared" si="308"/>
        <v>theater</v>
      </c>
      <c r="T3954" t="str">
        <f t="shared" si="309"/>
        <v>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05"/>
        <v>42580.978472222225</v>
      </c>
      <c r="K3955">
        <v>1467162586</v>
      </c>
      <c r="L3955" s="11">
        <f t="shared" si="30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07"/>
        <v>0</v>
      </c>
      <c r="R3955">
        <f>_xlfn.RANK.AVG(N3955,Table1[backers_count])</f>
        <v>3909.5</v>
      </c>
      <c r="S3955" t="str">
        <f t="shared" si="308"/>
        <v>theater</v>
      </c>
      <c r="T3955" t="str">
        <f t="shared" si="309"/>
        <v>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05"/>
        <v>41834.651203703703</v>
      </c>
      <c r="K3956">
        <v>1400168264</v>
      </c>
      <c r="L3956" s="11">
        <f t="shared" si="30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07"/>
        <v>0</v>
      </c>
      <c r="R3956">
        <f>_xlfn.RANK.AVG(N3956,Table1[backers_count])</f>
        <v>3909.5</v>
      </c>
      <c r="S3956" t="str">
        <f t="shared" si="308"/>
        <v>theater</v>
      </c>
      <c r="T3956" t="str">
        <f t="shared" si="309"/>
        <v>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05"/>
        <v>42336.890520833331</v>
      </c>
      <c r="K3957">
        <v>1446150141</v>
      </c>
      <c r="L3957" s="11">
        <f t="shared" si="30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07"/>
        <v>24</v>
      </c>
      <c r="R3957">
        <f>_xlfn.RANK.AVG(N3957,Table1[backers_count])</f>
        <v>2767.5</v>
      </c>
      <c r="S3957" t="str">
        <f t="shared" si="308"/>
        <v>theater</v>
      </c>
      <c r="T3957" t="str">
        <f t="shared" si="309"/>
        <v>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05"/>
        <v>42485.013888888891</v>
      </c>
      <c r="K3958">
        <v>1459203727</v>
      </c>
      <c r="L3958" s="11">
        <f t="shared" si="30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07"/>
        <v>0</v>
      </c>
      <c r="R3958">
        <f>_xlfn.RANK.AVG(N3958,Table1[backers_count])</f>
        <v>3909.5</v>
      </c>
      <c r="S3958" t="str">
        <f t="shared" si="308"/>
        <v>theater</v>
      </c>
      <c r="T3958" t="str">
        <f t="shared" si="309"/>
        <v>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05"/>
        <v>42559.976319444439</v>
      </c>
      <c r="K3959">
        <v>1464045954</v>
      </c>
      <c r="L3959" s="11">
        <f t="shared" si="30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07"/>
        <v>0</v>
      </c>
      <c r="R3959">
        <f>_xlfn.RANK.AVG(N3959,Table1[backers_count])</f>
        <v>3572.5</v>
      </c>
      <c r="S3959" t="str">
        <f t="shared" si="308"/>
        <v>theater</v>
      </c>
      <c r="T3959" t="str">
        <f t="shared" si="309"/>
        <v>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05"/>
        <v>41853.583333333336</v>
      </c>
      <c r="K3960">
        <v>1403822912</v>
      </c>
      <c r="L3960" s="11">
        <f t="shared" si="30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07"/>
        <v>32</v>
      </c>
      <c r="R3960">
        <f>_xlfn.RANK.AVG(N3960,Table1[backers_count])</f>
        <v>2380.5</v>
      </c>
      <c r="S3960" t="str">
        <f t="shared" si="308"/>
        <v>theater</v>
      </c>
      <c r="T3960" t="str">
        <f t="shared" si="309"/>
        <v>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05"/>
        <v>41910.788842592592</v>
      </c>
      <c r="K3961">
        <v>1409338556</v>
      </c>
      <c r="L3961" s="11">
        <f t="shared" si="30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07"/>
        <v>24</v>
      </c>
      <c r="R3961">
        <f>_xlfn.RANK.AVG(N3961,Table1[backers_count])</f>
        <v>2568.5</v>
      </c>
      <c r="S3961" t="str">
        <f t="shared" si="308"/>
        <v>theater</v>
      </c>
      <c r="T3961" t="str">
        <f t="shared" si="309"/>
        <v>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05"/>
        <v>42372.845555555556</v>
      </c>
      <c r="K3962">
        <v>1449260256</v>
      </c>
      <c r="L3962" s="11">
        <f t="shared" si="30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07"/>
        <v>2</v>
      </c>
      <c r="R3962">
        <f>_xlfn.RANK.AVG(N3962,Table1[backers_count])</f>
        <v>3067.5</v>
      </c>
      <c r="S3962" t="str">
        <f t="shared" si="308"/>
        <v>theater</v>
      </c>
      <c r="T3962" t="str">
        <f t="shared" si="309"/>
        <v>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05"/>
        <v>41767.891319444447</v>
      </c>
      <c r="K3963">
        <v>1397683410</v>
      </c>
      <c r="L3963" s="11">
        <f t="shared" si="30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07"/>
        <v>0</v>
      </c>
      <c r="R3963">
        <f>_xlfn.RANK.AVG(N3963,Table1[backers_count])</f>
        <v>3354.5</v>
      </c>
      <c r="S3963" t="str">
        <f t="shared" si="308"/>
        <v>theater</v>
      </c>
      <c r="T3963" t="str">
        <f t="shared" si="309"/>
        <v>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05"/>
        <v>42336.621458333335</v>
      </c>
      <c r="K3964">
        <v>1446562494</v>
      </c>
      <c r="L3964" s="11">
        <f t="shared" si="30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07"/>
        <v>3</v>
      </c>
      <c r="R3964">
        <f>_xlfn.RANK.AVG(N3964,Table1[backers_count])</f>
        <v>3198.5</v>
      </c>
      <c r="S3964" t="str">
        <f t="shared" si="308"/>
        <v>theater</v>
      </c>
      <c r="T3964" t="str">
        <f t="shared" si="309"/>
        <v>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05"/>
        <v>42326.195798611108</v>
      </c>
      <c r="K3965">
        <v>1445226117</v>
      </c>
      <c r="L3965" s="11">
        <f t="shared" si="30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07"/>
        <v>0</v>
      </c>
      <c r="R3965">
        <f>_xlfn.RANK.AVG(N3965,Table1[backers_count])</f>
        <v>3909.5</v>
      </c>
      <c r="S3965" t="str">
        <f t="shared" si="308"/>
        <v>theater</v>
      </c>
      <c r="T3965" t="str">
        <f t="shared" si="309"/>
        <v>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05"/>
        <v>42113.680393518516</v>
      </c>
      <c r="K3966">
        <v>1424279986</v>
      </c>
      <c r="L3966" s="11">
        <f t="shared" si="30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07"/>
        <v>6</v>
      </c>
      <c r="R3966">
        <f>_xlfn.RANK.AVG(N3966,Table1[backers_count])</f>
        <v>3198.5</v>
      </c>
      <c r="S3966" t="str">
        <f t="shared" si="308"/>
        <v>theater</v>
      </c>
      <c r="T3966" t="str">
        <f t="shared" si="309"/>
        <v>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05"/>
        <v>42474.194212962961</v>
      </c>
      <c r="K3967">
        <v>1455428380</v>
      </c>
      <c r="L3967" s="11">
        <f t="shared" si="30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07"/>
        <v>14</v>
      </c>
      <c r="R3967">
        <f>_xlfn.RANK.AVG(N3967,Table1[backers_count])</f>
        <v>3067.5</v>
      </c>
      <c r="S3967" t="str">
        <f t="shared" si="308"/>
        <v>theater</v>
      </c>
      <c r="T3967" t="str">
        <f t="shared" si="309"/>
        <v>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05"/>
        <v>41844.124305555553</v>
      </c>
      <c r="K3968">
        <v>1402506278</v>
      </c>
      <c r="L3968" s="11">
        <f t="shared" si="30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07"/>
        <v>1</v>
      </c>
      <c r="R3968">
        <f>_xlfn.RANK.AVG(N3968,Table1[backers_count])</f>
        <v>3354.5</v>
      </c>
      <c r="S3968" t="str">
        <f t="shared" si="308"/>
        <v>theater</v>
      </c>
      <c r="T3968" t="str">
        <f t="shared" si="309"/>
        <v>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05"/>
        <v>42800.290590277778</v>
      </c>
      <c r="K3969">
        <v>1486191507</v>
      </c>
      <c r="L3969" s="11">
        <f t="shared" si="30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07"/>
        <v>24</v>
      </c>
      <c r="R3969">
        <f>_xlfn.RANK.AVG(N3969,Table1[backers_count])</f>
        <v>2655</v>
      </c>
      <c r="S3969" t="str">
        <f t="shared" si="308"/>
        <v>theater</v>
      </c>
      <c r="T3969" t="str">
        <f t="shared" si="309"/>
        <v>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ref="J3970:J4033" si="310">(((I3970/60)/60)/24)+DATE(1970,1,1)</f>
        <v>42512.815659722226</v>
      </c>
      <c r="K3970">
        <v>1458761673</v>
      </c>
      <c r="L3970" s="11">
        <f t="shared" ref="L3970:L4033" si="311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12">ROUND((E3970/D3970)*100,0)</f>
        <v>11</v>
      </c>
      <c r="R3970">
        <f>_xlfn.RANK.AVG(N3970,Table1[backers_count])</f>
        <v>2611.5</v>
      </c>
      <c r="S3970" t="str">
        <f t="shared" ref="S3970:S4033" si="313">LEFT(P3970, SEARCH("/",P3970,1)-1)</f>
        <v>theater</v>
      </c>
      <c r="T3970" t="str">
        <f t="shared" ref="T3970:T4033" si="314">RIGHT(P3970,LEN(P3970)-SEARCH("/",P3970)-1)</f>
        <v>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si="310"/>
        <v>42611.163194444445</v>
      </c>
      <c r="K3971">
        <v>1471638646</v>
      </c>
      <c r="L3971" s="11">
        <f t="shared" si="311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12"/>
        <v>7</v>
      </c>
      <c r="R3971">
        <f>_xlfn.RANK.AVG(N3971,Table1[backers_count])</f>
        <v>2901.5</v>
      </c>
      <c r="S3971" t="str">
        <f t="shared" si="313"/>
        <v>theater</v>
      </c>
      <c r="T3971" t="str">
        <f t="shared" si="314"/>
        <v>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10"/>
        <v>42477.863553240735</v>
      </c>
      <c r="K3972">
        <v>1458333811</v>
      </c>
      <c r="L3972" s="11">
        <f t="shared" si="31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12"/>
        <v>0</v>
      </c>
      <c r="R3972">
        <f>_xlfn.RANK.AVG(N3972,Table1[backers_count])</f>
        <v>3354.5</v>
      </c>
      <c r="S3972" t="str">
        <f t="shared" si="313"/>
        <v>theater</v>
      </c>
      <c r="T3972" t="str">
        <f t="shared" si="314"/>
        <v>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10"/>
        <v>41841.536180555559</v>
      </c>
      <c r="K3973">
        <v>1403355126</v>
      </c>
      <c r="L3973" s="11">
        <f t="shared" si="31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12"/>
        <v>1</v>
      </c>
      <c r="R3973">
        <f>_xlfn.RANK.AVG(N3973,Table1[backers_count])</f>
        <v>2901.5</v>
      </c>
      <c r="S3973" t="str">
        <f t="shared" si="313"/>
        <v>theater</v>
      </c>
      <c r="T3973" t="str">
        <f t="shared" si="314"/>
        <v>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10"/>
        <v>42041.067523148144</v>
      </c>
      <c r="K3974">
        <v>1418002634</v>
      </c>
      <c r="L3974" s="11">
        <f t="shared" si="31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12"/>
        <v>21</v>
      </c>
      <c r="R3974">
        <f>_xlfn.RANK.AVG(N3974,Table1[backers_count])</f>
        <v>2767.5</v>
      </c>
      <c r="S3974" t="str">
        <f t="shared" si="313"/>
        <v>theater</v>
      </c>
      <c r="T3974" t="str">
        <f t="shared" si="314"/>
        <v>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10"/>
        <v>42499.166666666672</v>
      </c>
      <c r="K3975">
        <v>1460219110</v>
      </c>
      <c r="L3975" s="11">
        <f t="shared" si="31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12"/>
        <v>78</v>
      </c>
      <c r="R3975">
        <f>_xlfn.RANK.AVG(N3975,Table1[backers_count])</f>
        <v>1678</v>
      </c>
      <c r="S3975" t="str">
        <f t="shared" si="313"/>
        <v>theater</v>
      </c>
      <c r="T3975" t="str">
        <f t="shared" si="314"/>
        <v>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10"/>
        <v>42523.546851851846</v>
      </c>
      <c r="K3976">
        <v>1462280848</v>
      </c>
      <c r="L3976" s="11">
        <f t="shared" si="31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12"/>
        <v>32</v>
      </c>
      <c r="R3976">
        <f>_xlfn.RANK.AVG(N3976,Table1[backers_count])</f>
        <v>2611.5</v>
      </c>
      <c r="S3976" t="str">
        <f t="shared" si="313"/>
        <v>theater</v>
      </c>
      <c r="T3976" t="str">
        <f t="shared" si="314"/>
        <v>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10"/>
        <v>42564.866875</v>
      </c>
      <c r="K3977">
        <v>1465850898</v>
      </c>
      <c r="L3977" s="11">
        <f t="shared" si="311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12"/>
        <v>0</v>
      </c>
      <c r="R3977">
        <f>_xlfn.RANK.AVG(N3977,Table1[backers_count])</f>
        <v>3909.5</v>
      </c>
      <c r="S3977" t="str">
        <f t="shared" si="313"/>
        <v>theater</v>
      </c>
      <c r="T3977" t="str">
        <f t="shared" si="314"/>
        <v>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10"/>
        <v>41852.291666666664</v>
      </c>
      <c r="K3978">
        <v>1405024561</v>
      </c>
      <c r="L3978" s="11">
        <f t="shared" si="31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12"/>
        <v>48</v>
      </c>
      <c r="R3978">
        <f>_xlfn.RANK.AVG(N3978,Table1[backers_count])</f>
        <v>2655</v>
      </c>
      <c r="S3978" t="str">
        <f t="shared" si="313"/>
        <v>theater</v>
      </c>
      <c r="T3978" t="str">
        <f t="shared" si="314"/>
        <v>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10"/>
        <v>42573.788564814815</v>
      </c>
      <c r="K3979">
        <v>1466621732</v>
      </c>
      <c r="L3979" s="11">
        <f t="shared" si="31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12"/>
        <v>1</v>
      </c>
      <c r="R3979">
        <f>_xlfn.RANK.AVG(N3979,Table1[backers_count])</f>
        <v>2901.5</v>
      </c>
      <c r="S3979" t="str">
        <f t="shared" si="313"/>
        <v>theater</v>
      </c>
      <c r="T3979" t="str">
        <f t="shared" si="314"/>
        <v>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10"/>
        <v>42035.642974537041</v>
      </c>
      <c r="K3980">
        <v>1417533953</v>
      </c>
      <c r="L3980" s="11">
        <f t="shared" si="31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12"/>
        <v>11</v>
      </c>
      <c r="R3980">
        <f>_xlfn.RANK.AVG(N3980,Table1[backers_count])</f>
        <v>2767.5</v>
      </c>
      <c r="S3980" t="str">
        <f t="shared" si="313"/>
        <v>theater</v>
      </c>
      <c r="T3980" t="str">
        <f t="shared" si="314"/>
        <v>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10"/>
        <v>42092.833333333328</v>
      </c>
      <c r="K3981">
        <v>1425678057</v>
      </c>
      <c r="L3981" s="11">
        <f t="shared" si="31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12"/>
        <v>2</v>
      </c>
      <c r="R3981">
        <f>_xlfn.RANK.AVG(N3981,Table1[backers_count])</f>
        <v>2901.5</v>
      </c>
      <c r="S3981" t="str">
        <f t="shared" si="313"/>
        <v>theater</v>
      </c>
      <c r="T3981" t="str">
        <f t="shared" si="314"/>
        <v>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10"/>
        <v>41825.598923611113</v>
      </c>
      <c r="K3982">
        <v>1401978147</v>
      </c>
      <c r="L3982" s="11">
        <f t="shared" si="31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12"/>
        <v>18</v>
      </c>
      <c r="R3982">
        <f>_xlfn.RANK.AVG(N3982,Table1[backers_count])</f>
        <v>2833</v>
      </c>
      <c r="S3982" t="str">
        <f t="shared" si="313"/>
        <v>theater</v>
      </c>
      <c r="T3982" t="str">
        <f t="shared" si="314"/>
        <v>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10"/>
        <v>42568.179965277777</v>
      </c>
      <c r="K3983">
        <v>1463545149</v>
      </c>
      <c r="L3983" s="11">
        <f t="shared" si="31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12"/>
        <v>4</v>
      </c>
      <c r="R3983">
        <f>_xlfn.RANK.AVG(N3983,Table1[backers_count])</f>
        <v>2833</v>
      </c>
      <c r="S3983" t="str">
        <f t="shared" si="313"/>
        <v>theater</v>
      </c>
      <c r="T3983" t="str">
        <f t="shared" si="314"/>
        <v>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10"/>
        <v>42192.809953703705</v>
      </c>
      <c r="K3984">
        <v>1431113180</v>
      </c>
      <c r="L3984" s="11">
        <f t="shared" si="31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12"/>
        <v>20</v>
      </c>
      <c r="R3984">
        <f>_xlfn.RANK.AVG(N3984,Table1[backers_count])</f>
        <v>2971.5</v>
      </c>
      <c r="S3984" t="str">
        <f t="shared" si="313"/>
        <v>theater</v>
      </c>
      <c r="T3984" t="str">
        <f t="shared" si="314"/>
        <v>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10"/>
        <v>41779.290972222225</v>
      </c>
      <c r="K3985">
        <v>1397854356</v>
      </c>
      <c r="L3985" s="11">
        <f t="shared" si="31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12"/>
        <v>35</v>
      </c>
      <c r="R3985">
        <f>_xlfn.RANK.AVG(N3985,Table1[backers_count])</f>
        <v>1483</v>
      </c>
      <c r="S3985" t="str">
        <f t="shared" si="313"/>
        <v>theater</v>
      </c>
      <c r="T3985" t="str">
        <f t="shared" si="314"/>
        <v>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10"/>
        <v>41951</v>
      </c>
      <c r="K3986">
        <v>1412809644</v>
      </c>
      <c r="L3986" s="11">
        <f t="shared" si="31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12"/>
        <v>6</v>
      </c>
      <c r="R3986">
        <f>_xlfn.RANK.AVG(N3986,Table1[backers_count])</f>
        <v>2655</v>
      </c>
      <c r="S3986" t="str">
        <f t="shared" si="313"/>
        <v>theater</v>
      </c>
      <c r="T3986" t="str">
        <f t="shared" si="314"/>
        <v>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10"/>
        <v>42420.878472222219</v>
      </c>
      <c r="K3987">
        <v>1454173120</v>
      </c>
      <c r="L3987" s="11">
        <f t="shared" si="31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12"/>
        <v>32</v>
      </c>
      <c r="R3987">
        <f>_xlfn.RANK.AVG(N3987,Table1[backers_count])</f>
        <v>2263</v>
      </c>
      <c r="S3987" t="str">
        <f t="shared" si="313"/>
        <v>theater</v>
      </c>
      <c r="T3987" t="str">
        <f t="shared" si="314"/>
        <v>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10"/>
        <v>42496.544444444444</v>
      </c>
      <c r="K3988">
        <v>1460034594</v>
      </c>
      <c r="L3988" s="11">
        <f t="shared" si="31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12"/>
        <v>10</v>
      </c>
      <c r="R3988">
        <f>_xlfn.RANK.AVG(N3988,Table1[backers_count])</f>
        <v>2521.5</v>
      </c>
      <c r="S3988" t="str">
        <f t="shared" si="313"/>
        <v>theater</v>
      </c>
      <c r="T3988" t="str">
        <f t="shared" si="314"/>
        <v>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10"/>
        <v>41775.92465277778</v>
      </c>
      <c r="K3989">
        <v>1399414290</v>
      </c>
      <c r="L3989" s="11">
        <f t="shared" si="31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12"/>
        <v>38</v>
      </c>
      <c r="R3989">
        <f>_xlfn.RANK.AVG(N3989,Table1[backers_count])</f>
        <v>2521.5</v>
      </c>
      <c r="S3989" t="str">
        <f t="shared" si="313"/>
        <v>theater</v>
      </c>
      <c r="T3989" t="str">
        <f t="shared" si="314"/>
        <v>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10"/>
        <v>42245.08116898148</v>
      </c>
      <c r="K3990">
        <v>1439517413</v>
      </c>
      <c r="L3990" s="11">
        <f t="shared" si="31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12"/>
        <v>2</v>
      </c>
      <c r="R3990">
        <f>_xlfn.RANK.AVG(N3990,Table1[backers_count])</f>
        <v>3067.5</v>
      </c>
      <c r="S3990" t="str">
        <f t="shared" si="313"/>
        <v>theater</v>
      </c>
      <c r="T3990" t="str">
        <f t="shared" si="314"/>
        <v>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10"/>
        <v>42316.791446759264</v>
      </c>
      <c r="K3991">
        <v>1444413581</v>
      </c>
      <c r="L3991" s="11">
        <f t="shared" si="31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12"/>
        <v>0</v>
      </c>
      <c r="R3991">
        <f>_xlfn.RANK.AVG(N3991,Table1[backers_count])</f>
        <v>3909.5</v>
      </c>
      <c r="S3991" t="str">
        <f t="shared" si="313"/>
        <v>theater</v>
      </c>
      <c r="T3991" t="str">
        <f t="shared" si="314"/>
        <v>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10"/>
        <v>42431.672372685185</v>
      </c>
      <c r="K3992">
        <v>1454342893</v>
      </c>
      <c r="L3992" s="11">
        <f t="shared" si="31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12"/>
        <v>4</v>
      </c>
      <c r="R3992">
        <f>_xlfn.RANK.AVG(N3992,Table1[backers_count])</f>
        <v>3198.5</v>
      </c>
      <c r="S3992" t="str">
        <f t="shared" si="313"/>
        <v>theater</v>
      </c>
      <c r="T3992" t="str">
        <f t="shared" si="314"/>
        <v>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10"/>
        <v>42155.644467592589</v>
      </c>
      <c r="K3993">
        <v>1430494082</v>
      </c>
      <c r="L3993" s="11">
        <f t="shared" si="31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12"/>
        <v>20</v>
      </c>
      <c r="R3993">
        <f>_xlfn.RANK.AVG(N3993,Table1[backers_count])</f>
        <v>3572.5</v>
      </c>
      <c r="S3993" t="str">
        <f t="shared" si="313"/>
        <v>theater</v>
      </c>
      <c r="T3993" t="str">
        <f t="shared" si="314"/>
        <v>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10"/>
        <v>42349.982164351852</v>
      </c>
      <c r="K3994">
        <v>1444689259</v>
      </c>
      <c r="L3994" s="11">
        <f t="shared" si="31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12"/>
        <v>5</v>
      </c>
      <c r="R3994">
        <f>_xlfn.RANK.AVG(N3994,Table1[backers_count])</f>
        <v>2707</v>
      </c>
      <c r="S3994" t="str">
        <f t="shared" si="313"/>
        <v>theater</v>
      </c>
      <c r="T3994" t="str">
        <f t="shared" si="314"/>
        <v>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10"/>
        <v>42137.864722222221</v>
      </c>
      <c r="K3995">
        <v>1428957912</v>
      </c>
      <c r="L3995" s="11">
        <f t="shared" si="31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12"/>
        <v>0</v>
      </c>
      <c r="R3995">
        <f>_xlfn.RANK.AVG(N3995,Table1[backers_count])</f>
        <v>3572.5</v>
      </c>
      <c r="S3995" t="str">
        <f t="shared" si="313"/>
        <v>theater</v>
      </c>
      <c r="T3995" t="str">
        <f t="shared" si="314"/>
        <v>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10"/>
        <v>41839.389930555553</v>
      </c>
      <c r="K3996">
        <v>1403169690</v>
      </c>
      <c r="L3996" s="11">
        <f t="shared" si="31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12"/>
        <v>0</v>
      </c>
      <c r="R3996">
        <f>_xlfn.RANK.AVG(N3996,Table1[backers_count])</f>
        <v>3572.5</v>
      </c>
      <c r="S3996" t="str">
        <f t="shared" si="313"/>
        <v>theater</v>
      </c>
      <c r="T3996" t="str">
        <f t="shared" si="314"/>
        <v>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10"/>
        <v>42049.477083333331</v>
      </c>
      <c r="K3997">
        <v>1421339077</v>
      </c>
      <c r="L3997" s="11">
        <f t="shared" si="31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12"/>
        <v>35</v>
      </c>
      <c r="R3997">
        <f>_xlfn.RANK.AVG(N3997,Table1[backers_count])</f>
        <v>3067.5</v>
      </c>
      <c r="S3997" t="str">
        <f t="shared" si="313"/>
        <v>theater</v>
      </c>
      <c r="T3997" t="str">
        <f t="shared" si="314"/>
        <v>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10"/>
        <v>41963.669444444444</v>
      </c>
      <c r="K3998">
        <v>1415341464</v>
      </c>
      <c r="L3998" s="11">
        <f t="shared" si="31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12"/>
        <v>17</v>
      </c>
      <c r="R3998">
        <f>_xlfn.RANK.AVG(N3998,Table1[backers_count])</f>
        <v>2338</v>
      </c>
      <c r="S3998" t="str">
        <f t="shared" si="313"/>
        <v>theater</v>
      </c>
      <c r="T3998" t="str">
        <f t="shared" si="314"/>
        <v>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10"/>
        <v>42099.349780092598</v>
      </c>
      <c r="K3999">
        <v>1425633821</v>
      </c>
      <c r="L3999" s="11">
        <f t="shared" si="31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12"/>
        <v>0</v>
      </c>
      <c r="R3999">
        <f>_xlfn.RANK.AVG(N3999,Table1[backers_count])</f>
        <v>3909.5</v>
      </c>
      <c r="S3999" t="str">
        <f t="shared" si="313"/>
        <v>theater</v>
      </c>
      <c r="T3999" t="str">
        <f t="shared" si="314"/>
        <v>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10"/>
        <v>42091.921597222223</v>
      </c>
      <c r="K4000">
        <v>1424992026</v>
      </c>
      <c r="L4000" s="11">
        <f t="shared" si="31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12"/>
        <v>57</v>
      </c>
      <c r="R4000">
        <f>_xlfn.RANK.AVG(N4000,Table1[backers_count])</f>
        <v>2568.5</v>
      </c>
      <c r="S4000" t="str">
        <f t="shared" si="313"/>
        <v>theater</v>
      </c>
      <c r="T4000" t="str">
        <f t="shared" si="314"/>
        <v>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10"/>
        <v>41882.827650462961</v>
      </c>
      <c r="K4001">
        <v>1406058798</v>
      </c>
      <c r="L4001" s="11">
        <f t="shared" si="31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12"/>
        <v>17</v>
      </c>
      <c r="R4001">
        <f>_xlfn.RANK.AVG(N4001,Table1[backers_count])</f>
        <v>2470</v>
      </c>
      <c r="S4001" t="str">
        <f t="shared" si="313"/>
        <v>theater</v>
      </c>
      <c r="T4001" t="str">
        <f t="shared" si="314"/>
        <v>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10"/>
        <v>42497.603680555556</v>
      </c>
      <c r="K4002">
        <v>1457450958</v>
      </c>
      <c r="L4002" s="11">
        <f t="shared" si="31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12"/>
        <v>0</v>
      </c>
      <c r="R4002">
        <f>_xlfn.RANK.AVG(N4002,Table1[backers_count])</f>
        <v>3572.5</v>
      </c>
      <c r="S4002" t="str">
        <f t="shared" si="313"/>
        <v>theater</v>
      </c>
      <c r="T4002" t="str">
        <f t="shared" si="314"/>
        <v>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10"/>
        <v>42795.791666666672</v>
      </c>
      <c r="K4003">
        <v>1486681708</v>
      </c>
      <c r="L4003" s="11">
        <f t="shared" si="31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12"/>
        <v>38</v>
      </c>
      <c r="R4003">
        <f>_xlfn.RANK.AVG(N4003,Table1[backers_count])</f>
        <v>2470</v>
      </c>
      <c r="S4003" t="str">
        <f t="shared" si="313"/>
        <v>theater</v>
      </c>
      <c r="T4003" t="str">
        <f t="shared" si="314"/>
        <v>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10"/>
        <v>41909.043530092589</v>
      </c>
      <c r="K4004">
        <v>1409187761</v>
      </c>
      <c r="L4004" s="11">
        <f t="shared" si="31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12"/>
        <v>2</v>
      </c>
      <c r="R4004">
        <f>_xlfn.RANK.AVG(N4004,Table1[backers_count])</f>
        <v>3067.5</v>
      </c>
      <c r="S4004" t="str">
        <f t="shared" si="313"/>
        <v>theater</v>
      </c>
      <c r="T4004" t="str">
        <f t="shared" si="314"/>
        <v>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10"/>
        <v>42050.587349537032</v>
      </c>
      <c r="K4005">
        <v>1421417147</v>
      </c>
      <c r="L4005" s="11">
        <f t="shared" si="31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12"/>
        <v>10</v>
      </c>
      <c r="R4005">
        <f>_xlfn.RANK.AVG(N4005,Table1[backers_count])</f>
        <v>3354.5</v>
      </c>
      <c r="S4005" t="str">
        <f t="shared" si="313"/>
        <v>theater</v>
      </c>
      <c r="T4005" t="str">
        <f t="shared" si="314"/>
        <v>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10"/>
        <v>41920.16269675926</v>
      </c>
      <c r="K4006">
        <v>1410148457</v>
      </c>
      <c r="L4006" s="11">
        <f t="shared" si="31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12"/>
        <v>0</v>
      </c>
      <c r="R4006">
        <f>_xlfn.RANK.AVG(N4006,Table1[backers_count])</f>
        <v>3572.5</v>
      </c>
      <c r="S4006" t="str">
        <f t="shared" si="313"/>
        <v>theater</v>
      </c>
      <c r="T4006" t="str">
        <f t="shared" si="314"/>
        <v>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10"/>
        <v>41932.807696759257</v>
      </c>
      <c r="K4007">
        <v>1408648985</v>
      </c>
      <c r="L4007" s="11">
        <f t="shared" si="31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12"/>
        <v>1</v>
      </c>
      <c r="R4007">
        <f>_xlfn.RANK.AVG(N4007,Table1[backers_count])</f>
        <v>3354.5</v>
      </c>
      <c r="S4007" t="str">
        <f t="shared" si="313"/>
        <v>theater</v>
      </c>
      <c r="T4007" t="str">
        <f t="shared" si="314"/>
        <v>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10"/>
        <v>42416.772997685184</v>
      </c>
      <c r="K4008">
        <v>1453487587</v>
      </c>
      <c r="L4008" s="11">
        <f t="shared" si="31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12"/>
        <v>0</v>
      </c>
      <c r="R4008">
        <f>_xlfn.RANK.AVG(N4008,Table1[backers_count])</f>
        <v>3572.5</v>
      </c>
      <c r="S4008" t="str">
        <f t="shared" si="313"/>
        <v>theater</v>
      </c>
      <c r="T4008" t="str">
        <f t="shared" si="314"/>
        <v>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10"/>
        <v>41877.686111111114</v>
      </c>
      <c r="K4009">
        <v>1406572381</v>
      </c>
      <c r="L4009" s="11">
        <f t="shared" si="31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12"/>
        <v>0</v>
      </c>
      <c r="R4009">
        <f>_xlfn.RANK.AVG(N4009,Table1[backers_count])</f>
        <v>3572.5</v>
      </c>
      <c r="S4009" t="str">
        <f t="shared" si="313"/>
        <v>theater</v>
      </c>
      <c r="T4009" t="str">
        <f t="shared" si="314"/>
        <v>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10"/>
        <v>42207.964201388888</v>
      </c>
      <c r="K4010">
        <v>1435014507</v>
      </c>
      <c r="L4010" s="11">
        <f t="shared" si="31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12"/>
        <v>6</v>
      </c>
      <c r="R4010">
        <f>_xlfn.RANK.AVG(N4010,Table1[backers_count])</f>
        <v>3067.5</v>
      </c>
      <c r="S4010" t="str">
        <f t="shared" si="313"/>
        <v>theater</v>
      </c>
      <c r="T4010" t="str">
        <f t="shared" si="314"/>
        <v>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10"/>
        <v>41891.700925925928</v>
      </c>
      <c r="K4011">
        <v>1406825360</v>
      </c>
      <c r="L4011" s="11">
        <f t="shared" si="31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12"/>
        <v>4</v>
      </c>
      <c r="R4011">
        <f>_xlfn.RANK.AVG(N4011,Table1[backers_count])</f>
        <v>3198.5</v>
      </c>
      <c r="S4011" t="str">
        <f t="shared" si="313"/>
        <v>theater</v>
      </c>
      <c r="T4011" t="str">
        <f t="shared" si="314"/>
        <v>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10"/>
        <v>41938.770439814813</v>
      </c>
      <c r="K4012">
        <v>1412879366</v>
      </c>
      <c r="L4012" s="11">
        <f t="shared" si="31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12"/>
        <v>24</v>
      </c>
      <c r="R4012">
        <f>_xlfn.RANK.AVG(N4012,Table1[backers_count])</f>
        <v>1645.5</v>
      </c>
      <c r="S4012" t="str">
        <f t="shared" si="313"/>
        <v>theater</v>
      </c>
      <c r="T4012" t="str">
        <f t="shared" si="314"/>
        <v>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10"/>
        <v>42032.54488425926</v>
      </c>
      <c r="K4013">
        <v>1419858278</v>
      </c>
      <c r="L4013" s="11">
        <f t="shared" si="31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12"/>
        <v>8</v>
      </c>
      <c r="R4013">
        <f>_xlfn.RANK.AVG(N4013,Table1[backers_count])</f>
        <v>3067.5</v>
      </c>
      <c r="S4013" t="str">
        <f t="shared" si="313"/>
        <v>theater</v>
      </c>
      <c r="T4013" t="str">
        <f t="shared" si="314"/>
        <v>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10"/>
        <v>42126.544548611113</v>
      </c>
      <c r="K4014">
        <v>1427979849</v>
      </c>
      <c r="L4014" s="11">
        <f t="shared" si="31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12"/>
        <v>0</v>
      </c>
      <c r="R4014">
        <f>_xlfn.RANK.AVG(N4014,Table1[backers_count])</f>
        <v>3909.5</v>
      </c>
      <c r="S4014" t="str">
        <f t="shared" si="313"/>
        <v>theater</v>
      </c>
      <c r="T4014" t="str">
        <f t="shared" si="314"/>
        <v>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10"/>
        <v>42051.301192129627</v>
      </c>
      <c r="K4015">
        <v>1421478823</v>
      </c>
      <c r="L4015" s="11">
        <f t="shared" si="31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12"/>
        <v>1</v>
      </c>
      <c r="R4015">
        <f>_xlfn.RANK.AVG(N4015,Table1[backers_count])</f>
        <v>3354.5</v>
      </c>
      <c r="S4015" t="str">
        <f t="shared" si="313"/>
        <v>theater</v>
      </c>
      <c r="T4015" t="str">
        <f t="shared" si="314"/>
        <v>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10"/>
        <v>42434.246168981481</v>
      </c>
      <c r="K4016">
        <v>1455861269</v>
      </c>
      <c r="L4016" s="11">
        <f t="shared" si="31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12"/>
        <v>0</v>
      </c>
      <c r="R4016">
        <f>_xlfn.RANK.AVG(N4016,Table1[backers_count])</f>
        <v>3909.5</v>
      </c>
      <c r="S4016" t="str">
        <f t="shared" si="313"/>
        <v>theater</v>
      </c>
      <c r="T4016" t="str">
        <f t="shared" si="314"/>
        <v>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10"/>
        <v>42204.780821759254</v>
      </c>
      <c r="K4017">
        <v>1434739463</v>
      </c>
      <c r="L4017" s="11">
        <f t="shared" si="31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12"/>
        <v>0</v>
      </c>
      <c r="R4017">
        <f>_xlfn.RANK.AVG(N4017,Table1[backers_count])</f>
        <v>3572.5</v>
      </c>
      <c r="S4017" t="str">
        <f t="shared" si="313"/>
        <v>theater</v>
      </c>
      <c r="T4017" t="str">
        <f t="shared" si="314"/>
        <v>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10"/>
        <v>41899.872685185182</v>
      </c>
      <c r="K4018">
        <v>1408395400</v>
      </c>
      <c r="L4018" s="11">
        <f t="shared" si="31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12"/>
        <v>14</v>
      </c>
      <c r="R4018">
        <f>_xlfn.RANK.AVG(N4018,Table1[backers_count])</f>
        <v>2833</v>
      </c>
      <c r="S4018" t="str">
        <f t="shared" si="313"/>
        <v>theater</v>
      </c>
      <c r="T4018" t="str">
        <f t="shared" si="314"/>
        <v>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10"/>
        <v>41886.672152777777</v>
      </c>
      <c r="K4019">
        <v>1407254874</v>
      </c>
      <c r="L4019" s="11">
        <f t="shared" si="31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12"/>
        <v>1</v>
      </c>
      <c r="R4019">
        <f>_xlfn.RANK.AVG(N4019,Table1[backers_count])</f>
        <v>3354.5</v>
      </c>
      <c r="S4019" t="str">
        <f t="shared" si="313"/>
        <v>theater</v>
      </c>
      <c r="T4019" t="str">
        <f t="shared" si="314"/>
        <v>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10"/>
        <v>42650.91097222222</v>
      </c>
      <c r="K4020">
        <v>1473285108</v>
      </c>
      <c r="L4020" s="11">
        <f t="shared" si="31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12"/>
        <v>9</v>
      </c>
      <c r="R4020">
        <f>_xlfn.RANK.AVG(N4020,Table1[backers_count])</f>
        <v>3067.5</v>
      </c>
      <c r="S4020" t="str">
        <f t="shared" si="313"/>
        <v>theater</v>
      </c>
      <c r="T4020" t="str">
        <f t="shared" si="314"/>
        <v>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10"/>
        <v>42475.686111111107</v>
      </c>
      <c r="K4021">
        <v>1455725596</v>
      </c>
      <c r="L4021" s="11">
        <f t="shared" si="31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12"/>
        <v>1</v>
      </c>
      <c r="R4021">
        <f>_xlfn.RANK.AVG(N4021,Table1[backers_count])</f>
        <v>3067.5</v>
      </c>
      <c r="S4021" t="str">
        <f t="shared" si="313"/>
        <v>theater</v>
      </c>
      <c r="T4021" t="str">
        <f t="shared" si="314"/>
        <v>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10"/>
        <v>42087.149293981478</v>
      </c>
      <c r="K4022">
        <v>1424579699</v>
      </c>
      <c r="L4022" s="11">
        <f t="shared" si="31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12"/>
        <v>17</v>
      </c>
      <c r="R4022">
        <f>_xlfn.RANK.AVG(N4022,Table1[backers_count])</f>
        <v>3198.5</v>
      </c>
      <c r="S4022" t="str">
        <f t="shared" si="313"/>
        <v>theater</v>
      </c>
      <c r="T4022" t="str">
        <f t="shared" si="314"/>
        <v>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10"/>
        <v>41938.911550925928</v>
      </c>
      <c r="K4023">
        <v>1409176358</v>
      </c>
      <c r="L4023" s="11">
        <f t="shared" si="31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12"/>
        <v>1</v>
      </c>
      <c r="R4023">
        <f>_xlfn.RANK.AVG(N4023,Table1[backers_count])</f>
        <v>3354.5</v>
      </c>
      <c r="S4023" t="str">
        <f t="shared" si="313"/>
        <v>theater</v>
      </c>
      <c r="T4023" t="str">
        <f t="shared" si="314"/>
        <v>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10"/>
        <v>42036.120833333334</v>
      </c>
      <c r="K4024">
        <v>1418824867</v>
      </c>
      <c r="L4024" s="11">
        <f t="shared" si="31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12"/>
        <v>70</v>
      </c>
      <c r="R4024">
        <f>_xlfn.RANK.AVG(N4024,Table1[backers_count])</f>
        <v>424</v>
      </c>
      <c r="S4024" t="str">
        <f t="shared" si="313"/>
        <v>theater</v>
      </c>
      <c r="T4024" t="str">
        <f t="shared" si="314"/>
        <v>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10"/>
        <v>42453.957905092597</v>
      </c>
      <c r="K4025">
        <v>1454975963</v>
      </c>
      <c r="L4025" s="11">
        <f t="shared" si="31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12"/>
        <v>0</v>
      </c>
      <c r="R4025">
        <f>_xlfn.RANK.AVG(N4025,Table1[backers_count])</f>
        <v>3909.5</v>
      </c>
      <c r="S4025" t="str">
        <f t="shared" si="313"/>
        <v>theater</v>
      </c>
      <c r="T4025" t="str">
        <f t="shared" si="314"/>
        <v>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10"/>
        <v>42247.670104166667</v>
      </c>
      <c r="K4026">
        <v>1438445097</v>
      </c>
      <c r="L4026" s="11">
        <f t="shared" si="31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12"/>
        <v>1</v>
      </c>
      <c r="R4026">
        <f>_xlfn.RANK.AVG(N4026,Table1[backers_count])</f>
        <v>3572.5</v>
      </c>
      <c r="S4026" t="str">
        <f t="shared" si="313"/>
        <v>theater</v>
      </c>
      <c r="T4026" t="str">
        <f t="shared" si="314"/>
        <v>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10"/>
        <v>42211.237685185188</v>
      </c>
      <c r="K4027">
        <v>1432705336</v>
      </c>
      <c r="L4027" s="11">
        <f t="shared" si="31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12"/>
        <v>5</v>
      </c>
      <c r="R4027">
        <f>_xlfn.RANK.AVG(N4027,Table1[backers_count])</f>
        <v>3067.5</v>
      </c>
      <c r="S4027" t="str">
        <f t="shared" si="313"/>
        <v>theater</v>
      </c>
      <c r="T4027" t="str">
        <f t="shared" si="314"/>
        <v>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10"/>
        <v>42342.697210648148</v>
      </c>
      <c r="K4028">
        <v>1444059839</v>
      </c>
      <c r="L4028" s="11">
        <f t="shared" si="31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12"/>
        <v>0</v>
      </c>
      <c r="R4028">
        <f>_xlfn.RANK.AVG(N4028,Table1[backers_count])</f>
        <v>3909.5</v>
      </c>
      <c r="S4028" t="str">
        <f t="shared" si="313"/>
        <v>theater</v>
      </c>
      <c r="T4028" t="str">
        <f t="shared" si="314"/>
        <v>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10"/>
        <v>42789.041666666672</v>
      </c>
      <c r="K4029">
        <v>1486077481</v>
      </c>
      <c r="L4029" s="11">
        <f t="shared" si="31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12"/>
        <v>7</v>
      </c>
      <c r="R4029">
        <f>_xlfn.RANK.AVG(N4029,Table1[backers_count])</f>
        <v>2833</v>
      </c>
      <c r="S4029" t="str">
        <f t="shared" si="313"/>
        <v>theater</v>
      </c>
      <c r="T4029" t="str">
        <f t="shared" si="314"/>
        <v>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10"/>
        <v>41795.938657407409</v>
      </c>
      <c r="K4030">
        <v>1399415500</v>
      </c>
      <c r="L4030" s="11">
        <f t="shared" si="31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12"/>
        <v>28</v>
      </c>
      <c r="R4030">
        <f>_xlfn.RANK.AVG(N4030,Table1[backers_count])</f>
        <v>2611.5</v>
      </c>
      <c r="S4030" t="str">
        <f t="shared" si="313"/>
        <v>theater</v>
      </c>
      <c r="T4030" t="str">
        <f t="shared" si="314"/>
        <v>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10"/>
        <v>42352.025115740747</v>
      </c>
      <c r="K4031">
        <v>1447461370</v>
      </c>
      <c r="L4031" s="11">
        <f t="shared" si="31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12"/>
        <v>0</v>
      </c>
      <c r="R4031">
        <f>_xlfn.RANK.AVG(N4031,Table1[backers_count])</f>
        <v>3909.5</v>
      </c>
      <c r="S4031" t="str">
        <f t="shared" si="313"/>
        <v>theater</v>
      </c>
      <c r="T4031" t="str">
        <f t="shared" si="314"/>
        <v>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10"/>
        <v>42403.784027777772</v>
      </c>
      <c r="K4032">
        <v>1452008599</v>
      </c>
      <c r="L4032" s="11">
        <f t="shared" si="31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12"/>
        <v>16</v>
      </c>
      <c r="R4032">
        <f>_xlfn.RANK.AVG(N4032,Table1[backers_count])</f>
        <v>2901.5</v>
      </c>
      <c r="S4032" t="str">
        <f t="shared" si="313"/>
        <v>theater</v>
      </c>
      <c r="T4032" t="str">
        <f t="shared" si="314"/>
        <v>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10"/>
        <v>41991.626898148148</v>
      </c>
      <c r="K4033">
        <v>1414591364</v>
      </c>
      <c r="L4033" s="11">
        <f t="shared" si="31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12"/>
        <v>0</v>
      </c>
      <c r="R4033">
        <f>_xlfn.RANK.AVG(N4033,Table1[backers_count])</f>
        <v>3909.5</v>
      </c>
      <c r="S4033" t="str">
        <f t="shared" si="313"/>
        <v>theater</v>
      </c>
      <c r="T4033" t="str">
        <f t="shared" si="314"/>
        <v>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ref="J4034:J4097" si="315">(((I4034/60)/60)/24)+DATE(1970,1,1)</f>
        <v>42353.85087962963</v>
      </c>
      <c r="K4034">
        <v>1445023516</v>
      </c>
      <c r="L4034" s="11">
        <f t="shared" ref="L4034:L4097" si="316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17">ROUND((E4034/D4034)*100,0)</f>
        <v>7</v>
      </c>
      <c r="R4034">
        <f>_xlfn.RANK.AVG(N4034,Table1[backers_count])</f>
        <v>2833</v>
      </c>
      <c r="S4034" t="str">
        <f t="shared" ref="S4034:S4097" si="318">LEFT(P4034, SEARCH("/",P4034,1)-1)</f>
        <v>theater</v>
      </c>
      <c r="T4034" t="str">
        <f t="shared" ref="T4034:T4097" si="319">RIGHT(P4034,LEN(P4034)-SEARCH("/",P4034)-1)</f>
        <v>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si="315"/>
        <v>42645.375</v>
      </c>
      <c r="K4035">
        <v>1472711224</v>
      </c>
      <c r="L4035" s="11">
        <f t="shared" si="316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17"/>
        <v>26</v>
      </c>
      <c r="R4035">
        <f>_xlfn.RANK.AVG(N4035,Table1[backers_count])</f>
        <v>864</v>
      </c>
      <c r="S4035" t="str">
        <f t="shared" si="318"/>
        <v>theater</v>
      </c>
      <c r="T4035" t="str">
        <f t="shared" si="319"/>
        <v>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15"/>
        <v>42097.905671296292</v>
      </c>
      <c r="K4036">
        <v>1425509050</v>
      </c>
      <c r="L4036" s="11">
        <f t="shared" si="316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17"/>
        <v>1</v>
      </c>
      <c r="R4036">
        <f>_xlfn.RANK.AVG(N4036,Table1[backers_count])</f>
        <v>3354.5</v>
      </c>
      <c r="S4036" t="str">
        <f t="shared" si="318"/>
        <v>theater</v>
      </c>
      <c r="T4036" t="str">
        <f t="shared" si="319"/>
        <v>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15"/>
        <v>41933.882951388885</v>
      </c>
      <c r="K4037">
        <v>1411333887</v>
      </c>
      <c r="L4037" s="11">
        <f t="shared" si="316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17"/>
        <v>37</v>
      </c>
      <c r="R4037">
        <f>_xlfn.RANK.AVG(N4037,Table1[backers_count])</f>
        <v>2047.5</v>
      </c>
      <c r="S4037" t="str">
        <f t="shared" si="318"/>
        <v>theater</v>
      </c>
      <c r="T4037" t="str">
        <f t="shared" si="319"/>
        <v>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15"/>
        <v>41821.9375</v>
      </c>
      <c r="K4038">
        <v>1402784964</v>
      </c>
      <c r="L4038" s="11">
        <f t="shared" si="316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17"/>
        <v>47</v>
      </c>
      <c r="R4038">
        <f>_xlfn.RANK.AVG(N4038,Table1[backers_count])</f>
        <v>2338</v>
      </c>
      <c r="S4038" t="str">
        <f t="shared" si="318"/>
        <v>theater</v>
      </c>
      <c r="T4038" t="str">
        <f t="shared" si="319"/>
        <v>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15"/>
        <v>42514.600694444445</v>
      </c>
      <c r="K4039">
        <v>1462585315</v>
      </c>
      <c r="L4039" s="11">
        <f t="shared" si="316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17"/>
        <v>11</v>
      </c>
      <c r="R4039">
        <f>_xlfn.RANK.AVG(N4039,Table1[backers_count])</f>
        <v>3354.5</v>
      </c>
      <c r="S4039" t="str">
        <f t="shared" si="318"/>
        <v>theater</v>
      </c>
      <c r="T4039" t="str">
        <f t="shared" si="319"/>
        <v>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15"/>
        <v>41929.798726851855</v>
      </c>
      <c r="K4040">
        <v>1408389010</v>
      </c>
      <c r="L4040" s="11">
        <f t="shared" si="316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17"/>
        <v>12</v>
      </c>
      <c r="R4040">
        <f>_xlfn.RANK.AVG(N4040,Table1[backers_count])</f>
        <v>3067.5</v>
      </c>
      <c r="S4040" t="str">
        <f t="shared" si="318"/>
        <v>theater</v>
      </c>
      <c r="T4040" t="str">
        <f t="shared" si="319"/>
        <v>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15"/>
        <v>42339.249305555553</v>
      </c>
      <c r="K4041">
        <v>1446048367</v>
      </c>
      <c r="L4041" s="11">
        <f t="shared" si="316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17"/>
        <v>60</v>
      </c>
      <c r="R4041">
        <f>_xlfn.RANK.AVG(N4041,Table1[backers_count])</f>
        <v>2971.5</v>
      </c>
      <c r="S4041" t="str">
        <f t="shared" si="318"/>
        <v>theater</v>
      </c>
      <c r="T4041" t="str">
        <f t="shared" si="319"/>
        <v>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15"/>
        <v>42203.125</v>
      </c>
      <c r="K4042">
        <v>1432100004</v>
      </c>
      <c r="L4042" s="11">
        <f t="shared" si="316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17"/>
        <v>31</v>
      </c>
      <c r="R4042">
        <f>_xlfn.RANK.AVG(N4042,Table1[backers_count])</f>
        <v>3354.5</v>
      </c>
      <c r="S4042" t="str">
        <f t="shared" si="318"/>
        <v>theater</v>
      </c>
      <c r="T4042" t="str">
        <f t="shared" si="319"/>
        <v>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15"/>
        <v>42619.474004629628</v>
      </c>
      <c r="K4043">
        <v>1467976954</v>
      </c>
      <c r="L4043" s="11">
        <f t="shared" si="316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17"/>
        <v>0</v>
      </c>
      <c r="R4043">
        <f>_xlfn.RANK.AVG(N4043,Table1[backers_count])</f>
        <v>3354.5</v>
      </c>
      <c r="S4043" t="str">
        <f t="shared" si="318"/>
        <v>theater</v>
      </c>
      <c r="T4043" t="str">
        <f t="shared" si="319"/>
        <v>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15"/>
        <v>42024.802777777775</v>
      </c>
      <c r="K4044">
        <v>1419213664</v>
      </c>
      <c r="L4044" s="11">
        <f t="shared" si="316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17"/>
        <v>0</v>
      </c>
      <c r="R4044">
        <f>_xlfn.RANK.AVG(N4044,Table1[backers_count])</f>
        <v>3198.5</v>
      </c>
      <c r="S4044" t="str">
        <f t="shared" si="318"/>
        <v>theater</v>
      </c>
      <c r="T4044" t="str">
        <f t="shared" si="319"/>
        <v>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15"/>
        <v>41963.957465277781</v>
      </c>
      <c r="K4045">
        <v>1415228325</v>
      </c>
      <c r="L4045" s="11">
        <f t="shared" si="316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17"/>
        <v>0</v>
      </c>
      <c r="R4045">
        <f>_xlfn.RANK.AVG(N4045,Table1[backers_count])</f>
        <v>3909.5</v>
      </c>
      <c r="S4045" t="str">
        <f t="shared" si="318"/>
        <v>theater</v>
      </c>
      <c r="T4045" t="str">
        <f t="shared" si="319"/>
        <v>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15"/>
        <v>42104.208333333328</v>
      </c>
      <c r="K4046">
        <v>1426050982</v>
      </c>
      <c r="L4046" s="11">
        <f t="shared" si="316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17"/>
        <v>38</v>
      </c>
      <c r="R4046">
        <f>_xlfn.RANK.AVG(N4046,Table1[backers_count])</f>
        <v>3067.5</v>
      </c>
      <c r="S4046" t="str">
        <f t="shared" si="318"/>
        <v>theater</v>
      </c>
      <c r="T4046" t="str">
        <f t="shared" si="319"/>
        <v>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15"/>
        <v>41872.201261574075</v>
      </c>
      <c r="K4047">
        <v>1406004589</v>
      </c>
      <c r="L4047" s="11">
        <f t="shared" si="316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17"/>
        <v>0</v>
      </c>
      <c r="R4047">
        <f>_xlfn.RANK.AVG(N4047,Table1[backers_count])</f>
        <v>3572.5</v>
      </c>
      <c r="S4047" t="str">
        <f t="shared" si="318"/>
        <v>theater</v>
      </c>
      <c r="T4047" t="str">
        <f t="shared" si="319"/>
        <v>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15"/>
        <v>41934.650578703702</v>
      </c>
      <c r="K4048">
        <v>1411400210</v>
      </c>
      <c r="L4048" s="11">
        <f t="shared" si="316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17"/>
        <v>8</v>
      </c>
      <c r="R4048">
        <f>_xlfn.RANK.AVG(N4048,Table1[backers_count])</f>
        <v>2568.5</v>
      </c>
      <c r="S4048" t="str">
        <f t="shared" si="318"/>
        <v>theater</v>
      </c>
      <c r="T4048" t="str">
        <f t="shared" si="319"/>
        <v>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15"/>
        <v>42015.041666666672</v>
      </c>
      <c r="K4049">
        <v>1418862743</v>
      </c>
      <c r="L4049" s="11">
        <f t="shared" si="316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17"/>
        <v>2</v>
      </c>
      <c r="R4049">
        <f>_xlfn.RANK.AVG(N4049,Table1[backers_count])</f>
        <v>3067.5</v>
      </c>
      <c r="S4049" t="str">
        <f t="shared" si="318"/>
        <v>theater</v>
      </c>
      <c r="T4049" t="str">
        <f t="shared" si="319"/>
        <v>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15"/>
        <v>42471.467442129629</v>
      </c>
      <c r="K4050">
        <v>1457352787</v>
      </c>
      <c r="L4050" s="11">
        <f t="shared" si="31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17"/>
        <v>18</v>
      </c>
      <c r="R4050">
        <f>_xlfn.RANK.AVG(N4050,Table1[backers_count])</f>
        <v>884.5</v>
      </c>
      <c r="S4050" t="str">
        <f t="shared" si="318"/>
        <v>theater</v>
      </c>
      <c r="T4050" t="str">
        <f t="shared" si="319"/>
        <v>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15"/>
        <v>42199.958506944444</v>
      </c>
      <c r="K4051">
        <v>1434322815</v>
      </c>
      <c r="L4051" s="11">
        <f t="shared" si="31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17"/>
        <v>0</v>
      </c>
      <c r="R4051">
        <f>_xlfn.RANK.AVG(N4051,Table1[backers_count])</f>
        <v>3572.5</v>
      </c>
      <c r="S4051" t="str">
        <f t="shared" si="318"/>
        <v>theater</v>
      </c>
      <c r="T4051" t="str">
        <f t="shared" si="319"/>
        <v>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15"/>
        <v>41935.636469907404</v>
      </c>
      <c r="K4052">
        <v>1411485391</v>
      </c>
      <c r="L4052" s="11">
        <f t="shared" si="31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17"/>
        <v>0</v>
      </c>
      <c r="R4052">
        <f>_xlfn.RANK.AVG(N4052,Table1[backers_count])</f>
        <v>3572.5</v>
      </c>
      <c r="S4052" t="str">
        <f t="shared" si="318"/>
        <v>theater</v>
      </c>
      <c r="T4052" t="str">
        <f t="shared" si="319"/>
        <v>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15"/>
        <v>41768.286805555559</v>
      </c>
      <c r="K4053">
        <v>1399058797</v>
      </c>
      <c r="L4053" s="11">
        <f t="shared" si="316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17"/>
        <v>0</v>
      </c>
      <c r="R4053">
        <f>_xlfn.RANK.AVG(N4053,Table1[backers_count])</f>
        <v>3909.5</v>
      </c>
      <c r="S4053" t="str">
        <f t="shared" si="318"/>
        <v>theater</v>
      </c>
      <c r="T4053" t="str">
        <f t="shared" si="319"/>
        <v>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15"/>
        <v>41925.878657407404</v>
      </c>
      <c r="K4054">
        <v>1408050316</v>
      </c>
      <c r="L4054" s="11">
        <f t="shared" si="31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17"/>
        <v>38</v>
      </c>
      <c r="R4054">
        <f>_xlfn.RANK.AVG(N4054,Table1[backers_count])</f>
        <v>2521.5</v>
      </c>
      <c r="S4054" t="str">
        <f t="shared" si="318"/>
        <v>theater</v>
      </c>
      <c r="T4054" t="str">
        <f t="shared" si="319"/>
        <v>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15"/>
        <v>41958.833333333328</v>
      </c>
      <c r="K4055">
        <v>1413477228</v>
      </c>
      <c r="L4055" s="11">
        <f t="shared" si="31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17"/>
        <v>22</v>
      </c>
      <c r="R4055">
        <f>_xlfn.RANK.AVG(N4055,Table1[backers_count])</f>
        <v>3354.5</v>
      </c>
      <c r="S4055" t="str">
        <f t="shared" si="318"/>
        <v>theater</v>
      </c>
      <c r="T4055" t="str">
        <f t="shared" si="319"/>
        <v>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15"/>
        <v>42644.166666666672</v>
      </c>
      <c r="K4056">
        <v>1472674285</v>
      </c>
      <c r="L4056" s="11">
        <f t="shared" si="31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17"/>
        <v>0</v>
      </c>
      <c r="R4056">
        <f>_xlfn.RANK.AVG(N4056,Table1[backers_count])</f>
        <v>3909.5</v>
      </c>
      <c r="S4056" t="str">
        <f t="shared" si="318"/>
        <v>theater</v>
      </c>
      <c r="T4056" t="str">
        <f t="shared" si="319"/>
        <v>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15"/>
        <v>41809.648506944446</v>
      </c>
      <c r="K4057">
        <v>1400600031</v>
      </c>
      <c r="L4057" s="11">
        <f t="shared" si="31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17"/>
        <v>18</v>
      </c>
      <c r="R4057">
        <f>_xlfn.RANK.AVG(N4057,Table1[backers_count])</f>
        <v>2182</v>
      </c>
      <c r="S4057" t="str">
        <f t="shared" si="318"/>
        <v>theater</v>
      </c>
      <c r="T4057" t="str">
        <f t="shared" si="319"/>
        <v>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15"/>
        <v>42554.832638888889</v>
      </c>
      <c r="K4058">
        <v>1465856639</v>
      </c>
      <c r="L4058" s="11">
        <f t="shared" si="316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17"/>
        <v>53</v>
      </c>
      <c r="R4058">
        <f>_xlfn.RANK.AVG(N4058,Table1[backers_count])</f>
        <v>2707</v>
      </c>
      <c r="S4058" t="str">
        <f t="shared" si="318"/>
        <v>theater</v>
      </c>
      <c r="T4058" t="str">
        <f t="shared" si="319"/>
        <v>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15"/>
        <v>42333.958333333328</v>
      </c>
      <c r="K4059">
        <v>1446506080</v>
      </c>
      <c r="L4059" s="11">
        <f t="shared" si="31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17"/>
        <v>22</v>
      </c>
      <c r="R4059">
        <f>_xlfn.RANK.AVG(N4059,Table1[backers_count])</f>
        <v>2901.5</v>
      </c>
      <c r="S4059" t="str">
        <f t="shared" si="318"/>
        <v>theater</v>
      </c>
      <c r="T4059" t="str">
        <f t="shared" si="319"/>
        <v>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15"/>
        <v>42461.165972222225</v>
      </c>
      <c r="K4060">
        <v>1458178044</v>
      </c>
      <c r="L4060" s="11">
        <f t="shared" si="31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17"/>
        <v>3</v>
      </c>
      <c r="R4060">
        <f>_xlfn.RANK.AVG(N4060,Table1[backers_count])</f>
        <v>3067.5</v>
      </c>
      <c r="S4060" t="str">
        <f t="shared" si="318"/>
        <v>theater</v>
      </c>
      <c r="T4060" t="str">
        <f t="shared" si="319"/>
        <v>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15"/>
        <v>41898.125</v>
      </c>
      <c r="K4061">
        <v>1408116152</v>
      </c>
      <c r="L4061" s="11">
        <f t="shared" si="31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17"/>
        <v>3</v>
      </c>
      <c r="R4061">
        <f>_xlfn.RANK.AVG(N4061,Table1[backers_count])</f>
        <v>2833</v>
      </c>
      <c r="S4061" t="str">
        <f t="shared" si="318"/>
        <v>theater</v>
      </c>
      <c r="T4061" t="str">
        <f t="shared" si="319"/>
        <v>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15"/>
        <v>41813.666666666664</v>
      </c>
      <c r="K4062">
        <v>1400604056</v>
      </c>
      <c r="L4062" s="11">
        <f t="shared" si="31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17"/>
        <v>3</v>
      </c>
      <c r="R4062">
        <f>_xlfn.RANK.AVG(N4062,Table1[backers_count])</f>
        <v>2971.5</v>
      </c>
      <c r="S4062" t="str">
        <f t="shared" si="318"/>
        <v>theater</v>
      </c>
      <c r="T4062" t="str">
        <f t="shared" si="319"/>
        <v>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15"/>
        <v>42481.099803240737</v>
      </c>
      <c r="K4063">
        <v>1456025023</v>
      </c>
      <c r="L4063" s="11">
        <f t="shared" si="31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17"/>
        <v>0</v>
      </c>
      <c r="R4063">
        <f>_xlfn.RANK.AVG(N4063,Table1[backers_count])</f>
        <v>3909.5</v>
      </c>
      <c r="S4063" t="str">
        <f t="shared" si="318"/>
        <v>theater</v>
      </c>
      <c r="T4063" t="str">
        <f t="shared" si="319"/>
        <v>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15"/>
        <v>42553.739212962959</v>
      </c>
      <c r="K4064">
        <v>1464889468</v>
      </c>
      <c r="L4064" s="11">
        <f t="shared" si="31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17"/>
        <v>2</v>
      </c>
      <c r="R4064">
        <f>_xlfn.RANK.AVG(N4064,Table1[backers_count])</f>
        <v>3198.5</v>
      </c>
      <c r="S4064" t="str">
        <f t="shared" si="318"/>
        <v>theater</v>
      </c>
      <c r="T4064" t="str">
        <f t="shared" si="319"/>
        <v>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15"/>
        <v>41817.681527777779</v>
      </c>
      <c r="K4065">
        <v>1401294084</v>
      </c>
      <c r="L4065" s="11">
        <f t="shared" si="31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17"/>
        <v>1</v>
      </c>
      <c r="R4065">
        <f>_xlfn.RANK.AVG(N4065,Table1[backers_count])</f>
        <v>2707</v>
      </c>
      <c r="S4065" t="str">
        <f t="shared" si="318"/>
        <v>theater</v>
      </c>
      <c r="T4065" t="str">
        <f t="shared" si="319"/>
        <v>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15"/>
        <v>42123.588263888887</v>
      </c>
      <c r="K4066">
        <v>1427724426</v>
      </c>
      <c r="L4066" s="11">
        <f t="shared" si="31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17"/>
        <v>19</v>
      </c>
      <c r="R4066">
        <f>_xlfn.RANK.AVG(N4066,Table1[backers_count])</f>
        <v>2901.5</v>
      </c>
      <c r="S4066" t="str">
        <f t="shared" si="318"/>
        <v>theater</v>
      </c>
      <c r="T4066" t="str">
        <f t="shared" si="319"/>
        <v>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15"/>
        <v>41863.951516203706</v>
      </c>
      <c r="K4067">
        <v>1405291811</v>
      </c>
      <c r="L4067" s="11">
        <f t="shared" si="31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17"/>
        <v>1</v>
      </c>
      <c r="R4067">
        <f>_xlfn.RANK.AVG(N4067,Table1[backers_count])</f>
        <v>3067.5</v>
      </c>
      <c r="S4067" t="str">
        <f t="shared" si="318"/>
        <v>theater</v>
      </c>
      <c r="T4067" t="str">
        <f t="shared" si="319"/>
        <v>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15"/>
        <v>42509.039212962962</v>
      </c>
      <c r="K4068">
        <v>1461027388</v>
      </c>
      <c r="L4068" s="11">
        <f t="shared" si="31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17"/>
        <v>0</v>
      </c>
      <c r="R4068">
        <f>_xlfn.RANK.AVG(N4068,Table1[backers_count])</f>
        <v>3572.5</v>
      </c>
      <c r="S4068" t="str">
        <f t="shared" si="318"/>
        <v>theater</v>
      </c>
      <c r="T4068" t="str">
        <f t="shared" si="319"/>
        <v>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15"/>
        <v>42275.117476851854</v>
      </c>
      <c r="K4069">
        <v>1439952550</v>
      </c>
      <c r="L4069" s="11">
        <f t="shared" si="31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17"/>
        <v>61</v>
      </c>
      <c r="R4069">
        <f>_xlfn.RANK.AVG(N4069,Table1[backers_count])</f>
        <v>2338</v>
      </c>
      <c r="S4069" t="str">
        <f t="shared" si="318"/>
        <v>theater</v>
      </c>
      <c r="T4069" t="str">
        <f t="shared" si="319"/>
        <v>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15"/>
        <v>42748.961805555555</v>
      </c>
      <c r="K4070">
        <v>1481756855</v>
      </c>
      <c r="L4070" s="11">
        <f t="shared" si="31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17"/>
        <v>1</v>
      </c>
      <c r="R4070">
        <f>_xlfn.RANK.AVG(N4070,Table1[backers_count])</f>
        <v>3572.5</v>
      </c>
      <c r="S4070" t="str">
        <f t="shared" si="318"/>
        <v>theater</v>
      </c>
      <c r="T4070" t="str">
        <f t="shared" si="319"/>
        <v>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15"/>
        <v>42063.5</v>
      </c>
      <c r="K4071">
        <v>1421596356</v>
      </c>
      <c r="L4071" s="11">
        <f t="shared" si="31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17"/>
        <v>34</v>
      </c>
      <c r="R4071">
        <f>_xlfn.RANK.AVG(N4071,Table1[backers_count])</f>
        <v>2521.5</v>
      </c>
      <c r="S4071" t="str">
        <f t="shared" si="318"/>
        <v>theater</v>
      </c>
      <c r="T4071" t="str">
        <f t="shared" si="319"/>
        <v>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15"/>
        <v>42064.125</v>
      </c>
      <c r="K4072">
        <v>1422374420</v>
      </c>
      <c r="L4072" s="11">
        <f t="shared" si="31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17"/>
        <v>17</v>
      </c>
      <c r="R4072">
        <f>_xlfn.RANK.AVG(N4072,Table1[backers_count])</f>
        <v>2901.5</v>
      </c>
      <c r="S4072" t="str">
        <f t="shared" si="318"/>
        <v>theater</v>
      </c>
      <c r="T4072" t="str">
        <f t="shared" si="319"/>
        <v>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15"/>
        <v>42730.804756944446</v>
      </c>
      <c r="K4073">
        <v>1480187931</v>
      </c>
      <c r="L4073" s="11">
        <f t="shared" si="31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17"/>
        <v>0</v>
      </c>
      <c r="R4073">
        <f>_xlfn.RANK.AVG(N4073,Table1[backers_count])</f>
        <v>3909.5</v>
      </c>
      <c r="S4073" t="str">
        <f t="shared" si="318"/>
        <v>theater</v>
      </c>
      <c r="T4073" t="str">
        <f t="shared" si="319"/>
        <v>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15"/>
        <v>41872.77443287037</v>
      </c>
      <c r="K4074">
        <v>1403462111</v>
      </c>
      <c r="L4074" s="11">
        <f t="shared" si="31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17"/>
        <v>0</v>
      </c>
      <c r="R4074">
        <f>_xlfn.RANK.AVG(N4074,Table1[backers_count])</f>
        <v>3354.5</v>
      </c>
      <c r="S4074" t="str">
        <f t="shared" si="318"/>
        <v>theater</v>
      </c>
      <c r="T4074" t="str">
        <f t="shared" si="319"/>
        <v>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15"/>
        <v>42133.166666666672</v>
      </c>
      <c r="K4075">
        <v>1426407426</v>
      </c>
      <c r="L4075" s="11">
        <f t="shared" si="31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17"/>
        <v>1</v>
      </c>
      <c r="R4075">
        <f>_xlfn.RANK.AVG(N4075,Table1[backers_count])</f>
        <v>3354.5</v>
      </c>
      <c r="S4075" t="str">
        <f t="shared" si="318"/>
        <v>theater</v>
      </c>
      <c r="T4075" t="str">
        <f t="shared" si="319"/>
        <v>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15"/>
        <v>42313.594618055555</v>
      </c>
      <c r="K4076">
        <v>1444137375</v>
      </c>
      <c r="L4076" s="11">
        <f t="shared" si="31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17"/>
        <v>27</v>
      </c>
      <c r="R4076">
        <f>_xlfn.RANK.AVG(N4076,Table1[backers_count])</f>
        <v>2182</v>
      </c>
      <c r="S4076" t="str">
        <f t="shared" si="318"/>
        <v>theater</v>
      </c>
      <c r="T4076" t="str">
        <f t="shared" si="319"/>
        <v>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15"/>
        <v>41820.727777777778</v>
      </c>
      <c r="K4077">
        <v>1400547969</v>
      </c>
      <c r="L4077" s="11">
        <f t="shared" si="31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17"/>
        <v>29</v>
      </c>
      <c r="R4077">
        <f>_xlfn.RANK.AVG(N4077,Table1[backers_count])</f>
        <v>2521.5</v>
      </c>
      <c r="S4077" t="str">
        <f t="shared" si="318"/>
        <v>theater</v>
      </c>
      <c r="T4077" t="str">
        <f t="shared" si="319"/>
        <v>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15"/>
        <v>41933.82708333333</v>
      </c>
      <c r="K4078">
        <v>1411499149</v>
      </c>
      <c r="L4078" s="11">
        <f t="shared" si="316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17"/>
        <v>0</v>
      </c>
      <c r="R4078">
        <f>_xlfn.RANK.AVG(N4078,Table1[backers_count])</f>
        <v>3909.5</v>
      </c>
      <c r="S4078" t="str">
        <f t="shared" si="318"/>
        <v>theater</v>
      </c>
      <c r="T4078" t="str">
        <f t="shared" si="319"/>
        <v>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15"/>
        <v>42725.7105787037</v>
      </c>
      <c r="K4079">
        <v>1479747794</v>
      </c>
      <c r="L4079" s="11">
        <f t="shared" si="31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17"/>
        <v>9</v>
      </c>
      <c r="R4079">
        <f>_xlfn.RANK.AVG(N4079,Table1[backers_count])</f>
        <v>2901.5</v>
      </c>
      <c r="S4079" t="str">
        <f t="shared" si="318"/>
        <v>theater</v>
      </c>
      <c r="T4079" t="str">
        <f t="shared" si="319"/>
        <v>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15"/>
        <v>42762.787523148145</v>
      </c>
      <c r="K4080">
        <v>1482951242</v>
      </c>
      <c r="L4080" s="11">
        <f t="shared" si="31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17"/>
        <v>0</v>
      </c>
      <c r="R4080">
        <f>_xlfn.RANK.AVG(N4080,Table1[backers_count])</f>
        <v>3909.5</v>
      </c>
      <c r="S4080" t="str">
        <f t="shared" si="318"/>
        <v>theater</v>
      </c>
      <c r="T4080" t="str">
        <f t="shared" si="319"/>
        <v>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15"/>
        <v>42540.938900462963</v>
      </c>
      <c r="K4081">
        <v>1463783521</v>
      </c>
      <c r="L4081" s="11">
        <f t="shared" si="31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17"/>
        <v>0</v>
      </c>
      <c r="R4081">
        <f>_xlfn.RANK.AVG(N4081,Table1[backers_count])</f>
        <v>3572.5</v>
      </c>
      <c r="S4081" t="str">
        <f t="shared" si="318"/>
        <v>theater</v>
      </c>
      <c r="T4081" t="str">
        <f t="shared" si="319"/>
        <v>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15"/>
        <v>42535.787500000006</v>
      </c>
      <c r="K4082">
        <v>1463849116</v>
      </c>
      <c r="L4082" s="11">
        <f t="shared" si="31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17"/>
        <v>0</v>
      </c>
      <c r="R4082">
        <f>_xlfn.RANK.AVG(N4082,Table1[backers_count])</f>
        <v>3909.5</v>
      </c>
      <c r="S4082" t="str">
        <f t="shared" si="318"/>
        <v>theater</v>
      </c>
      <c r="T4082" t="str">
        <f t="shared" si="319"/>
        <v>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15"/>
        <v>42071.539641203708</v>
      </c>
      <c r="K4083">
        <v>1423231025</v>
      </c>
      <c r="L4083" s="11">
        <f t="shared" si="31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17"/>
        <v>16</v>
      </c>
      <c r="R4083">
        <f>_xlfn.RANK.AVG(N4083,Table1[backers_count])</f>
        <v>2568.5</v>
      </c>
      <c r="S4083" t="str">
        <f t="shared" si="318"/>
        <v>theater</v>
      </c>
      <c r="T4083" t="str">
        <f t="shared" si="319"/>
        <v>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15"/>
        <v>42322.958333333328</v>
      </c>
      <c r="K4084">
        <v>1446179553</v>
      </c>
      <c r="L4084" s="11">
        <f t="shared" si="31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17"/>
        <v>2</v>
      </c>
      <c r="R4084">
        <f>_xlfn.RANK.AVG(N4084,Table1[backers_count])</f>
        <v>3354.5</v>
      </c>
      <c r="S4084" t="str">
        <f t="shared" si="318"/>
        <v>theater</v>
      </c>
      <c r="T4084" t="str">
        <f t="shared" si="319"/>
        <v>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15"/>
        <v>42383.761759259258</v>
      </c>
      <c r="K4085">
        <v>1450203416</v>
      </c>
      <c r="L4085" s="11">
        <f t="shared" si="31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17"/>
        <v>22</v>
      </c>
      <c r="R4085">
        <f>_xlfn.RANK.AVG(N4085,Table1[backers_count])</f>
        <v>2901.5</v>
      </c>
      <c r="S4085" t="str">
        <f t="shared" si="318"/>
        <v>theater</v>
      </c>
      <c r="T4085" t="str">
        <f t="shared" si="319"/>
        <v>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15"/>
        <v>42652.436412037037</v>
      </c>
      <c r="K4086">
        <v>1473416906</v>
      </c>
      <c r="L4086" s="11">
        <f t="shared" si="31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17"/>
        <v>0</v>
      </c>
      <c r="R4086">
        <f>_xlfn.RANK.AVG(N4086,Table1[backers_count])</f>
        <v>3572.5</v>
      </c>
      <c r="S4086" t="str">
        <f t="shared" si="318"/>
        <v>theater</v>
      </c>
      <c r="T4086" t="str">
        <f t="shared" si="319"/>
        <v>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15"/>
        <v>42087.165972222225</v>
      </c>
      <c r="K4087">
        <v>1424701775</v>
      </c>
      <c r="L4087" s="11">
        <f t="shared" si="31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17"/>
        <v>0</v>
      </c>
      <c r="R4087">
        <f>_xlfn.RANK.AVG(N4087,Table1[backers_count])</f>
        <v>3572.5</v>
      </c>
      <c r="S4087" t="str">
        <f t="shared" si="318"/>
        <v>theater</v>
      </c>
      <c r="T4087" t="str">
        <f t="shared" si="319"/>
        <v>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15"/>
        <v>42329.166666666672</v>
      </c>
      <c r="K4088">
        <v>1445985299</v>
      </c>
      <c r="L4088" s="11">
        <f t="shared" si="31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17"/>
        <v>5</v>
      </c>
      <c r="R4088">
        <f>_xlfn.RANK.AVG(N4088,Table1[backers_count])</f>
        <v>2971.5</v>
      </c>
      <c r="S4088" t="str">
        <f t="shared" si="318"/>
        <v>theater</v>
      </c>
      <c r="T4088" t="str">
        <f t="shared" si="319"/>
        <v>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15"/>
        <v>42568.742893518516</v>
      </c>
      <c r="K4089">
        <v>1466185786</v>
      </c>
      <c r="L4089" s="11">
        <f t="shared" si="31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17"/>
        <v>0</v>
      </c>
      <c r="R4089">
        <f>_xlfn.RANK.AVG(N4089,Table1[backers_count])</f>
        <v>3909.5</v>
      </c>
      <c r="S4089" t="str">
        <f t="shared" si="318"/>
        <v>theater</v>
      </c>
      <c r="T4089" t="str">
        <f t="shared" si="319"/>
        <v>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15"/>
        <v>42020.434722222228</v>
      </c>
      <c r="K4090">
        <v>1418827324</v>
      </c>
      <c r="L4090" s="11">
        <f t="shared" si="31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17"/>
        <v>11</v>
      </c>
      <c r="R4090">
        <f>_xlfn.RANK.AVG(N4090,Table1[backers_count])</f>
        <v>3198.5</v>
      </c>
      <c r="S4090" t="str">
        <f t="shared" si="318"/>
        <v>theater</v>
      </c>
      <c r="T4090" t="str">
        <f t="shared" si="319"/>
        <v>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15"/>
        <v>42155.732638888891</v>
      </c>
      <c r="K4091">
        <v>1430242488</v>
      </c>
      <c r="L4091" s="11">
        <f t="shared" si="31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17"/>
        <v>5</v>
      </c>
      <c r="R4091">
        <f>_xlfn.RANK.AVG(N4091,Table1[backers_count])</f>
        <v>2767.5</v>
      </c>
      <c r="S4091" t="str">
        <f t="shared" si="318"/>
        <v>theater</v>
      </c>
      <c r="T4091" t="str">
        <f t="shared" si="319"/>
        <v>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15"/>
        <v>42223.625</v>
      </c>
      <c r="K4092">
        <v>1437754137</v>
      </c>
      <c r="L4092" s="11">
        <f t="shared" si="31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17"/>
        <v>3</v>
      </c>
      <c r="R4092">
        <f>_xlfn.RANK.AVG(N4092,Table1[backers_count])</f>
        <v>3198.5</v>
      </c>
      <c r="S4092" t="str">
        <f t="shared" si="318"/>
        <v>theater</v>
      </c>
      <c r="T4092" t="str">
        <f t="shared" si="319"/>
        <v>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15"/>
        <v>42020.506377314814</v>
      </c>
      <c r="K4093">
        <v>1418818151</v>
      </c>
      <c r="L4093" s="11">
        <f t="shared" si="31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17"/>
        <v>13</v>
      </c>
      <c r="R4093">
        <f>_xlfn.RANK.AVG(N4093,Table1[backers_count])</f>
        <v>2767.5</v>
      </c>
      <c r="S4093" t="str">
        <f t="shared" si="318"/>
        <v>theater</v>
      </c>
      <c r="T4093" t="str">
        <f t="shared" si="319"/>
        <v>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15"/>
        <v>42099.153321759266</v>
      </c>
      <c r="K4094">
        <v>1423024847</v>
      </c>
      <c r="L4094" s="11">
        <f t="shared" si="31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17"/>
        <v>0</v>
      </c>
      <c r="R4094">
        <f>_xlfn.RANK.AVG(N4094,Table1[backers_count])</f>
        <v>3572.5</v>
      </c>
      <c r="S4094" t="str">
        <f t="shared" si="318"/>
        <v>theater</v>
      </c>
      <c r="T4094" t="str">
        <f t="shared" si="319"/>
        <v>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15"/>
        <v>42238.815891203703</v>
      </c>
      <c r="K4095">
        <v>1435088093</v>
      </c>
      <c r="L4095" s="11">
        <f t="shared" si="31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17"/>
        <v>2</v>
      </c>
      <c r="R4095">
        <f>_xlfn.RANK.AVG(N4095,Table1[backers_count])</f>
        <v>3067.5</v>
      </c>
      <c r="S4095" t="str">
        <f t="shared" si="318"/>
        <v>theater</v>
      </c>
      <c r="T4095" t="str">
        <f t="shared" si="319"/>
        <v>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15"/>
        <v>41934.207638888889</v>
      </c>
      <c r="K4096">
        <v>1410141900</v>
      </c>
      <c r="L4096" s="11">
        <f t="shared" si="31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17"/>
        <v>37</v>
      </c>
      <c r="R4096">
        <f>_xlfn.RANK.AVG(N4096,Table1[backers_count])</f>
        <v>2767.5</v>
      </c>
      <c r="S4096" t="str">
        <f t="shared" si="318"/>
        <v>theater</v>
      </c>
      <c r="T4096" t="str">
        <f t="shared" si="319"/>
        <v>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15"/>
        <v>42723.031828703708</v>
      </c>
      <c r="K4097">
        <v>1479516350</v>
      </c>
      <c r="L4097" s="11">
        <f t="shared" si="31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17"/>
        <v>3</v>
      </c>
      <c r="R4097">
        <f>_xlfn.RANK.AVG(N4097,Table1[backers_count])</f>
        <v>3572.5</v>
      </c>
      <c r="S4097" t="str">
        <f t="shared" si="318"/>
        <v>theater</v>
      </c>
      <c r="T4097" t="str">
        <f t="shared" si="319"/>
        <v>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ref="J4098:J4115" si="320">(((I4098/60)/60)/24)+DATE(1970,1,1)</f>
        <v>42794.368749999994</v>
      </c>
      <c r="K4098">
        <v>1484484219</v>
      </c>
      <c r="L4098" s="11">
        <f t="shared" ref="L4098:L4115" si="321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22">ROUND((E4098/D4098)*100,0)</f>
        <v>11</v>
      </c>
      <c r="R4098">
        <f>_xlfn.RANK.AVG(N4098,Table1[backers_count])</f>
        <v>2971.5</v>
      </c>
      <c r="S4098" t="str">
        <f t="shared" ref="S4098:S4115" si="323">LEFT(P4098, SEARCH("/",P4098,1)-1)</f>
        <v>theater</v>
      </c>
      <c r="T4098" t="str">
        <f t="shared" ref="T4098:T4115" si="324">RIGHT(P4098,LEN(P4098)-SEARCH("/",P4098)-1)</f>
        <v>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si="320"/>
        <v>42400.996527777781</v>
      </c>
      <c r="K4099">
        <v>1449431237</v>
      </c>
      <c r="L4099" s="11">
        <f t="shared" si="321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22"/>
        <v>0</v>
      </c>
      <c r="R4099">
        <f>_xlfn.RANK.AVG(N4099,Table1[backers_count])</f>
        <v>3909.5</v>
      </c>
      <c r="S4099" t="str">
        <f t="shared" si="323"/>
        <v>theater</v>
      </c>
      <c r="T4099" t="str">
        <f t="shared" si="324"/>
        <v>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20"/>
        <v>42525.722187499996</v>
      </c>
      <c r="K4100">
        <v>1462468797</v>
      </c>
      <c r="L4100" s="11">
        <f t="shared" si="321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22"/>
        <v>0</v>
      </c>
      <c r="R4100">
        <f>_xlfn.RANK.AVG(N4100,Table1[backers_count])</f>
        <v>3909.5</v>
      </c>
      <c r="S4100" t="str">
        <f t="shared" si="323"/>
        <v>theater</v>
      </c>
      <c r="T4100" t="str">
        <f t="shared" si="324"/>
        <v>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20"/>
        <v>42615.850381944445</v>
      </c>
      <c r="K4101">
        <v>1468959873</v>
      </c>
      <c r="L4101" s="11">
        <f t="shared" si="321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22"/>
        <v>1</v>
      </c>
      <c r="R4101">
        <f>_xlfn.RANK.AVG(N4101,Table1[backers_count])</f>
        <v>3572.5</v>
      </c>
      <c r="S4101" t="str">
        <f t="shared" si="323"/>
        <v>theater</v>
      </c>
      <c r="T4101" t="str">
        <f t="shared" si="324"/>
        <v>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20"/>
        <v>41937.124884259261</v>
      </c>
      <c r="K4102">
        <v>1413341990</v>
      </c>
      <c r="L4102" s="11">
        <f t="shared" si="321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22"/>
        <v>0</v>
      </c>
      <c r="R4102">
        <f>_xlfn.RANK.AVG(N4102,Table1[backers_count])</f>
        <v>3909.5</v>
      </c>
      <c r="S4102" t="str">
        <f t="shared" si="323"/>
        <v>theater</v>
      </c>
      <c r="T4102" t="str">
        <f t="shared" si="324"/>
        <v>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20"/>
        <v>42760.903726851851</v>
      </c>
      <c r="K4103">
        <v>1482788482</v>
      </c>
      <c r="L4103" s="11">
        <f t="shared" si="321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22"/>
        <v>0</v>
      </c>
      <c r="R4103">
        <f>_xlfn.RANK.AVG(N4103,Table1[backers_count])</f>
        <v>3909.5</v>
      </c>
      <c r="S4103" t="str">
        <f t="shared" si="323"/>
        <v>theater</v>
      </c>
      <c r="T4103" t="str">
        <f t="shared" si="324"/>
        <v>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20"/>
        <v>42505.848067129627</v>
      </c>
      <c r="K4104">
        <v>1460751673</v>
      </c>
      <c r="L4104" s="11">
        <f t="shared" si="321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22"/>
        <v>27</v>
      </c>
      <c r="R4104">
        <f>_xlfn.RANK.AVG(N4104,Table1[backers_count])</f>
        <v>2901.5</v>
      </c>
      <c r="S4104" t="str">
        <f t="shared" si="323"/>
        <v>theater</v>
      </c>
      <c r="T4104" t="str">
        <f t="shared" si="324"/>
        <v>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20"/>
        <v>42242.772222222222</v>
      </c>
      <c r="K4105">
        <v>1435953566</v>
      </c>
      <c r="L4105" s="11">
        <f t="shared" si="321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22"/>
        <v>10</v>
      </c>
      <c r="R4105">
        <f>_xlfn.RANK.AVG(N4105,Table1[backers_count])</f>
        <v>2901.5</v>
      </c>
      <c r="S4105" t="str">
        <f t="shared" si="323"/>
        <v>theater</v>
      </c>
      <c r="T4105" t="str">
        <f t="shared" si="324"/>
        <v>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20"/>
        <v>42670.278171296297</v>
      </c>
      <c r="K4106">
        <v>1474958434</v>
      </c>
      <c r="L4106" s="11">
        <f t="shared" si="321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22"/>
        <v>21</v>
      </c>
      <c r="R4106">
        <f>_xlfn.RANK.AVG(N4106,Table1[backers_count])</f>
        <v>2470</v>
      </c>
      <c r="S4106" t="str">
        <f t="shared" si="323"/>
        <v>theater</v>
      </c>
      <c r="T4106" t="str">
        <f t="shared" si="324"/>
        <v>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20"/>
        <v>42730.010520833333</v>
      </c>
      <c r="K4107">
        <v>1479860109</v>
      </c>
      <c r="L4107" s="11">
        <f t="shared" si="321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22"/>
        <v>7</v>
      </c>
      <c r="R4107">
        <f>_xlfn.RANK.AVG(N4107,Table1[backers_count])</f>
        <v>2901.5</v>
      </c>
      <c r="S4107" t="str">
        <f t="shared" si="323"/>
        <v>theater</v>
      </c>
      <c r="T4107" t="str">
        <f t="shared" si="324"/>
        <v>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20"/>
        <v>42096.041666666672</v>
      </c>
      <c r="K4108">
        <v>1424221866</v>
      </c>
      <c r="L4108" s="11">
        <f t="shared" si="321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22"/>
        <v>71</v>
      </c>
      <c r="R4108">
        <f>_xlfn.RANK.AVG(N4108,Table1[backers_count])</f>
        <v>1786</v>
      </c>
      <c r="S4108" t="str">
        <f t="shared" si="323"/>
        <v>theater</v>
      </c>
      <c r="T4108" t="str">
        <f t="shared" si="324"/>
        <v>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20"/>
        <v>41906.916678240741</v>
      </c>
      <c r="K4109">
        <v>1409608801</v>
      </c>
      <c r="L4109" s="11">
        <f t="shared" si="321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22"/>
        <v>2</v>
      </c>
      <c r="R4109">
        <f>_xlfn.RANK.AVG(N4109,Table1[backers_count])</f>
        <v>3067.5</v>
      </c>
      <c r="S4109" t="str">
        <f t="shared" si="323"/>
        <v>theater</v>
      </c>
      <c r="T4109" t="str">
        <f t="shared" si="324"/>
        <v>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20"/>
        <v>42797.208333333328</v>
      </c>
      <c r="K4110">
        <v>1485909937</v>
      </c>
      <c r="L4110" s="11">
        <f t="shared" si="321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22"/>
        <v>2</v>
      </c>
      <c r="R4110">
        <f>_xlfn.RANK.AVG(N4110,Table1[backers_count])</f>
        <v>3572.5</v>
      </c>
      <c r="S4110" t="str">
        <f t="shared" si="323"/>
        <v>theater</v>
      </c>
      <c r="T4110" t="str">
        <f t="shared" si="324"/>
        <v>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20"/>
        <v>42337.581064814818</v>
      </c>
      <c r="K4111">
        <v>1446209804</v>
      </c>
      <c r="L4111" s="11">
        <f t="shared" si="321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22"/>
        <v>0</v>
      </c>
      <c r="R4111">
        <f>_xlfn.RANK.AVG(N4111,Table1[backers_count])</f>
        <v>3909.5</v>
      </c>
      <c r="S4111" t="str">
        <f t="shared" si="323"/>
        <v>theater</v>
      </c>
      <c r="T4111" t="str">
        <f t="shared" si="324"/>
        <v>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20"/>
        <v>42572.626747685179</v>
      </c>
      <c r="K4112">
        <v>1463929351</v>
      </c>
      <c r="L4112" s="11">
        <f t="shared" si="321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22"/>
        <v>29</v>
      </c>
      <c r="R4112">
        <f>_xlfn.RANK.AVG(N4112,Table1[backers_count])</f>
        <v>2901.5</v>
      </c>
      <c r="S4112" t="str">
        <f t="shared" si="323"/>
        <v>theater</v>
      </c>
      <c r="T4112" t="str">
        <f t="shared" si="324"/>
        <v>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20"/>
        <v>42059.135879629626</v>
      </c>
      <c r="K4113">
        <v>1422155740</v>
      </c>
      <c r="L4113" s="11">
        <f t="shared" si="321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22"/>
        <v>3</v>
      </c>
      <c r="R4113">
        <f>_xlfn.RANK.AVG(N4113,Table1[backers_count])</f>
        <v>2901.5</v>
      </c>
      <c r="S4113" t="str">
        <f t="shared" si="323"/>
        <v>theater</v>
      </c>
      <c r="T4113" t="str">
        <f t="shared" si="324"/>
        <v>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20"/>
        <v>42428</v>
      </c>
      <c r="K4114">
        <v>1454280186</v>
      </c>
      <c r="L4114" s="11">
        <f t="shared" si="321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22"/>
        <v>0</v>
      </c>
      <c r="R4114">
        <f>_xlfn.RANK.AVG(N4114,Table1[backers_count])</f>
        <v>3572.5</v>
      </c>
      <c r="S4114" t="str">
        <f t="shared" si="323"/>
        <v>theater</v>
      </c>
      <c r="T4114" t="str">
        <f t="shared" si="324"/>
        <v>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20"/>
        <v>42377.273611111115</v>
      </c>
      <c r="K4115">
        <v>1450619123</v>
      </c>
      <c r="L4115" s="11">
        <f t="shared" si="321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22"/>
        <v>0</v>
      </c>
      <c r="R4115">
        <f>_xlfn.RANK.AVG(N4115,Table1[backers_count])</f>
        <v>3198.5</v>
      </c>
      <c r="S4115" t="str">
        <f t="shared" si="323"/>
        <v>theater</v>
      </c>
      <c r="T4115" t="str">
        <f t="shared" si="324"/>
        <v>lays</v>
      </c>
    </row>
  </sheetData>
  <conditionalFormatting sqref="F2:F4115">
    <cfRule type="cellIs" dxfId="12" priority="4" operator="equal">
      <formula>"Canceled"</formula>
    </cfRule>
    <cfRule type="cellIs" dxfId="11" priority="5" operator="equal">
      <formula>"Live"</formula>
    </cfRule>
    <cfRule type="cellIs" dxfId="10" priority="6" operator="equal">
      <formula>"Successful"</formula>
    </cfRule>
    <cfRule type="cellIs" dxfId="9" priority="7" operator="equal">
      <formula>"Failed"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F3B5-3712-4185-A034-A3A7BE490A35}">
  <sheetPr>
    <tabColor rgb="FFFFFF00"/>
  </sheetPr>
  <dimension ref="A1:F14"/>
  <sheetViews>
    <sheetView zoomScaleNormal="100" workbookViewId="0">
      <selection activeCell="N28" sqref="N28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8322</v>
      </c>
      <c r="B3" s="7" t="s">
        <v>8311</v>
      </c>
    </row>
    <row r="4" spans="1:6" x14ac:dyDescent="0.25">
      <c r="A4" s="7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8BF34-F2B9-4CBD-9310-64D8BFCD67B3}">
  <sheetPr>
    <tabColor theme="8" tint="0.79998168889431442"/>
  </sheetPr>
  <dimension ref="A1:F46"/>
  <sheetViews>
    <sheetView topLeftCell="A3" workbookViewId="0">
      <selection activeCell="M26" sqref="M26"/>
    </sheetView>
  </sheetViews>
  <sheetFormatPr defaultRowHeight="15" x14ac:dyDescent="0.25"/>
  <cols>
    <col min="1" max="1" width="14.71093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8322</v>
      </c>
      <c r="B3" s="7" t="s">
        <v>8311</v>
      </c>
    </row>
    <row r="4" spans="1:6" x14ac:dyDescent="0.25">
      <c r="A4" s="7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5">
      <c r="A5" s="8" t="s">
        <v>8323</v>
      </c>
      <c r="B5" s="9"/>
      <c r="C5" s="9"/>
      <c r="D5" s="9"/>
      <c r="E5" s="9">
        <v>80</v>
      </c>
      <c r="F5" s="9">
        <v>80</v>
      </c>
    </row>
    <row r="6" spans="1:6" x14ac:dyDescent="0.25">
      <c r="A6" s="8" t="s">
        <v>8324</v>
      </c>
      <c r="B6" s="9"/>
      <c r="C6" s="9">
        <v>20</v>
      </c>
      <c r="D6" s="9"/>
      <c r="E6" s="9"/>
      <c r="F6" s="9">
        <v>20</v>
      </c>
    </row>
    <row r="7" spans="1:6" x14ac:dyDescent="0.25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8326</v>
      </c>
      <c r="B8" s="9"/>
      <c r="C8" s="9">
        <v>40</v>
      </c>
      <c r="D8" s="9">
        <v>20</v>
      </c>
      <c r="E8" s="9"/>
      <c r="F8" s="9">
        <v>60</v>
      </c>
    </row>
    <row r="9" spans="1:6" x14ac:dyDescent="0.25">
      <c r="A9" s="8" t="s">
        <v>8327</v>
      </c>
      <c r="B9" s="9"/>
      <c r="C9" s="9">
        <v>11</v>
      </c>
      <c r="D9" s="9"/>
      <c r="E9" s="9">
        <v>9</v>
      </c>
      <c r="F9" s="9">
        <v>20</v>
      </c>
    </row>
    <row r="10" spans="1:6" x14ac:dyDescent="0.25">
      <c r="A10" s="8" t="s">
        <v>8328</v>
      </c>
      <c r="B10" s="9"/>
      <c r="C10" s="9"/>
      <c r="D10" s="9"/>
      <c r="E10" s="9">
        <v>140</v>
      </c>
      <c r="F10" s="9">
        <v>140</v>
      </c>
    </row>
    <row r="11" spans="1:6" x14ac:dyDescent="0.25">
      <c r="A11" s="8" t="s">
        <v>8329</v>
      </c>
      <c r="B11" s="9"/>
      <c r="C11" s="9">
        <v>20</v>
      </c>
      <c r="D11" s="9"/>
      <c r="E11" s="9"/>
      <c r="F11" s="9">
        <v>20</v>
      </c>
    </row>
    <row r="12" spans="1:6" x14ac:dyDescent="0.25">
      <c r="A12" s="8" t="s">
        <v>8330</v>
      </c>
      <c r="B12" s="9"/>
      <c r="C12" s="9">
        <v>60</v>
      </c>
      <c r="D12" s="9"/>
      <c r="E12" s="9"/>
      <c r="F12" s="9">
        <v>60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>
        <v>60</v>
      </c>
      <c r="C14" s="9">
        <v>120</v>
      </c>
      <c r="D14" s="9"/>
      <c r="E14" s="9">
        <v>20</v>
      </c>
      <c r="F14" s="9">
        <v>200</v>
      </c>
    </row>
    <row r="15" spans="1:6" x14ac:dyDescent="0.25">
      <c r="A15" s="8" t="s">
        <v>8333</v>
      </c>
      <c r="B15" s="9">
        <v>100</v>
      </c>
      <c r="C15" s="9">
        <v>60</v>
      </c>
      <c r="D15" s="9"/>
      <c r="E15" s="9"/>
      <c r="F15" s="9">
        <v>160</v>
      </c>
    </row>
    <row r="16" spans="1:6" x14ac:dyDescent="0.25">
      <c r="A16" s="8" t="s">
        <v>8334</v>
      </c>
      <c r="B16" s="9"/>
      <c r="C16" s="9"/>
      <c r="D16" s="9"/>
      <c r="E16" s="9">
        <v>60</v>
      </c>
      <c r="F16" s="9">
        <v>60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8" t="s">
        <v>8337</v>
      </c>
      <c r="B19" s="9"/>
      <c r="C19" s="9"/>
      <c r="D19" s="9"/>
      <c r="E19" s="9">
        <v>20</v>
      </c>
      <c r="F19" s="9">
        <v>20</v>
      </c>
    </row>
    <row r="20" spans="1:6" x14ac:dyDescent="0.25">
      <c r="A20" s="8" t="s">
        <v>8338</v>
      </c>
      <c r="B20" s="9"/>
      <c r="C20" s="9">
        <v>40</v>
      </c>
      <c r="D20" s="9"/>
      <c r="E20" s="9"/>
      <c r="F20" s="9">
        <v>40</v>
      </c>
    </row>
    <row r="21" spans="1:6" x14ac:dyDescent="0.25">
      <c r="A21" s="8" t="s">
        <v>8339</v>
      </c>
      <c r="B21" s="9"/>
      <c r="C21" s="9"/>
      <c r="D21" s="9"/>
      <c r="E21" s="9">
        <v>60</v>
      </c>
      <c r="F21" s="9">
        <v>60</v>
      </c>
    </row>
    <row r="22" spans="1:6" x14ac:dyDescent="0.25">
      <c r="A22" s="8" t="s">
        <v>8340</v>
      </c>
      <c r="B22" s="9"/>
      <c r="C22" s="9">
        <v>57</v>
      </c>
      <c r="D22" s="9"/>
      <c r="E22" s="9">
        <v>103</v>
      </c>
      <c r="F22" s="9">
        <v>160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/>
      <c r="C24" s="9">
        <v>100</v>
      </c>
      <c r="D24" s="9"/>
      <c r="E24" s="9"/>
      <c r="F24" s="9">
        <v>100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40</v>
      </c>
      <c r="F26" s="9">
        <v>40</v>
      </c>
    </row>
    <row r="27" spans="1:6" x14ac:dyDescent="0.25">
      <c r="A27" s="8" t="s">
        <v>8345</v>
      </c>
      <c r="B27" s="9"/>
      <c r="C27" s="9">
        <v>353</v>
      </c>
      <c r="D27" s="9">
        <v>19</v>
      </c>
      <c r="E27" s="9">
        <v>694</v>
      </c>
      <c r="F27" s="9">
        <v>1066</v>
      </c>
    </row>
    <row r="28" spans="1:6" x14ac:dyDescent="0.25">
      <c r="A28" s="8" t="s">
        <v>8346</v>
      </c>
      <c r="B28" s="9"/>
      <c r="C28" s="9"/>
      <c r="D28" s="9"/>
      <c r="E28" s="9">
        <v>40</v>
      </c>
      <c r="F28" s="9">
        <v>40</v>
      </c>
    </row>
    <row r="29" spans="1:6" x14ac:dyDescent="0.25">
      <c r="A29" s="8" t="s">
        <v>8347</v>
      </c>
      <c r="B29" s="9"/>
      <c r="C29" s="9"/>
      <c r="D29" s="9">
        <v>6</v>
      </c>
      <c r="E29" s="9">
        <v>34</v>
      </c>
      <c r="F29" s="9">
        <v>40</v>
      </c>
    </row>
    <row r="30" spans="1:6" x14ac:dyDescent="0.25">
      <c r="A30" s="8" t="s">
        <v>8348</v>
      </c>
      <c r="B30" s="9"/>
      <c r="C30" s="9">
        <v>20</v>
      </c>
      <c r="D30" s="9"/>
      <c r="E30" s="9">
        <v>140</v>
      </c>
      <c r="F30" s="9">
        <v>160</v>
      </c>
    </row>
    <row r="31" spans="1:6" x14ac:dyDescent="0.25">
      <c r="A31" s="8" t="s">
        <v>8349</v>
      </c>
      <c r="B31" s="9"/>
      <c r="C31" s="9">
        <v>100</v>
      </c>
      <c r="D31" s="9"/>
      <c r="E31" s="9"/>
      <c r="F31" s="9">
        <v>100</v>
      </c>
    </row>
    <row r="32" spans="1:6" x14ac:dyDescent="0.25">
      <c r="A32" s="8" t="s">
        <v>8350</v>
      </c>
      <c r="B32" s="9"/>
      <c r="C32" s="9">
        <v>40</v>
      </c>
      <c r="D32" s="9"/>
      <c r="E32" s="9"/>
      <c r="F32" s="9">
        <v>40</v>
      </c>
    </row>
    <row r="33" spans="1:6" x14ac:dyDescent="0.25">
      <c r="A33" s="8" t="s">
        <v>8351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8352</v>
      </c>
      <c r="B34" s="9"/>
      <c r="C34" s="9"/>
      <c r="D34" s="9"/>
      <c r="E34" s="9">
        <v>180</v>
      </c>
      <c r="F34" s="9">
        <v>180</v>
      </c>
    </row>
    <row r="35" spans="1:6" x14ac:dyDescent="0.25">
      <c r="A35" s="8" t="s">
        <v>8353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8354</v>
      </c>
      <c r="B36" s="9">
        <v>20</v>
      </c>
      <c r="C36" s="9">
        <v>120</v>
      </c>
      <c r="D36" s="9"/>
      <c r="E36" s="9"/>
      <c r="F36" s="9">
        <v>140</v>
      </c>
    </row>
    <row r="37" spans="1:6" x14ac:dyDescent="0.25">
      <c r="A37" s="8" t="s">
        <v>8355</v>
      </c>
      <c r="B37" s="9"/>
      <c r="C37" s="9"/>
      <c r="D37" s="9"/>
      <c r="E37" s="9">
        <v>40</v>
      </c>
      <c r="F37" s="9">
        <v>40</v>
      </c>
    </row>
    <row r="38" spans="1:6" x14ac:dyDescent="0.25">
      <c r="A38" s="8" t="s">
        <v>8356</v>
      </c>
      <c r="B38" s="9">
        <v>20</v>
      </c>
      <c r="C38" s="9"/>
      <c r="D38" s="9"/>
      <c r="E38" s="9"/>
      <c r="F38" s="9">
        <v>20</v>
      </c>
    </row>
    <row r="39" spans="1:6" x14ac:dyDescent="0.25">
      <c r="A39" s="8" t="s">
        <v>8357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5">
      <c r="A40" s="8" t="s">
        <v>8358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5">
      <c r="A41" s="8" t="s">
        <v>8359</v>
      </c>
      <c r="B41" s="9"/>
      <c r="C41" s="9">
        <v>80</v>
      </c>
      <c r="D41" s="9"/>
      <c r="E41" s="9"/>
      <c r="F41" s="9">
        <v>80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>
        <v>20</v>
      </c>
      <c r="C43" s="9"/>
      <c r="D43" s="9"/>
      <c r="E43" s="9"/>
      <c r="F43" s="9">
        <v>20</v>
      </c>
    </row>
    <row r="44" spans="1:6" x14ac:dyDescent="0.25">
      <c r="A44" s="8" t="s">
        <v>8362</v>
      </c>
      <c r="B44" s="9">
        <v>24</v>
      </c>
      <c r="C44" s="9"/>
      <c r="D44" s="9"/>
      <c r="E44" s="9"/>
      <c r="F44" s="9">
        <v>24</v>
      </c>
    </row>
    <row r="45" spans="1:6" x14ac:dyDescent="0.25">
      <c r="A45" s="8" t="s">
        <v>8363</v>
      </c>
      <c r="B45" s="9">
        <v>20</v>
      </c>
      <c r="C45" s="9">
        <v>60</v>
      </c>
      <c r="D45" s="9"/>
      <c r="E45" s="9">
        <v>60</v>
      </c>
      <c r="F45" s="9">
        <v>140</v>
      </c>
    </row>
    <row r="46" spans="1:6" x14ac:dyDescent="0.25">
      <c r="A46" s="8" t="s">
        <v>8310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398FA-7936-49F6-B339-E6491F8BBF81}">
  <sheetPr>
    <tabColor theme="7" tint="0.59999389629810485"/>
  </sheetPr>
  <dimension ref="A1:E18"/>
  <sheetViews>
    <sheetView tabSelected="1" workbookViewId="0">
      <selection activeCell="M23" sqref="M23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9.42578125" bestFit="1" customWidth="1"/>
    <col min="5" max="6" width="10.7109375" bestFit="1" customWidth="1"/>
  </cols>
  <sheetData>
    <row r="1" spans="1:5" x14ac:dyDescent="0.25">
      <c r="A1" s="7" t="s">
        <v>8307</v>
      </c>
      <c r="B1" t="s">
        <v>8312</v>
      </c>
    </row>
    <row r="2" spans="1:5" x14ac:dyDescent="0.25">
      <c r="A2" s="7" t="s">
        <v>8379</v>
      </c>
      <c r="B2" t="s">
        <v>8312</v>
      </c>
    </row>
    <row r="4" spans="1:5" x14ac:dyDescent="0.25">
      <c r="A4" s="7" t="s">
        <v>8322</v>
      </c>
      <c r="B4" s="7" t="s">
        <v>8311</v>
      </c>
    </row>
    <row r="5" spans="1:5" x14ac:dyDescent="0.25">
      <c r="A5" s="7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25">
      <c r="A6" s="12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2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2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2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2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2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2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2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2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2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2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2" t="s">
        <v>8310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Provided</vt:lpstr>
      <vt:lpstr>1. By Category</vt:lpstr>
      <vt:lpstr>2. By Sub-Category</vt:lpstr>
      <vt:lpstr>3. Timespan trend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Shailza</cp:lastModifiedBy>
  <dcterms:created xsi:type="dcterms:W3CDTF">2017-04-20T15:17:24Z</dcterms:created>
  <dcterms:modified xsi:type="dcterms:W3CDTF">2021-06-20T20:47:17Z</dcterms:modified>
</cp:coreProperties>
</file>