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o\Desktop\组原\计算机硬件系统设计\6.CPU设计实验\"/>
    </mc:Choice>
  </mc:AlternateContent>
  <xr:revisionPtr revIDLastSave="0" documentId="13_ncr:1_{48B1B9E7-03F2-44C8-A18B-A32DC7639A8B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Q31" i="2" l="1"/>
  <c r="N31" i="2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9" i="2" s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8" i="2" s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7" i="1"/>
  <c r="P6" i="2" s="1"/>
  <c r="P7" i="1"/>
  <c r="O6" i="2" s="1"/>
  <c r="O7" i="1"/>
  <c r="D7" i="1"/>
  <c r="D6" i="2" s="1"/>
  <c r="C7" i="1"/>
  <c r="C6" i="2" s="1"/>
  <c r="B7" i="1"/>
  <c r="B6" i="2" s="1"/>
  <c r="A7" i="1"/>
  <c r="A6" i="2" s="1"/>
  <c r="R6" i="1"/>
  <c r="Q6" i="1"/>
  <c r="P5" i="2" s="1"/>
  <c r="O5" i="2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N9" i="2" s="1"/>
  <c r="M13" i="2"/>
  <c r="M18" i="2"/>
  <c r="M30" i="2"/>
  <c r="M26" i="2"/>
  <c r="M22" i="2"/>
  <c r="M7" i="2"/>
  <c r="N7" i="2" s="1"/>
  <c r="M10" i="2"/>
  <c r="M15" i="2"/>
  <c r="M8" i="2"/>
  <c r="N8" i="2" s="1"/>
  <c r="M2" i="2"/>
  <c r="Q2" i="2" s="1"/>
  <c r="M3" i="2"/>
  <c r="N3" i="2" s="1"/>
  <c r="M6" i="2"/>
  <c r="N6" i="2" s="1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Q9" i="2" l="1"/>
  <c r="O9" i="2"/>
  <c r="Q8" i="2"/>
  <c r="P8" i="2"/>
  <c r="P7" i="2"/>
  <c r="N32" i="2"/>
  <c r="Q6" i="2"/>
  <c r="O3" i="2"/>
  <c r="P3" i="2"/>
  <c r="Q3" i="2"/>
  <c r="O32" i="2" l="1"/>
  <c r="O31" i="2" s="1"/>
  <c r="P32" i="2"/>
  <c r="P31" i="2" s="1"/>
  <c r="Q32" i="2"/>
</calcChain>
</file>

<file path=xl/sharedStrings.xml><?xml version="1.0" encoding="utf-8"?>
<sst xmlns="http://schemas.openxmlformats.org/spreadsheetml/2006/main" count="41" uniqueCount="41">
  <si>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</si>
  <si>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</si>
  <si>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</si>
  <si>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</si>
  <si>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</si>
  <si>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</si>
  <si>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</si>
  <si>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</si>
  <si>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</si>
  <si>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</si>
  <si>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</si>
  <si>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</si>
  <si>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</si>
  <si>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</si>
  <si>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</si>
  <si>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</si>
  <si>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</si>
  <si>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</si>
  <si>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</si>
  <si>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</si>
  <si>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</si>
  <si>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</si>
  <si>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</si>
  <si>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</si>
  <si>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LW1</t>
    <phoneticPr fontId="13" type="noConversion"/>
  </si>
  <si>
    <t>LW2</t>
    <phoneticPr fontId="13" type="noConversion"/>
  </si>
  <si>
    <t>R型运算1</t>
    <phoneticPr fontId="13" type="noConversion"/>
  </si>
  <si>
    <t>R型运算2</t>
    <phoneticPr fontId="13" type="noConversion"/>
  </si>
  <si>
    <t>微指令功能</t>
  </si>
  <si>
    <t>状态</t>
  </si>
  <si>
    <t>微指令地址</t>
  </si>
  <si>
    <t>取指令</t>
  </si>
  <si>
    <t>译码</t>
  </si>
  <si>
    <t>LW3</t>
  </si>
  <si>
    <t>SW1</t>
  </si>
  <si>
    <t>SW2</t>
  </si>
  <si>
    <t>beq</t>
    <phoneticPr fontId="13" type="noConversion"/>
  </si>
  <si>
    <t>bne</t>
    <phoneticPr fontId="13" type="noConversion"/>
  </si>
  <si>
    <t>addi1</t>
    <phoneticPr fontId="13" type="noConversion"/>
  </si>
  <si>
    <t>addi2</t>
    <phoneticPr fontId="13" type="noConversion"/>
  </si>
  <si>
    <t>syscall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</si>
</sst>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5" fillId="7" borderId="6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1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11" borderId="16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32"/>
  <sheetViews>
    <sheetView workbookViewId="0">
      <pane ySplit="2" topLeftCell="A27" activePane="bottomLeft" state="frozen"/>
      <selection pane="bottomLeft" activeCell="F23" sqref="F23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23" ht="27" customHeight="1" x14ac:dyDescent="0.25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23" ht="28.8" x14ac:dyDescent="0.4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  <c r="U2" s="71" t="s">
        <v>28</v>
      </c>
      <c r="V2" s="71" t="s">
        <v>29</v>
      </c>
      <c r="W2" s="71" t="s">
        <v>30</v>
      </c>
    </row>
    <row r="3" spans="1:23" ht="16.2" x14ac:dyDescent="0.3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  <c r="U3" s="72" t="s">
        <v>31</v>
      </c>
      <c r="V3" s="72">
        <v>0</v>
      </c>
      <c r="W3" s="72" t="str">
        <f>TEXT(DEC2BIN(V3),"0000")</f>
        <v>0000</v>
      </c>
    </row>
    <row r="4" spans="1:23" ht="16.2" x14ac:dyDescent="0.3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  <c r="U4" s="73" t="s">
        <v>32</v>
      </c>
      <c r="V4" s="73">
        <v>1</v>
      </c>
      <c r="W4" s="73" t="str">
        <f t="shared" ref="W4:W16" si="8">TEXT(DEC2BIN(V4),"0000")</f>
        <v>0001</v>
      </c>
    </row>
    <row r="5" spans="1:23" ht="16.2" x14ac:dyDescent="0.35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  <c r="U5" s="74" t="s">
        <v>24</v>
      </c>
      <c r="V5" s="74">
        <v>2</v>
      </c>
      <c r="W5" s="74" t="str">
        <f t="shared" si="8"/>
        <v>0010</v>
      </c>
    </row>
    <row r="6" spans="1:23" ht="16.2" x14ac:dyDescent="0.35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/>
      <c r="Q6" s="19">
        <f t="shared" si="6"/>
        <v>0</v>
      </c>
      <c r="R6" s="20">
        <f t="shared" si="7"/>
        <v>1</v>
      </c>
      <c r="U6" s="73" t="s">
        <v>25</v>
      </c>
      <c r="V6" s="73">
        <v>3</v>
      </c>
      <c r="W6" s="73" t="str">
        <f t="shared" si="8"/>
        <v>0011</v>
      </c>
    </row>
    <row r="7" spans="1:23" ht="16.2" x14ac:dyDescent="0.3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  <c r="U7" s="74" t="s">
        <v>33</v>
      </c>
      <c r="V7" s="74">
        <v>4</v>
      </c>
      <c r="W7" s="74" t="str">
        <f t="shared" si="8"/>
        <v>0100</v>
      </c>
    </row>
    <row r="8" spans="1:23" ht="16.2" x14ac:dyDescent="0.35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  <c r="U8" s="73" t="s">
        <v>34</v>
      </c>
      <c r="V8" s="73">
        <v>5</v>
      </c>
      <c r="W8" s="75" t="str">
        <f t="shared" si="8"/>
        <v>0101</v>
      </c>
    </row>
    <row r="9" spans="1:23" ht="16.2" x14ac:dyDescent="0.35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/>
      <c r="L9" s="28">
        <v>1</v>
      </c>
      <c r="M9" s="56"/>
      <c r="N9" s="57">
        <v>11</v>
      </c>
      <c r="O9" s="14">
        <f t="shared" si="4"/>
        <v>1</v>
      </c>
      <c r="P9" s="14">
        <f t="shared" si="5"/>
        <v>0</v>
      </c>
      <c r="Q9" s="14">
        <f t="shared" si="6"/>
        <v>1</v>
      </c>
      <c r="R9" s="15">
        <f t="shared" si="7"/>
        <v>1</v>
      </c>
      <c r="U9" s="74" t="s">
        <v>35</v>
      </c>
      <c r="V9" s="74">
        <v>6</v>
      </c>
      <c r="W9" s="76" t="str">
        <f t="shared" si="8"/>
        <v>0110</v>
      </c>
    </row>
    <row r="10" spans="1:23" ht="16.2" x14ac:dyDescent="0.35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>
        <v>1</v>
      </c>
      <c r="L10" s="23"/>
      <c r="M10" s="26"/>
      <c r="N10" s="55">
        <v>13</v>
      </c>
      <c r="O10" s="19">
        <f t="shared" si="4"/>
        <v>1</v>
      </c>
      <c r="P10" s="19">
        <f t="shared" si="5"/>
        <v>1</v>
      </c>
      <c r="Q10" s="19">
        <f t="shared" si="6"/>
        <v>0</v>
      </c>
      <c r="R10" s="20">
        <f t="shared" si="7"/>
        <v>1</v>
      </c>
      <c r="U10" s="73" t="s">
        <v>26</v>
      </c>
      <c r="V10" s="73">
        <v>7</v>
      </c>
      <c r="W10" s="75" t="str">
        <f t="shared" si="8"/>
        <v>0111</v>
      </c>
    </row>
    <row r="11" spans="1:23" ht="16.2" x14ac:dyDescent="0.35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  <c r="U11" s="74" t="s">
        <v>27</v>
      </c>
      <c r="V11" s="74">
        <v>8</v>
      </c>
      <c r="W11" s="76" t="str">
        <f t="shared" si="8"/>
        <v>1000</v>
      </c>
    </row>
    <row r="12" spans="1:23" ht="16.2" x14ac:dyDescent="0.35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  <c r="U12" s="73" t="s">
        <v>36</v>
      </c>
      <c r="V12" s="73">
        <v>9</v>
      </c>
      <c r="W12" s="75" t="str">
        <f t="shared" si="8"/>
        <v>1001</v>
      </c>
    </row>
    <row r="13" spans="1:23" ht="16.2" x14ac:dyDescent="0.35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  <c r="U13" s="74" t="s">
        <v>37</v>
      </c>
      <c r="V13" s="74">
        <v>10</v>
      </c>
      <c r="W13" s="74" t="str">
        <f t="shared" si="8"/>
        <v>1010</v>
      </c>
    </row>
    <row r="14" spans="1:23" ht="16.2" x14ac:dyDescent="0.35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  <c r="U14" s="73" t="s">
        <v>38</v>
      </c>
      <c r="V14" s="73">
        <v>11</v>
      </c>
      <c r="W14" s="73" t="str">
        <f t="shared" si="8"/>
        <v>1011</v>
      </c>
    </row>
    <row r="15" spans="1:23" ht="16.2" x14ac:dyDescent="0.35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f t="shared" si="3"/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  <c r="U15" s="74" t="s">
        <v>39</v>
      </c>
      <c r="V15" s="74">
        <v>12</v>
      </c>
      <c r="W15" s="74" t="str">
        <f t="shared" si="8"/>
        <v>1100</v>
      </c>
    </row>
    <row r="16" spans="1:23" ht="16.2" x14ac:dyDescent="0.35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  <c r="U16" s="73" t="s">
        <v>40</v>
      </c>
      <c r="V16" s="73">
        <v>13</v>
      </c>
      <c r="W16" s="73" t="str">
        <f t="shared" si="8"/>
        <v>1101</v>
      </c>
    </row>
    <row r="17" spans="1:18" ht="16.2" x14ac:dyDescent="0.25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6.2" x14ac:dyDescent="0.25">
      <c r="A18" s="19">
        <f t="shared" ref="A18:A31" si="9">IF(ISNUMBER($E18),IF(MOD($E18,16)/8&gt;=1,1,0),"")</f>
        <v>1</v>
      </c>
      <c r="B18" s="19">
        <f t="shared" ref="B18:B31" si="10">IF(ISNUMBER($E18),IF(MOD($E18,8)/4&gt;=1,1,0),"")</f>
        <v>0</v>
      </c>
      <c r="C18" s="19">
        <f t="shared" ref="C18:C31" si="11">IF(ISNUMBER($E18),IF(MOD($E18,4)/2&gt;=1,1,0),"")</f>
        <v>0</v>
      </c>
      <c r="D18" s="20">
        <f t="shared" ref="D18:D31" si="12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9"/>
        <v>1</v>
      </c>
      <c r="B19" s="14">
        <f t="shared" si="10"/>
        <v>0</v>
      </c>
      <c r="C19" s="14">
        <f t="shared" si="11"/>
        <v>1</v>
      </c>
      <c r="D19" s="15">
        <f t="shared" si="12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9"/>
        <v>1</v>
      </c>
      <c r="B20" s="19">
        <f t="shared" si="10"/>
        <v>0</v>
      </c>
      <c r="C20" s="19">
        <f t="shared" si="11"/>
        <v>1</v>
      </c>
      <c r="D20" s="20">
        <f t="shared" si="12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6.2" x14ac:dyDescent="0.25">
      <c r="A21" s="14">
        <f t="shared" si="9"/>
        <v>1</v>
      </c>
      <c r="B21" s="14">
        <f t="shared" si="10"/>
        <v>1</v>
      </c>
      <c r="C21" s="14">
        <f t="shared" si="11"/>
        <v>0</v>
      </c>
      <c r="D21" s="15">
        <f t="shared" si="12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6.2" x14ac:dyDescent="0.25">
      <c r="A22" s="19">
        <f t="shared" si="9"/>
        <v>1</v>
      </c>
      <c r="B22" s="19">
        <f t="shared" si="10"/>
        <v>1</v>
      </c>
      <c r="C22" s="19">
        <f t="shared" si="11"/>
        <v>0</v>
      </c>
      <c r="D22" s="20">
        <f t="shared" si="12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6.2" x14ac:dyDescent="0.25">
      <c r="A23" s="14" t="str">
        <f t="shared" si="9"/>
        <v/>
      </c>
      <c r="B23" s="14" t="str">
        <f t="shared" si="10"/>
        <v/>
      </c>
      <c r="C23" s="14" t="str">
        <f t="shared" si="11"/>
        <v/>
      </c>
      <c r="D23" s="15" t="str">
        <f t="shared" si="12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9"/>
        <v/>
      </c>
      <c r="B24" s="19" t="str">
        <f t="shared" si="10"/>
        <v/>
      </c>
      <c r="C24" s="19" t="str">
        <f t="shared" si="11"/>
        <v/>
      </c>
      <c r="D24" s="20" t="str">
        <f t="shared" si="12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9"/>
        <v/>
      </c>
      <c r="B25" s="14" t="str">
        <f t="shared" si="10"/>
        <v/>
      </c>
      <c r="C25" s="14" t="str">
        <f t="shared" si="11"/>
        <v/>
      </c>
      <c r="D25" s="15" t="str">
        <f t="shared" si="12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9"/>
        <v/>
      </c>
      <c r="B26" s="19" t="str">
        <f t="shared" si="10"/>
        <v/>
      </c>
      <c r="C26" s="19" t="str">
        <f t="shared" si="11"/>
        <v/>
      </c>
      <c r="D26" s="20" t="str">
        <f t="shared" si="12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9"/>
        <v/>
      </c>
      <c r="B27" s="14" t="str">
        <f t="shared" si="10"/>
        <v/>
      </c>
      <c r="C27" s="14" t="str">
        <f t="shared" si="11"/>
        <v/>
      </c>
      <c r="D27" s="15" t="str">
        <f t="shared" si="12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9"/>
        <v/>
      </c>
      <c r="B28" s="19" t="str">
        <f t="shared" si="10"/>
        <v/>
      </c>
      <c r="C28" s="19" t="str">
        <f t="shared" si="11"/>
        <v/>
      </c>
      <c r="D28" s="20" t="str">
        <f t="shared" si="12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9"/>
        <v/>
      </c>
      <c r="B29" s="14" t="str">
        <f t="shared" si="10"/>
        <v/>
      </c>
      <c r="C29" s="14" t="str">
        <f t="shared" si="11"/>
        <v/>
      </c>
      <c r="D29" s="15" t="str">
        <f t="shared" si="12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9"/>
        <v/>
      </c>
      <c r="B30" s="19" t="str">
        <f t="shared" si="10"/>
        <v/>
      </c>
      <c r="C30" s="19" t="str">
        <f t="shared" si="11"/>
        <v/>
      </c>
      <c r="D30" s="20" t="str">
        <f t="shared" si="12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9"/>
        <v/>
      </c>
      <c r="B31" s="14" t="str">
        <f t="shared" si="10"/>
        <v/>
      </c>
      <c r="C31" s="14" t="str">
        <f t="shared" si="11"/>
        <v/>
      </c>
      <c r="D31" s="15" t="str">
        <f t="shared" si="12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  <protectedRange sqref="U2:U16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xWindow="514" yWindow="535" count="11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  <dataValidation allowBlank="1" showInputMessage="1" showErrorMessage="1" promptTitle="指令周期状态" prompt="对应状态转换图中的状态" sqref="V2:V16" xr:uid="{81F8D4A1-4496-47E6-8FF5-E0FB7D90F13E}"/>
    <dataValidation allowBlank="1" showInputMessage="1" showErrorMessage="1" promptTitle="微指令地址" prompt="对应微指令在控制存储器中的地址" sqref="W2:W16" xr:uid="{AE28CC48-2621-4241-A16C-A83866A4551C}"/>
    <dataValidation allowBlank="1" showInputMessage="1" showErrorMessage="1" promptTitle="微指令功能" prompt="对于微程序，一条指令执行可能需要多条微指令，这列需要大家合理放置微程序。" sqref="U2:U16" xr:uid="{BDBF3750-20EA-4CAD-BAF6-148DE5E5230C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I1" zoomScale="130" zoomScaleNormal="130" workbookViewId="0">
      <selection activeCell="N31" sqref="N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>ADDI&amp;</v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~S3&amp;~S2&amp;~S1&amp;S0&amp;ADDI</v>
      </c>
      <c r="N8" s="2" t="str">
        <f>IF(状态转换表!O9=1,$M8&amp;"+","")</f>
        <v>~S3&amp;~S2&amp;~S1&amp;S0&amp;ADDI+</v>
      </c>
      <c r="O8" s="2" t="str">
        <f>IF(状态转换表!P9=1,$M8&amp;"+","")</f>
        <v/>
      </c>
      <c r="P8" s="2" t="str">
        <f>IF(状态转换表!Q9=1,$M8&amp;"+","")</f>
        <v>~S3&amp;~S2&amp;~S1&amp;S0&amp;ADDI+</v>
      </c>
      <c r="Q8" s="2" t="str">
        <f>IF(状态转换表!R9=1,$M8&amp;"+","")</f>
        <v>~S3&amp;~S2&amp;~S1&amp;S0&amp;ADDI+</v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>SYSCALL&amp;</v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~S3&amp;~S2&amp;~S1&amp;S0&amp;SYSCALL</v>
      </c>
      <c r="N9" s="2" t="str">
        <f>IF(状态转换表!O10=1,$M9&amp;"+","")</f>
        <v>~S3&amp;~S2&amp;~S1&amp;S0&amp;SYSCALL+</v>
      </c>
      <c r="O9" s="2" t="str">
        <f>IF(状态转换表!P10=1,$M9&amp;"+","")</f>
        <v>~S3&amp;~S2&amp;~S1&amp;S0&amp;SYSCALL+</v>
      </c>
      <c r="P9" s="2" t="str">
        <f>IF(状态转换表!Q10=1,$M9&amp;"+","")</f>
        <v/>
      </c>
      <c r="Q9" s="2" t="str">
        <f>IF(状态转换表!R10=1,$M9&amp;"+","")</f>
        <v>~S3&amp;~S2&amp;~S1&amp;S0&amp;SYSCALL+</v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ht="14.4" x14ac:dyDescent="0.25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 x14ac:dyDescent="0.25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~S3&amp;~S2&amp;~S1&amp;S0&amp;BEQ+~S3&amp;~S2&amp;~S1&amp;S0&amp;BNE+~S3&amp;~S2&amp;~S1&amp;S0&amp;ADDI+~S3&amp;~S2&amp;~S1&amp;S0&amp;SYSCALL+~S3&amp;S2&amp;S1&amp;S0+S3&amp;~S2&amp;S1&amp;S0+S3&amp;S2&amp;~S1&amp;S0</v>
      </c>
      <c r="O31" s="4" t="str">
        <f>IF(LEN(O32)&gt;1,LEFT(O32,LEN(O32)-1),"")</f>
        <v>~S3&amp;~S2&amp;~S1&amp;S0&amp;R_Type+~S3&amp;~S2&amp;~S1&amp;S0&amp;SYSCALL+~S3&amp;~S2&amp;S1&amp;S0+~S3&amp;S2&amp;~S1&amp;S0+S3&amp;~S2&amp;S1&amp;S0+S3&amp;S2&amp;~S1&amp;S0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b">
        <f>N31=IF(LEN(Q32)&gt;1,LEFT(Q32,LEN(Q32)-1),"")</f>
        <v>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~S3&amp;~S2&amp;~S1&amp;S0&amp;BEQ+~S3&amp;~S2&amp;~S1&amp;S0&amp;BNE+~S3&amp;~S2&amp;~S1&amp;S0&amp;ADDI+~S3&amp;~S2&amp;~S1&amp;S0&amp;SYSCALL+~S3&amp;S2&amp;S1&amp;S0+S3&amp;~S2&amp;S1&amp;S0+S3&amp;S2&amp;~S1&amp;S0+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~S3&amp;~S2&amp;~S1&amp;~S0+~S3&amp;~S2&amp;~S1&amp;S0&amp;R_Type+~S3&amp;~S2&amp;~S1&amp;S0&amp;SW+~S3&amp;~S2&amp;~S1&amp;S0&amp;BEQ+~S3&amp;~S2&amp;~S1&amp;S0&amp;ADDI+~S3&amp;~S2&amp;~S1&amp;S0&amp;SYSCALL+~S3&amp;~S2&amp;S1&amp;~S0+S3&amp;S2&amp;~S1&amp;S0+</v>
      </c>
    </row>
    <row r="35" spans="5:15" ht="16.2" x14ac:dyDescent="0.25">
      <c r="E35" s="7"/>
      <c r="F35" s="7"/>
      <c r="M35" s="51"/>
    </row>
    <row r="36" spans="5:15" ht="16.2" x14ac:dyDescent="0.25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rao</cp:lastModifiedBy>
  <cp:lastPrinted>2019-03-05T06:30:00Z</cp:lastPrinted>
  <dcterms:created xsi:type="dcterms:W3CDTF">2018-06-11T03:29:00Z</dcterms:created>
  <dcterms:modified xsi:type="dcterms:W3CDTF">2019-11-23T08:11:23Z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