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/>
  </bookViews>
  <sheets>
    <sheet name="满配伤害" sheetId="2" r:id="rId1"/>
    <sheet name="角色信息" sheetId="1" r:id="rId2"/>
  </sheets>
  <definedNames>
    <definedName name="回合数" localSheetId="0">OFFSET(满配伤害!$A$5,1,0,COUNT(满配伤害!$N:$N))</definedName>
    <definedName name="累积伤害" localSheetId="0">OFFSET(满配伤害!$N$5,1,0,COUNT(满配伤害!$N:$N))</definedName>
    <definedName name="伤害差值">OFFSET(满配伤害!$M$5,1,0,COUNT(满配伤害!$N:$N))</definedName>
  </definedNames>
  <calcPr calcId="144525"/>
</workbook>
</file>

<file path=xl/sharedStrings.xml><?xml version="1.0" encoding="utf-8"?>
<sst xmlns="http://schemas.openxmlformats.org/spreadsheetml/2006/main" count="196" uniqueCount="96">
  <si>
    <t>满配伤害表</t>
  </si>
  <si>
    <t>羁绊表</t>
  </si>
  <si>
    <t>五星权重</t>
  </si>
  <si>
    <t>输出占比</t>
  </si>
  <si>
    <t>角色</t>
  </si>
  <si>
    <t>{角色简表}</t>
  </si>
  <si>
    <t>1花</t>
  </si>
  <si>
    <t>2花</t>
  </si>
  <si>
    <t>3花</t>
  </si>
  <si>
    <t>4花</t>
  </si>
  <si>
    <t>5花</t>
  </si>
  <si>
    <t>非5星</t>
  </si>
  <si>
    <t>5星</t>
  </si>
  <si>
    <t>攻击力</t>
  </si>
  <si>
    <t>1号位</t>
  </si>
  <si>
    <t>回合数</t>
  </si>
  <si>
    <t>行动轴</t>
  </si>
  <si>
    <t>造成伤害</t>
  </si>
  <si>
    <t>回合伤害</t>
  </si>
  <si>
    <t>累积伤害</t>
  </si>
  <si>
    <t>2号位</t>
  </si>
  <si>
    <t>1T</t>
  </si>
  <si>
    <t>{行动轴}</t>
  </si>
  <si>
    <t>{伤害表}</t>
  </si>
  <si>
    <t>3号位</t>
  </si>
  <si>
    <t>2T</t>
  </si>
  <si>
    <t>1a1 2a2 3a3 4a4 5a5</t>
  </si>
  <si>
    <t>4号位</t>
  </si>
  <si>
    <t>3T</t>
  </si>
  <si>
    <t>5号位</t>
  </si>
  <si>
    <t>4T</t>
  </si>
  <si>
    <t>全队</t>
  </si>
  <si>
    <t>5T</t>
  </si>
  <si>
    <t>输出表</t>
  </si>
  <si>
    <t>贡献度表</t>
  </si>
  <si>
    <t>6T</t>
  </si>
  <si>
    <t>7T</t>
  </si>
  <si>
    <t>8T</t>
  </si>
  <si>
    <t>输出比值</t>
  </si>
  <si>
    <t>贡献度</t>
  </si>
  <si>
    <t>9T</t>
  </si>
  <si>
    <t>练度表</t>
  </si>
  <si>
    <t>10T</t>
  </si>
  <si>
    <t>11T</t>
  </si>
  <si>
    <t>练度</t>
  </si>
  <si>
    <t>1级0潜</t>
  </si>
  <si>
    <t>3星6潜1房</t>
  </si>
  <si>
    <t>4星8潜2房</t>
  </si>
  <si>
    <t>5星9潜3房</t>
  </si>
  <si>
    <t>满配</t>
  </si>
  <si>
    <t>12T</t>
  </si>
  <si>
    <t>13T</t>
  </si>
  <si>
    <t>14T</t>
  </si>
  <si>
    <t>15T</t>
  </si>
  <si>
    <t>16T</t>
  </si>
  <si>
    <t>17T</t>
  </si>
  <si>
    <t>18T</t>
  </si>
  <si>
    <t>19T</t>
  </si>
  <si>
    <t>20T</t>
  </si>
  <si>
    <t>21T</t>
  </si>
  <si>
    <t>22T</t>
  </si>
  <si>
    <t>23T</t>
  </si>
  <si>
    <t>24T</t>
  </si>
  <si>
    <t>25T</t>
  </si>
  <si>
    <t>26T</t>
  </si>
  <si>
    <t>27T</t>
  </si>
  <si>
    <t>28T</t>
  </si>
  <si>
    <t>29T</t>
  </si>
  <si>
    <t>30T</t>
  </si>
  <si>
    <t>31T</t>
  </si>
  <si>
    <t>总伤害</t>
  </si>
  <si>
    <t>布魔计算器内测版本V1 作者 小r</t>
  </si>
  <si>
    <t>这部分用于幕后计算</t>
  </si>
  <si>
    <t>合计伤害</t>
  </si>
  <si>
    <t>星数</t>
  </si>
  <si>
    <t>花数</t>
  </si>
  <si>
    <t>是否开启6潜被动</t>
  </si>
  <si>
    <t>生命值</t>
  </si>
  <si>
    <t>备注</t>
  </si>
  <si>
    <t>非五星</t>
  </si>
  <si>
    <t>队伍配置</t>
  </si>
  <si>
    <t>{角色信息表}</t>
  </si>
  <si>
    <t>注：潜力，房等信息浓缩在攻击力和生命值中</t>
  </si>
  <si>
    <t>{羁绊表}</t>
  </si>
  <si>
    <t>{五星表}</t>
  </si>
  <si>
    <t>20%配置</t>
  </si>
  <si>
    <t>40%配置</t>
  </si>
  <si>
    <t>60%配置</t>
  </si>
  <si>
    <t>80%配置</t>
  </si>
  <si>
    <t>{练度表}</t>
  </si>
  <si>
    <t>{贡献度表}</t>
  </si>
  <si>
    <t>伤害分布</t>
  </si>
  <si>
    <t>普攻回合伤害</t>
  </si>
  <si>
    <t>必杀回合伤害</t>
  </si>
  <si>
    <t>{伤害构成}</t>
  </si>
  <si>
    <t>注意：需要和普攻伤害/必杀技伤害区分开</t>
  </si>
</sst>
</file>

<file path=xl/styles.xml><?xml version="1.0" encoding="utf-8"?>
<styleSheet xmlns="http://schemas.openxmlformats.org/spreadsheetml/2006/main">
  <numFmts count="6">
    <numFmt numFmtId="176" formatCode="[&gt;=100000000]0\.00,,&quot;亿&quot;;[&gt;=10000]0\.0,&quot;万&quot;;0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7" formatCode="0.0%"/>
  </numFmts>
  <fonts count="26">
    <font>
      <sz val="11"/>
      <color theme="1"/>
      <name val="宋体"/>
      <charset val="134"/>
      <scheme val="minor"/>
    </font>
    <font>
      <sz val="20"/>
      <color theme="1"/>
      <name val="宋体"/>
      <charset val="134"/>
      <scheme val="minor"/>
    </font>
    <font>
      <sz val="11"/>
      <color theme="0"/>
      <name val="宋体"/>
      <charset val="134"/>
      <scheme val="minor"/>
    </font>
    <font>
      <b/>
      <sz val="11"/>
      <color theme="0"/>
      <name val="宋体"/>
      <charset val="134"/>
      <scheme val="minor"/>
    </font>
    <font>
      <sz val="36"/>
      <color theme="1"/>
      <name val="宋体"/>
      <charset val="134"/>
      <scheme val="minor"/>
    </font>
    <font>
      <sz val="12"/>
      <color rgb="FF0A0101"/>
      <name val="Helvetica"/>
      <charset val="134"/>
    </font>
    <font>
      <sz val="14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</fonts>
  <fills count="42">
    <fill>
      <patternFill patternType="none"/>
    </fill>
    <fill>
      <patternFill patternType="gray125"/>
    </fill>
    <fill>
      <patternFill patternType="solid">
        <fgColor theme="6" tint="0.8"/>
        <bgColor indexed="64"/>
      </patternFill>
    </fill>
    <fill>
      <patternFill patternType="solid">
        <fgColor theme="3" tint="0.8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theme="1" tint="0.25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</fills>
  <borders count="3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6" fillId="23" borderId="3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1" borderId="26" applyNumberFormat="0" applyFont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27" applyNumberFormat="0" applyFill="0" applyAlignment="0" applyProtection="0">
      <alignment vertical="center"/>
    </xf>
    <xf numFmtId="0" fontId="10" fillId="0" borderId="27" applyNumberFormat="0" applyFill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17" fillId="0" borderId="31" applyNumberFormat="0" applyFill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24" fillId="18" borderId="32" applyNumberFormat="0" applyAlignment="0" applyProtection="0">
      <alignment vertical="center"/>
    </xf>
    <xf numFmtId="0" fontId="14" fillId="18" borderId="30" applyNumberFormat="0" applyAlignment="0" applyProtection="0">
      <alignment vertical="center"/>
    </xf>
    <xf numFmtId="0" fontId="13" fillId="17" borderId="29" applyNumberFormat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25" fillId="0" borderId="33" applyNumberFormat="0" applyFill="0" applyAlignment="0" applyProtection="0">
      <alignment vertical="center"/>
    </xf>
    <xf numFmtId="0" fontId="12" fillId="0" borderId="28" applyNumberFormat="0" applyFill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</cellStyleXfs>
  <cellXfs count="66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9" fontId="0" fillId="0" borderId="0" xfId="0" applyNumberFormat="1">
      <alignment vertical="center"/>
    </xf>
    <xf numFmtId="0" fontId="0" fillId="0" borderId="0" xfId="0" applyFo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0" borderId="7" xfId="0" applyBorder="1">
      <alignment vertical="center"/>
    </xf>
    <xf numFmtId="0" fontId="0" fillId="3" borderId="8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0" borderId="9" xfId="0" applyBorder="1">
      <alignment vertical="center"/>
    </xf>
    <xf numFmtId="0" fontId="2" fillId="5" borderId="9" xfId="0" applyFont="1" applyFill="1" applyBorder="1">
      <alignment vertical="center"/>
    </xf>
    <xf numFmtId="0" fontId="0" fillId="6" borderId="0" xfId="0" applyFont="1" applyFill="1" applyAlignment="1">
      <alignment vertical="center"/>
    </xf>
    <xf numFmtId="0" fontId="0" fillId="7" borderId="0" xfId="0" applyFill="1">
      <alignment vertical="center"/>
    </xf>
    <xf numFmtId="0" fontId="0" fillId="8" borderId="0" xfId="0" applyFill="1">
      <alignment vertical="center"/>
    </xf>
    <xf numFmtId="0" fontId="3" fillId="5" borderId="9" xfId="0" applyFont="1" applyFill="1" applyBorder="1">
      <alignment vertical="center"/>
    </xf>
    <xf numFmtId="0" fontId="0" fillId="9" borderId="0" xfId="0" applyFill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1" xfId="0" applyBorder="1">
      <alignment vertical="center"/>
    </xf>
    <xf numFmtId="176" fontId="0" fillId="0" borderId="11" xfId="0" applyNumberFormat="1" applyBorder="1">
      <alignment vertical="center"/>
    </xf>
    <xf numFmtId="0" fontId="4" fillId="0" borderId="0" xfId="0" applyFont="1" applyAlignment="1">
      <alignment vertical="center"/>
    </xf>
    <xf numFmtId="0" fontId="0" fillId="2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 applyAlignment="1">
      <alignment horizontal="center" vertical="center"/>
    </xf>
    <xf numFmtId="0" fontId="0" fillId="10" borderId="0" xfId="0" applyFill="1">
      <alignment vertical="center"/>
    </xf>
    <xf numFmtId="0" fontId="0" fillId="10" borderId="15" xfId="0" applyFill="1" applyBorder="1">
      <alignment vertical="center"/>
    </xf>
    <xf numFmtId="176" fontId="0" fillId="0" borderId="0" xfId="0" applyNumberFormat="1">
      <alignment vertical="center"/>
    </xf>
    <xf numFmtId="176" fontId="5" fillId="0" borderId="15" xfId="0" applyNumberFormat="1" applyFont="1" applyBorder="1">
      <alignment vertical="center"/>
    </xf>
    <xf numFmtId="0" fontId="0" fillId="2" borderId="16" xfId="0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>
      <alignment vertical="center"/>
    </xf>
    <xf numFmtId="176" fontId="0" fillId="0" borderId="19" xfId="0" applyNumberFormat="1" applyBorder="1">
      <alignment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177" fontId="0" fillId="0" borderId="0" xfId="0" applyNumberFormat="1">
      <alignment vertical="center"/>
    </xf>
    <xf numFmtId="9" fontId="0" fillId="0" borderId="15" xfId="0" applyNumberFormat="1" applyBorder="1">
      <alignment vertical="center"/>
    </xf>
    <xf numFmtId="9" fontId="0" fillId="0" borderId="19" xfId="0" applyNumberFormat="1" applyBorder="1">
      <alignment vertical="center"/>
    </xf>
    <xf numFmtId="177" fontId="0" fillId="0" borderId="11" xfId="0" applyNumberFormat="1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77" fontId="0" fillId="0" borderId="19" xfId="0" applyNumberFormat="1" applyBorder="1">
      <alignment vertical="center"/>
    </xf>
    <xf numFmtId="0" fontId="0" fillId="2" borderId="20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9" fontId="0" fillId="0" borderId="24" xfId="0" applyNumberFormat="1" applyBorder="1" applyAlignment="1">
      <alignment horizontal="center" vertical="center"/>
    </xf>
    <xf numFmtId="9" fontId="0" fillId="0" borderId="25" xfId="0" applyNumberFormat="1" applyBorder="1" applyAlignment="1">
      <alignment horizontal="center" vertical="center"/>
    </xf>
    <xf numFmtId="0" fontId="0" fillId="0" borderId="15" xfId="0" applyBorder="1">
      <alignment vertical="center"/>
    </xf>
    <xf numFmtId="0" fontId="0" fillId="0" borderId="8" xfId="0" applyFont="1" applyBorder="1">
      <alignment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0" fontId="0" fillId="0" borderId="19" xfId="0" applyBorder="1">
      <alignment vertical="center"/>
    </xf>
    <xf numFmtId="9" fontId="0" fillId="0" borderId="11" xfId="0" applyNumberFormat="1" applyBorder="1">
      <alignment vertical="center"/>
    </xf>
    <xf numFmtId="0" fontId="0" fillId="0" borderId="22" xfId="0" applyBorder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3">
    <dxf>
      <fill>
        <patternFill patternType="solid">
          <bgColor theme="8" tint="0.8"/>
        </patternFill>
      </fill>
    </dxf>
    <dxf>
      <fill>
        <patternFill patternType="solid">
          <bgColor theme="0" tint="-0.05"/>
        </patternFill>
      </fill>
    </dxf>
    <dxf>
      <fill>
        <patternFill patternType="solid">
          <bgColor theme="4" tint="0.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30"/>
      <c:rotY val="0"/>
      <c:depthPercent val="100"/>
      <c:rAngAx val="0"/>
    </c:view3D>
    <c:floor>
      <c:thickness val="0"/>
      <c:spPr>
        <a:noFill/>
        <a:effectLst/>
      </c:spPr>
    </c:floor>
    <c:sideWall>
      <c:thickness val="0"/>
      <c:spPr>
        <a:noFill/>
        <a:effectLst/>
      </c:spPr>
    </c:sideWall>
    <c:backWall>
      <c:thickness val="0"/>
      <c:spPr>
        <a:noFill/>
        <a:effectLst/>
      </c:spPr>
    </c:backWall>
    <c:plotArea>
      <c:layout>
        <c:manualLayout>
          <c:layoutTarget val="inner"/>
          <c:xMode val="edge"/>
          <c:yMode val="edge"/>
          <c:x val="0.0286624203821656"/>
          <c:y val="0.0377541142303969"/>
          <c:w val="0.96072186836518"/>
          <c:h val="0.942400774443369"/>
        </c:manualLayout>
      </c:layout>
      <c:pie3DChart>
        <c:varyColors val="1"/>
        <c:ser>
          <c:idx val="0"/>
          <c:order val="0"/>
          <c:spPr>
            <a:scene3d>
              <a:camera prst="orthographicFront"/>
              <a:lightRig rig="threePt" dir="t"/>
            </a:scene3d>
            <a:sp3d contourW="19050"/>
          </c:spPr>
          <c:explosion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/>
            </c:spPr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/>
            </c:spPr>
          </c:dPt>
          <c:dLbls>
            <c:dLbl>
              <c:idx val="0"/>
              <c:layout/>
              <c:numFmt formatCode="General" sourceLinked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lang="zh-CN"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/>
              <c:numFmt formatCode="General" sourceLinked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lang="zh-CN"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solidFill>
                <a:schemeClr val="lt1">
                  <a:alpha val="90000"/>
                </a:schemeClr>
              </a:solidFill>
              <a:ln w="12700" cap="flat" cmpd="sng" algn="ctr">
                <a:solidFill>
                  <a:schemeClr val="accent1"/>
                </a:solidFill>
                <a:round/>
              </a:ln>
              <a:effectLst>
                <a:outerShdw blurRad="50800" dist="38100" dir="2700000" algn="tl" rotWithShape="0">
                  <a:schemeClr val="accent1">
                    <a:lumMod val="75000"/>
                    <a:alpha val="40000"/>
                  </a:schemeClr>
                </a:outerShdw>
              </a:effectLst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1000" b="0" i="0" u="none" strike="noStrike" kern="1200" baseline="0">
                    <a:solidFill>
                      <a:schemeClr val="accent1"/>
                    </a:solidFill>
                    <a:effectLst/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满配伤害!$Q$71:$R$71</c:f>
              <c:strCache>
                <c:ptCount val="2"/>
                <c:pt idx="0">
                  <c:v>普攻回合伤害</c:v>
                </c:pt>
                <c:pt idx="1">
                  <c:v>必杀回合伤害</c:v>
                </c:pt>
              </c:strCache>
            </c:strRef>
          </c:cat>
          <c:val>
            <c:numRef>
              <c:f>满配伤害!$Q$72:$R$72</c:f>
              <c:numCache>
                <c:formatCode>General</c:formatCode>
                <c:ptCount val="2"/>
                <c:pt idx="0">
                  <c:v>0</c:v>
                </c:pt>
                <c:pt idx="1">
                  <c:v>2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0"/>
          <c:showBubbleSize val="0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anchor="ctr"/>
    <a:lstStyle/>
    <a:p>
      <a:pPr>
        <a:defRPr lang="zh-CN"/>
      </a:pPr>
    </a:p>
  </c:txPr>
  <c:externalData r:id="rId1">
    <c:autoUpdate val="0"/>
  </c:externalData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sz="1920"/>
              <a:t>累计伤害曲线</a:t>
            </a:r>
            <a:endParaRPr sz="1920"/>
          </a:p>
        </c:rich>
      </c:tx>
      <c:layout>
        <c:manualLayout>
          <c:xMode val="edge"/>
          <c:yMode val="edge"/>
          <c:x val="0.39129748106203"/>
          <c:y val="0.0627245220957748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682499578911908"/>
          <c:y val="0.0565262076053443"/>
          <c:w val="0.863500084217618"/>
          <c:h val="0.8034600890716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"回合伤害"</c:f>
              <c:strCache>
                <c:ptCount val="1"/>
                <c:pt idx="0">
                  <c:v>回合伤害</c:v>
                </c:pt>
              </c:strCache>
            </c:strRef>
          </c:tx>
          <c:spPr>
            <a:solidFill>
              <a:schemeClr val="accent6">
                <a:tint val="76667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[0]!伤害差值</c:f>
              <c:numCache>
                <c:formatCode>[&gt;=100000000]0\.00,,"亿";[&gt;=10000]0\.0,"万";0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0"/>
        <c:axId val="13718327"/>
        <c:axId val="687111009"/>
      </c:barChart>
      <c:lineChart>
        <c:grouping val="standard"/>
        <c:varyColors val="0"/>
        <c:ser>
          <c:idx val="0"/>
          <c:order val="0"/>
          <c:tx>
            <c:strRef>
              <c:f>"累积伤害"</c:f>
              <c:strCache>
                <c:ptCount val="1"/>
                <c:pt idx="0">
                  <c:v>累积伤害</c:v>
                </c:pt>
              </c:strCache>
            </c:strRef>
          </c:tx>
          <c:spPr>
            <a:ln w="28575" cap="rnd">
              <a:solidFill>
                <a:schemeClr val="accent6">
                  <a:shade val="76667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[0]满配伤害!回合数</c:f>
              <c:strCache>
                <c:ptCount val="16"/>
                <c:pt idx="0">
                  <c:v>1T</c:v>
                </c:pt>
                <c:pt idx="1">
                  <c:v>2T</c:v>
                </c:pt>
                <c:pt idx="2">
                  <c:v>3T</c:v>
                </c:pt>
                <c:pt idx="3">
                  <c:v>4T</c:v>
                </c:pt>
                <c:pt idx="4">
                  <c:v>5T</c:v>
                </c:pt>
                <c:pt idx="5">
                  <c:v>6T</c:v>
                </c:pt>
                <c:pt idx="6">
                  <c:v>7T</c:v>
                </c:pt>
                <c:pt idx="7">
                  <c:v>8T</c:v>
                </c:pt>
                <c:pt idx="8">
                  <c:v>9T</c:v>
                </c:pt>
                <c:pt idx="9">
                  <c:v>10T</c:v>
                </c:pt>
                <c:pt idx="10">
                  <c:v>11T</c:v>
                </c:pt>
                <c:pt idx="11">
                  <c:v>12T</c:v>
                </c:pt>
                <c:pt idx="12">
                  <c:v>13T</c:v>
                </c:pt>
                <c:pt idx="13">
                  <c:v>14T</c:v>
                </c:pt>
                <c:pt idx="14">
                  <c:v>15T</c:v>
                </c:pt>
                <c:pt idx="15">
                  <c:v>16T</c:v>
                </c:pt>
              </c:strCache>
            </c:strRef>
          </c:cat>
          <c:val>
            <c:numRef>
              <c:f>[0]满配伤害!累积伤害</c:f>
              <c:numCache>
                <c:formatCode>[&gt;=100000000]0\.00,,"亿";[&gt;=10000]0\.0,"万";0</c:formatCode>
                <c:ptCount val="16"/>
                <c:pt idx="0">
                  <c:v>15</c:v>
                </c:pt>
                <c:pt idx="1">
                  <c:v>35</c:v>
                </c:pt>
                <c:pt idx="2">
                  <c:v>60</c:v>
                </c:pt>
                <c:pt idx="3">
                  <c:v>90</c:v>
                </c:pt>
                <c:pt idx="4">
                  <c:v>125</c:v>
                </c:pt>
                <c:pt idx="5">
                  <c:v>165</c:v>
                </c:pt>
                <c:pt idx="6">
                  <c:v>210</c:v>
                </c:pt>
                <c:pt idx="7">
                  <c:v>260</c:v>
                </c:pt>
                <c:pt idx="8">
                  <c:v>315</c:v>
                </c:pt>
                <c:pt idx="9">
                  <c:v>375</c:v>
                </c:pt>
                <c:pt idx="10">
                  <c:v>440</c:v>
                </c:pt>
                <c:pt idx="11">
                  <c:v>510</c:v>
                </c:pt>
                <c:pt idx="12">
                  <c:v>585</c:v>
                </c:pt>
                <c:pt idx="13">
                  <c:v>665</c:v>
                </c:pt>
                <c:pt idx="14">
                  <c:v>750</c:v>
                </c:pt>
                <c:pt idx="15">
                  <c:v>840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43717804"/>
        <c:axId val="279591521"/>
      </c:lineChart>
      <c:catAx>
        <c:axId val="137183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7111009"/>
        <c:crosses val="autoZero"/>
        <c:auto val="1"/>
        <c:lblAlgn val="ctr"/>
        <c:lblOffset val="100"/>
        <c:noMultiLvlLbl val="0"/>
      </c:catAx>
      <c:valAx>
        <c:axId val="68711100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=100000000]0\.00,,&quot;亿&quot;;[&gt;=10000]0\.0,&quot;万&quot;;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718327"/>
        <c:crosses val="autoZero"/>
        <c:crossBetween val="between"/>
      </c:valAx>
      <c:catAx>
        <c:axId val="843717804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79591521"/>
        <c:crosses val="autoZero"/>
        <c:auto val="1"/>
        <c:lblAlgn val="ctr"/>
        <c:lblOffset val="100"/>
        <c:noMultiLvlLbl val="0"/>
      </c:catAx>
      <c:valAx>
        <c:axId val="279591521"/>
        <c:scaling>
          <c:orientation val="minMax"/>
        </c:scaling>
        <c:delete val="0"/>
        <c:axPos val="r"/>
        <c:numFmt formatCode="[&gt;=100000000]0\.00,,&quot;亿&quot;;[&gt;=10000]0\.0,&quot;万&quot;;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43717804"/>
        <c:crosses val="max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11822162344224"/>
          <c:y val="0.136248872858431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 sz="1600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25</xdr:col>
      <xdr:colOff>11430</xdr:colOff>
      <xdr:row>1</xdr:row>
      <xdr:rowOff>167005</xdr:rowOff>
    </xdr:from>
    <xdr:to>
      <xdr:col>27</xdr:col>
      <xdr:colOff>586740</xdr:colOff>
      <xdr:row>8</xdr:row>
      <xdr:rowOff>150495</xdr:rowOff>
    </xdr:to>
    <xdr:graphicFrame>
      <xdr:nvGraphicFramePr>
        <xdr:cNvPr id="4" name="图表 3"/>
        <xdr:cNvGraphicFramePr/>
      </xdr:nvGraphicFramePr>
      <xdr:xfrm>
        <a:off x="18951575" y="370205"/>
        <a:ext cx="1794510" cy="12865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30480</xdr:colOff>
      <xdr:row>23</xdr:row>
      <xdr:rowOff>69850</xdr:rowOff>
    </xdr:from>
    <xdr:to>
      <xdr:col>27</xdr:col>
      <xdr:colOff>558165</xdr:colOff>
      <xdr:row>40</xdr:row>
      <xdr:rowOff>207010</xdr:rowOff>
    </xdr:to>
    <xdr:graphicFrame>
      <xdr:nvGraphicFramePr>
        <xdr:cNvPr id="5" name="图表 4"/>
        <xdr:cNvGraphicFramePr/>
      </xdr:nvGraphicFramePr>
      <xdr:xfrm>
        <a:off x="13223240" y="4471670"/>
        <a:ext cx="7494270" cy="34969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109220</xdr:colOff>
      <xdr:row>13</xdr:row>
      <xdr:rowOff>56515</xdr:rowOff>
    </xdr:from>
    <xdr:to>
      <xdr:col>27</xdr:col>
      <xdr:colOff>511175</xdr:colOff>
      <xdr:row>23</xdr:row>
      <xdr:rowOff>63500</xdr:rowOff>
    </xdr:to>
    <xdr:sp>
      <xdr:nvSpPr>
        <xdr:cNvPr id="2" name="文本框 1"/>
        <xdr:cNvSpPr txBox="1"/>
      </xdr:nvSpPr>
      <xdr:spPr>
        <a:xfrm>
          <a:off x="17100550" y="2543810"/>
          <a:ext cx="3569970" cy="1921510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t"/>
        <a:p>
          <a:pPr algn="l"/>
          <a:r>
            <a:rPr lang="zh-CN" altLang="en-US" sz="1200"/>
            <a:t>最左边的行动轴：数字代表</a:t>
          </a:r>
          <a:r>
            <a:rPr lang="zh-CN" altLang="en-US" sz="1200">
              <a:solidFill>
                <a:srgbClr val="FF0000"/>
              </a:solidFill>
            </a:rPr>
            <a:t>角色位置</a:t>
          </a:r>
          <a:endParaRPr lang="zh-CN" altLang="en-US" sz="1200">
            <a:solidFill>
              <a:srgbClr val="FF0000"/>
            </a:solidFill>
          </a:endParaRPr>
        </a:p>
        <a:p>
          <a:pPr algn="l"/>
          <a:r>
            <a:rPr lang="zh-CN" altLang="en-US" sz="1200"/>
            <a:t>右边一点羁绊表：将同位置换为更低羁绊的角色，伤害发生的变化（百分比），下同</a:t>
          </a:r>
          <a:endParaRPr lang="zh-CN" altLang="en-US" sz="1200"/>
        </a:p>
        <a:p>
          <a:pPr algn="l"/>
          <a:r>
            <a:rPr lang="zh-CN" altLang="en-US" sz="1200"/>
            <a:t>五星权重：只取消</a:t>
          </a:r>
          <a:r>
            <a:rPr lang="en-US" altLang="zh-CN" sz="1200"/>
            <a:t>5</a:t>
          </a:r>
          <a:r>
            <a:rPr lang="zh-CN" altLang="en-US" sz="1200"/>
            <a:t>星</a:t>
          </a:r>
          <a:r>
            <a:rPr lang="en-US" altLang="zh-CN" sz="1200"/>
            <a:t> </a:t>
          </a:r>
          <a:r>
            <a:rPr lang="zh-CN" altLang="en-US" sz="1200"/>
            <a:t>攻击力不变</a:t>
          </a:r>
          <a:endParaRPr lang="zh-CN" altLang="en-US" sz="1200"/>
        </a:p>
        <a:p>
          <a:pPr algn="l"/>
          <a:r>
            <a:rPr lang="zh-CN" altLang="en-US" sz="1200"/>
            <a:t>输出表：各个角色输出占比</a:t>
          </a:r>
          <a:endParaRPr lang="zh-CN" altLang="en-US" sz="1200"/>
        </a:p>
        <a:p>
          <a:pPr algn="l"/>
          <a:r>
            <a:rPr lang="zh-CN" altLang="en-US" sz="1200"/>
            <a:t>贡献度表：将对应位置换成同属性木桩</a:t>
          </a:r>
          <a:endParaRPr lang="zh-CN" altLang="en-US" sz="1200"/>
        </a:p>
        <a:p>
          <a:pPr algn="l"/>
          <a:r>
            <a:rPr lang="zh-CN" altLang="en-US" sz="1200"/>
            <a:t>练度表：将同位置攻击力缩放对应比例</a:t>
          </a:r>
          <a:endParaRPr lang="zh-CN" altLang="en-US" sz="1200"/>
        </a:p>
        <a:p>
          <a:pPr algn="l"/>
          <a:r>
            <a:rPr lang="zh-CN" altLang="en-US" sz="1200">
              <a:sym typeface="+mn-ea"/>
            </a:rPr>
            <a:t>越红代表越吃练度，越绿代表越不吃练度</a:t>
          </a:r>
          <a:endParaRPr lang="zh-CN" altLang="en-US" sz="1200">
            <a:sym typeface="+mn-ea"/>
          </a:endParaRPr>
        </a:p>
        <a:p>
          <a:pPr algn="r"/>
          <a:r>
            <a:rPr lang="zh-CN" altLang="en-US" sz="1200"/>
            <a:t>布魔超级计算器</a:t>
          </a:r>
          <a:r>
            <a:rPr lang="en-US" altLang="zh-CN" sz="1200"/>
            <a:t>V1 By </a:t>
          </a:r>
          <a:r>
            <a:rPr lang="zh-CN" altLang="en-US" sz="1200"/>
            <a:t>小</a:t>
          </a:r>
          <a:r>
            <a:rPr lang="en-US" altLang="zh-CN" sz="1200"/>
            <a:t>r</a:t>
          </a:r>
          <a:endParaRPr lang="en-US" altLang="zh-CN" sz="1200"/>
        </a:p>
        <a:p>
          <a:pPr algn="l"/>
          <a:endParaRPr lang="en-US" altLang="zh-CN" sz="1200"/>
        </a:p>
      </xdr:txBody>
    </xdr:sp>
    <xdr:clientData/>
  </xdr:twoCellAnchor>
  <xdr:oneCellAnchor>
    <xdr:from>
      <xdr:col>10</xdr:col>
      <xdr:colOff>36195</xdr:colOff>
      <xdr:row>20</xdr:row>
      <xdr:rowOff>13970</xdr:rowOff>
    </xdr:from>
    <xdr:ext cx="309880" cy="267970"/>
    <xdr:sp>
      <xdr:nvSpPr>
        <xdr:cNvPr id="3" name="文本框 2"/>
        <xdr:cNvSpPr txBox="1"/>
      </xdr:nvSpPr>
      <xdr:spPr>
        <a:xfrm>
          <a:off x="9214485" y="3834765"/>
          <a:ext cx="309880" cy="26797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p>
          <a:pPr algn="l"/>
          <a:endParaRPr lang="zh-CN" altLang="en-US" sz="1100"/>
        </a:p>
      </xdr:txBody>
    </xdr:sp>
    <xdr:clientData/>
  </xdr:oneCellAnchor>
  <xdr:twoCellAnchor>
    <xdr:from>
      <xdr:col>2</xdr:col>
      <xdr:colOff>514350</xdr:colOff>
      <xdr:row>28</xdr:row>
      <xdr:rowOff>116840</xdr:rowOff>
    </xdr:from>
    <xdr:to>
      <xdr:col>6</xdr:col>
      <xdr:colOff>542290</xdr:colOff>
      <xdr:row>35</xdr:row>
      <xdr:rowOff>11430</xdr:rowOff>
    </xdr:to>
    <xdr:sp>
      <xdr:nvSpPr>
        <xdr:cNvPr id="6" name="文本框 5"/>
        <xdr:cNvSpPr txBox="1"/>
      </xdr:nvSpPr>
      <xdr:spPr>
        <a:xfrm>
          <a:off x="2603500" y="5471160"/>
          <a:ext cx="3572510" cy="1228090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400"/>
            <a:t>最左边的行动轴：第一个数字代表</a:t>
          </a:r>
          <a:r>
            <a:rPr lang="zh-CN" altLang="en-US" sz="1400">
              <a:solidFill>
                <a:srgbClr val="FF0000"/>
              </a:solidFill>
            </a:rPr>
            <a:t>角色位置</a:t>
          </a:r>
          <a:r>
            <a:rPr lang="zh-CN" altLang="en-US" sz="1400">
              <a:solidFill>
                <a:schemeClr val="tx1"/>
              </a:solidFill>
            </a:rPr>
            <a:t>，</a:t>
          </a:r>
          <a:endParaRPr lang="zh-CN" altLang="en-US" sz="1400">
            <a:solidFill>
              <a:schemeClr val="tx1"/>
            </a:solidFill>
          </a:endParaRPr>
        </a:p>
        <a:p>
          <a:pPr algn="l"/>
          <a:r>
            <a:rPr lang="zh-CN" altLang="en-US" sz="1400">
              <a:solidFill>
                <a:schemeClr val="tx1"/>
              </a:solidFill>
            </a:rPr>
            <a:t>字母</a:t>
          </a:r>
          <a:r>
            <a:rPr lang="en-US" altLang="zh-CN" sz="1400">
              <a:solidFill>
                <a:schemeClr val="tx1"/>
              </a:solidFill>
            </a:rPr>
            <a:t>a</a:t>
          </a:r>
          <a:r>
            <a:rPr lang="zh-CN" altLang="en-US" sz="1400">
              <a:solidFill>
                <a:schemeClr val="tx1"/>
              </a:solidFill>
            </a:rPr>
            <a:t>代表攻击，</a:t>
          </a:r>
          <a:r>
            <a:rPr lang="en-US" altLang="zh-CN" sz="1400">
              <a:solidFill>
                <a:schemeClr val="tx1"/>
              </a:solidFill>
            </a:rPr>
            <a:t>q</a:t>
          </a:r>
          <a:r>
            <a:rPr lang="zh-CN" altLang="en-US" sz="1400">
              <a:solidFill>
                <a:schemeClr val="tx1"/>
              </a:solidFill>
            </a:rPr>
            <a:t>代表必杀，</a:t>
          </a:r>
          <a:r>
            <a:rPr lang="en-US" altLang="zh-CN" sz="1400">
              <a:solidFill>
                <a:schemeClr val="tx1"/>
              </a:solidFill>
            </a:rPr>
            <a:t>d</a:t>
          </a:r>
          <a:r>
            <a:rPr lang="zh-CN" altLang="en-US" sz="1400">
              <a:solidFill>
                <a:schemeClr val="tx1"/>
              </a:solidFill>
            </a:rPr>
            <a:t>代表防御</a:t>
          </a:r>
          <a:endParaRPr lang="zh-CN" altLang="en-US" sz="1400">
            <a:solidFill>
              <a:schemeClr val="tx1"/>
            </a:solidFill>
          </a:endParaRPr>
        </a:p>
        <a:p>
          <a:pPr algn="l"/>
          <a:r>
            <a:rPr lang="zh-CN" altLang="en-US" sz="1400">
              <a:solidFill>
                <a:schemeClr val="tx1"/>
              </a:solidFill>
            </a:rPr>
            <a:t>。第二个数字代表</a:t>
          </a:r>
          <a:r>
            <a:rPr lang="zh-CN" altLang="en-US" sz="1400">
              <a:solidFill>
                <a:srgbClr val="FF0000"/>
              </a:solidFill>
            </a:rPr>
            <a:t>敌人位置</a:t>
          </a:r>
          <a:endParaRPr lang="zh-CN" altLang="en-US" sz="1400">
            <a:solidFill>
              <a:srgbClr val="FF0000"/>
            </a:solidFill>
          </a:endParaRPr>
        </a:p>
        <a:p>
          <a:pPr algn="l"/>
          <a:r>
            <a:rPr lang="zh-CN" altLang="en-US" sz="1400"/>
            <a:t>中间的行动轴：第一个数字代表</a:t>
          </a:r>
          <a:r>
            <a:rPr lang="zh-CN" altLang="en-US" sz="1400">
              <a:solidFill>
                <a:srgbClr val="FF0000"/>
              </a:solidFill>
            </a:rPr>
            <a:t>行动顺序</a:t>
          </a:r>
          <a:r>
            <a:rPr lang="zh-CN" altLang="en-US" sz="1400">
              <a:solidFill>
                <a:schemeClr val="tx1"/>
              </a:solidFill>
            </a:rPr>
            <a:t>，第二个数字依然代表</a:t>
          </a:r>
          <a:r>
            <a:rPr lang="zh-CN" altLang="en-US" sz="1400">
              <a:solidFill>
                <a:srgbClr val="FF0000"/>
              </a:solidFill>
            </a:rPr>
            <a:t>敌人位置</a:t>
          </a:r>
          <a:endParaRPr lang="zh-CN" altLang="en-US" sz="1400">
            <a:solidFill>
              <a:srgbClr val="FF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73"/>
  <sheetViews>
    <sheetView tabSelected="1" zoomScale="70" zoomScaleNormal="70" workbookViewId="0">
      <selection activeCell="B11" sqref="B11"/>
    </sheetView>
  </sheetViews>
  <sheetFormatPr defaultColWidth="8.88888888888889" defaultRowHeight="14.4"/>
  <cols>
    <col min="1" max="1" width="8.72222222222222" customWidth="1"/>
    <col min="2" max="2" width="21.7407407407407" customWidth="1"/>
    <col min="3" max="3" width="8.17592592592593" customWidth="1"/>
    <col min="4" max="4" width="17.6666666666667" customWidth="1"/>
    <col min="5" max="5" width="8.17592592592593" customWidth="1"/>
    <col min="6" max="6" width="17.6666666666667" customWidth="1"/>
    <col min="7" max="7" width="8.17592592592593" customWidth="1"/>
    <col min="8" max="8" width="17.6666666666667" customWidth="1"/>
    <col min="9" max="9" width="8.17592592592593" customWidth="1"/>
    <col min="10" max="10" width="17.6666666666667" customWidth="1"/>
    <col min="11" max="11" width="8.17592592592593" customWidth="1"/>
    <col min="12" max="12" width="17.6666666666667" customWidth="1"/>
    <col min="13" max="13" width="16.9814814814815" customWidth="1"/>
    <col min="14" max="14" width="11.5833333333333" customWidth="1"/>
    <col min="15" max="15" width="4.12962962962963" customWidth="1"/>
    <col min="16" max="16" width="6.98148148148148" customWidth="1"/>
    <col min="18" max="18" width="10.3148148148148" customWidth="1"/>
    <col min="19" max="19" width="9.68518518518519" customWidth="1"/>
    <col min="20" max="20" width="10.6296296296296" customWidth="1"/>
    <col min="22" max="22" width="3.80555555555556" customWidth="1"/>
    <col min="23" max="23" width="6.83333333333333" customWidth="1"/>
  </cols>
  <sheetData>
    <row r="1" ht="16" customHeight="1" spans="1:28">
      <c r="A1" s="5" t="s">
        <v>0</v>
      </c>
      <c r="B1" s="6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26"/>
      <c r="P1" s="5" t="s">
        <v>1</v>
      </c>
      <c r="Q1" s="7"/>
      <c r="R1" s="7"/>
      <c r="S1" s="7"/>
      <c r="T1" s="7"/>
      <c r="U1" s="7"/>
      <c r="W1" s="42" t="s">
        <v>2</v>
      </c>
      <c r="X1" s="43"/>
      <c r="Y1" s="62"/>
      <c r="Z1" s="42" t="s">
        <v>3</v>
      </c>
      <c r="AA1" s="43"/>
      <c r="AB1" s="62"/>
    </row>
    <row r="2" spans="1:28">
      <c r="A2" s="8"/>
      <c r="B2" s="9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27"/>
      <c r="P2" s="8"/>
      <c r="Q2" s="10"/>
      <c r="R2" s="10"/>
      <c r="S2" s="10"/>
      <c r="T2" s="10"/>
      <c r="U2" s="10"/>
      <c r="W2" s="44"/>
      <c r="X2" s="45"/>
      <c r="Y2" s="63"/>
      <c r="Z2" s="44"/>
      <c r="AA2" s="45"/>
      <c r="AB2" s="63"/>
    </row>
    <row r="3" spans="2:28">
      <c r="B3" s="11" t="s">
        <v>4</v>
      </c>
      <c r="C3" s="12" t="s">
        <v>5</v>
      </c>
      <c r="D3" s="12"/>
      <c r="E3" s="13"/>
      <c r="F3" s="13"/>
      <c r="G3" s="12"/>
      <c r="H3" s="12"/>
      <c r="I3" s="13"/>
      <c r="J3" s="13"/>
      <c r="K3" s="12"/>
      <c r="L3" s="12"/>
      <c r="M3" s="28"/>
      <c r="N3" s="29"/>
      <c r="P3" s="14"/>
      <c r="Q3" s="2" t="s">
        <v>6</v>
      </c>
      <c r="R3" s="2" t="s">
        <v>7</v>
      </c>
      <c r="S3" s="2" t="s">
        <v>8</v>
      </c>
      <c r="T3" s="2" t="s">
        <v>9</v>
      </c>
      <c r="U3" s="30" t="s">
        <v>10</v>
      </c>
      <c r="W3" s="11"/>
      <c r="X3" s="46" t="s">
        <v>11</v>
      </c>
      <c r="Y3" s="52" t="s">
        <v>12</v>
      </c>
      <c r="Z3" s="11"/>
      <c r="AA3" s="28"/>
      <c r="AB3" s="29"/>
    </row>
    <row r="4" spans="2:28">
      <c r="B4" s="14" t="s">
        <v>13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30"/>
      <c r="P4" s="14" t="s">
        <v>14</v>
      </c>
      <c r="Q4" s="47" t="e">
        <f>Q55/$R$50</f>
        <v>#VALUE!</v>
      </c>
      <c r="R4" s="47">
        <f t="shared" ref="R4:R9" si="0">R55/$R$50</f>
        <v>0</v>
      </c>
      <c r="S4" s="47">
        <f t="shared" ref="S4:S9" si="1">S55/$R$50</f>
        <v>0</v>
      </c>
      <c r="T4" s="47">
        <f t="shared" ref="T4:T9" si="2">T55/$R$50</f>
        <v>0</v>
      </c>
      <c r="U4" s="48">
        <v>1</v>
      </c>
      <c r="W4" s="14" t="s">
        <v>14</v>
      </c>
      <c r="X4" s="47" t="e">
        <f t="shared" ref="X4:X9" si="3">X55/$R$50</f>
        <v>#VALUE!</v>
      </c>
      <c r="Y4" s="48">
        <v>1</v>
      </c>
      <c r="Z4" s="14"/>
      <c r="AB4" s="60"/>
    </row>
    <row r="5" spans="1:28">
      <c r="A5" s="15" t="s">
        <v>15</v>
      </c>
      <c r="B5" s="16" t="s">
        <v>16</v>
      </c>
      <c r="C5" s="17" t="s">
        <v>16</v>
      </c>
      <c r="D5" s="18" t="s">
        <v>17</v>
      </c>
      <c r="E5" s="17" t="s">
        <v>16</v>
      </c>
      <c r="F5" s="18" t="s">
        <v>17</v>
      </c>
      <c r="G5" s="17" t="s">
        <v>16</v>
      </c>
      <c r="H5" s="18" t="s">
        <v>17</v>
      </c>
      <c r="I5" s="17" t="s">
        <v>16</v>
      </c>
      <c r="J5" s="18" t="s">
        <v>17</v>
      </c>
      <c r="K5" s="17" t="s">
        <v>16</v>
      </c>
      <c r="L5" s="18" t="s">
        <v>17</v>
      </c>
      <c r="M5" s="31" t="s">
        <v>18</v>
      </c>
      <c r="N5" s="32" t="s">
        <v>19</v>
      </c>
      <c r="P5" s="14" t="s">
        <v>20</v>
      </c>
      <c r="Q5" s="47">
        <f t="shared" ref="Q4:Q9" si="4">Q56/$R$50</f>
        <v>0</v>
      </c>
      <c r="R5" s="47">
        <f t="shared" si="0"/>
        <v>0</v>
      </c>
      <c r="S5" s="47">
        <f t="shared" si="1"/>
        <v>0</v>
      </c>
      <c r="T5" s="47">
        <f t="shared" si="2"/>
        <v>0</v>
      </c>
      <c r="U5" s="48">
        <v>1</v>
      </c>
      <c r="W5" s="14" t="s">
        <v>20</v>
      </c>
      <c r="X5" s="47">
        <f t="shared" si="3"/>
        <v>0</v>
      </c>
      <c r="Y5" s="48">
        <v>1</v>
      </c>
      <c r="Z5" s="14"/>
      <c r="AB5" s="60"/>
    </row>
    <row r="6" ht="15" spans="1:28">
      <c r="A6" s="19" t="s">
        <v>21</v>
      </c>
      <c r="B6" s="20" t="s">
        <v>22</v>
      </c>
      <c r="C6" t="s">
        <v>23</v>
      </c>
      <c r="D6">
        <v>1</v>
      </c>
      <c r="F6">
        <v>2</v>
      </c>
      <c r="H6">
        <v>3</v>
      </c>
      <c r="J6">
        <v>4</v>
      </c>
      <c r="L6">
        <v>5</v>
      </c>
      <c r="M6" s="33">
        <f>IF(L6="","",SUM(D6,F6,H6,J6,L6))</f>
        <v>15</v>
      </c>
      <c r="N6" s="34">
        <f>IF(M6="","",SUM(M$6:M6))</f>
        <v>15</v>
      </c>
      <c r="P6" s="14" t="s">
        <v>24</v>
      </c>
      <c r="Q6" s="47">
        <f t="shared" si="4"/>
        <v>0</v>
      </c>
      <c r="R6" s="47">
        <f t="shared" si="0"/>
        <v>0</v>
      </c>
      <c r="S6" s="47">
        <f t="shared" si="1"/>
        <v>0</v>
      </c>
      <c r="T6" s="47">
        <f t="shared" si="2"/>
        <v>0</v>
      </c>
      <c r="U6" s="48">
        <v>1</v>
      </c>
      <c r="W6" s="14" t="s">
        <v>24</v>
      </c>
      <c r="X6" s="47">
        <f t="shared" si="3"/>
        <v>0</v>
      </c>
      <c r="Y6" s="48">
        <v>1</v>
      </c>
      <c r="Z6" s="14"/>
      <c r="AB6" s="60"/>
    </row>
    <row r="7" ht="15" spans="1:28">
      <c r="A7" s="19" t="s">
        <v>25</v>
      </c>
      <c r="B7" s="20" t="s">
        <v>26</v>
      </c>
      <c r="D7">
        <v>2</v>
      </c>
      <c r="F7">
        <v>3</v>
      </c>
      <c r="H7">
        <v>4</v>
      </c>
      <c r="J7">
        <v>5</v>
      </c>
      <c r="L7">
        <v>6</v>
      </c>
      <c r="M7" s="33">
        <f t="shared" ref="M7:M36" si="5">IF(L7="","",SUM(D7,F7,H7,J7,L7))</f>
        <v>20</v>
      </c>
      <c r="N7" s="34">
        <f>IF(M7="","",SUM(M$6:M7))</f>
        <v>35</v>
      </c>
      <c r="P7" s="14" t="s">
        <v>27</v>
      </c>
      <c r="Q7" s="47">
        <f t="shared" si="4"/>
        <v>0</v>
      </c>
      <c r="R7" s="47">
        <f t="shared" si="0"/>
        <v>0</v>
      </c>
      <c r="S7" s="47">
        <f t="shared" si="1"/>
        <v>0</v>
      </c>
      <c r="T7" s="47">
        <f t="shared" si="2"/>
        <v>0</v>
      </c>
      <c r="U7" s="48">
        <v>1</v>
      </c>
      <c r="W7" s="14" t="s">
        <v>27</v>
      </c>
      <c r="X7" s="47">
        <f t="shared" si="3"/>
        <v>0</v>
      </c>
      <c r="Y7" s="48">
        <v>1</v>
      </c>
      <c r="Z7" s="14"/>
      <c r="AB7" s="60"/>
    </row>
    <row r="8" ht="15" spans="1:28">
      <c r="A8" s="19" t="s">
        <v>28</v>
      </c>
      <c r="B8" s="20"/>
      <c r="D8">
        <v>3</v>
      </c>
      <c r="F8">
        <v>4</v>
      </c>
      <c r="H8">
        <v>5</v>
      </c>
      <c r="J8">
        <v>6</v>
      </c>
      <c r="L8">
        <v>7</v>
      </c>
      <c r="M8" s="33">
        <f t="shared" si="5"/>
        <v>25</v>
      </c>
      <c r="N8" s="34">
        <f>IF(M8="","",SUM(M$6:M8))</f>
        <v>60</v>
      </c>
      <c r="P8" s="14" t="s">
        <v>29</v>
      </c>
      <c r="Q8" s="47">
        <f t="shared" si="4"/>
        <v>0</v>
      </c>
      <c r="R8" s="47">
        <f t="shared" si="0"/>
        <v>0</v>
      </c>
      <c r="S8" s="47">
        <f t="shared" si="1"/>
        <v>0</v>
      </c>
      <c r="T8" s="47">
        <f t="shared" si="2"/>
        <v>0</v>
      </c>
      <c r="U8" s="48">
        <v>1</v>
      </c>
      <c r="W8" s="14" t="s">
        <v>29</v>
      </c>
      <c r="X8" s="47">
        <f t="shared" si="3"/>
        <v>0</v>
      </c>
      <c r="Y8" s="48">
        <v>1</v>
      </c>
      <c r="Z8" s="14"/>
      <c r="AB8" s="60"/>
    </row>
    <row r="9" ht="15.75" spans="1:28">
      <c r="A9" s="19" t="s">
        <v>30</v>
      </c>
      <c r="B9" s="20"/>
      <c r="D9">
        <v>4</v>
      </c>
      <c r="F9">
        <v>5</v>
      </c>
      <c r="H9">
        <v>6</v>
      </c>
      <c r="J9">
        <v>7</v>
      </c>
      <c r="L9">
        <v>8</v>
      </c>
      <c r="M9" s="33">
        <f t="shared" si="5"/>
        <v>30</v>
      </c>
      <c r="N9" s="34">
        <f>IF(M9="","",SUM(M$6:M9))</f>
        <v>90</v>
      </c>
      <c r="P9" s="21" t="s">
        <v>31</v>
      </c>
      <c r="Q9" s="47">
        <f t="shared" si="4"/>
        <v>0</v>
      </c>
      <c r="R9" s="47">
        <f t="shared" si="0"/>
        <v>0</v>
      </c>
      <c r="S9" s="47">
        <f t="shared" si="1"/>
        <v>0</v>
      </c>
      <c r="T9" s="47">
        <f t="shared" si="2"/>
        <v>0</v>
      </c>
      <c r="U9" s="49">
        <v>1</v>
      </c>
      <c r="W9" s="21" t="s">
        <v>31</v>
      </c>
      <c r="X9" s="50">
        <f t="shared" si="3"/>
        <v>0</v>
      </c>
      <c r="Y9" s="49">
        <v>1</v>
      </c>
      <c r="Z9" s="21"/>
      <c r="AA9" s="23"/>
      <c r="AB9" s="64"/>
    </row>
    <row r="10" ht="15" spans="1:28">
      <c r="A10" s="19" t="s">
        <v>32</v>
      </c>
      <c r="B10" s="20"/>
      <c r="D10">
        <v>5</v>
      </c>
      <c r="F10">
        <v>6</v>
      </c>
      <c r="H10">
        <v>7</v>
      </c>
      <c r="J10">
        <v>8</v>
      </c>
      <c r="L10">
        <v>9</v>
      </c>
      <c r="M10" s="33">
        <f t="shared" si="5"/>
        <v>35</v>
      </c>
      <c r="N10" s="34">
        <f>IF(M10="","",SUM(M$6:M10))</f>
        <v>125</v>
      </c>
      <c r="P10" s="5" t="s">
        <v>33</v>
      </c>
      <c r="Q10" s="7"/>
      <c r="R10" s="7"/>
      <c r="S10" s="7"/>
      <c r="T10" s="7"/>
      <c r="U10" s="7"/>
      <c r="W10" s="5" t="s">
        <v>34</v>
      </c>
      <c r="X10" s="7"/>
      <c r="Y10" s="7"/>
      <c r="Z10" s="7"/>
      <c r="AA10" s="7"/>
      <c r="AB10" s="26"/>
    </row>
    <row r="11" ht="15.75" spans="1:28">
      <c r="A11" s="19" t="s">
        <v>35</v>
      </c>
      <c r="B11" s="20"/>
      <c r="D11">
        <v>6</v>
      </c>
      <c r="F11">
        <v>7</v>
      </c>
      <c r="H11">
        <v>8</v>
      </c>
      <c r="J11">
        <v>9</v>
      </c>
      <c r="L11">
        <v>10</v>
      </c>
      <c r="M11" s="33">
        <f t="shared" si="5"/>
        <v>40</v>
      </c>
      <c r="N11" s="34">
        <f>IF(M11="","",SUM(M$6:M11))</f>
        <v>165</v>
      </c>
      <c r="P11" s="8"/>
      <c r="Q11" s="10"/>
      <c r="R11" s="10"/>
      <c r="S11" s="10"/>
      <c r="T11" s="10"/>
      <c r="U11" s="10"/>
      <c r="W11" s="8"/>
      <c r="X11" s="10"/>
      <c r="Y11" s="10"/>
      <c r="Z11" s="10"/>
      <c r="AA11" s="10"/>
      <c r="AB11" s="27"/>
    </row>
    <row r="12" ht="15" spans="1:28">
      <c r="A12" s="19" t="s">
        <v>36</v>
      </c>
      <c r="B12" s="20"/>
      <c r="D12">
        <v>7</v>
      </c>
      <c r="F12">
        <v>8</v>
      </c>
      <c r="H12">
        <v>9</v>
      </c>
      <c r="J12">
        <v>10</v>
      </c>
      <c r="L12">
        <v>11</v>
      </c>
      <c r="M12" s="33">
        <f t="shared" si="5"/>
        <v>45</v>
      </c>
      <c r="N12" s="34">
        <f>IF(M12="","",SUM(M$6:M12))</f>
        <v>210</v>
      </c>
      <c r="P12" s="11"/>
      <c r="Q12" s="51" t="s">
        <v>14</v>
      </c>
      <c r="R12" s="51" t="s">
        <v>20</v>
      </c>
      <c r="S12" s="51" t="s">
        <v>24</v>
      </c>
      <c r="T12" s="51" t="s">
        <v>27</v>
      </c>
      <c r="U12" s="52" t="s">
        <v>29</v>
      </c>
      <c r="W12" s="11"/>
      <c r="X12" s="51" t="s">
        <v>14</v>
      </c>
      <c r="Y12" s="51" t="s">
        <v>20</v>
      </c>
      <c r="Z12" s="51" t="s">
        <v>24</v>
      </c>
      <c r="AA12" s="51" t="s">
        <v>27</v>
      </c>
      <c r="AB12" s="52" t="s">
        <v>29</v>
      </c>
    </row>
    <row r="13" ht="15.75" spans="1:28">
      <c r="A13" s="19" t="s">
        <v>37</v>
      </c>
      <c r="B13" s="20"/>
      <c r="D13">
        <v>8</v>
      </c>
      <c r="F13">
        <v>9</v>
      </c>
      <c r="H13">
        <v>10</v>
      </c>
      <c r="J13">
        <v>11</v>
      </c>
      <c r="L13">
        <v>12</v>
      </c>
      <c r="M13" s="33">
        <f t="shared" si="5"/>
        <v>50</v>
      </c>
      <c r="N13" s="34">
        <f>IF(M13="","",SUM(M$6:M13))</f>
        <v>260</v>
      </c>
      <c r="P13" s="21" t="s">
        <v>38</v>
      </c>
      <c r="Q13" s="50">
        <f>D37/R50</f>
        <v>0.161904761904762</v>
      </c>
      <c r="R13" s="50">
        <f>F37/R50</f>
        <v>0.180952380952381</v>
      </c>
      <c r="S13" s="50">
        <f>H37/R50</f>
        <v>0.2</v>
      </c>
      <c r="T13" s="50">
        <f>J37/$R$50</f>
        <v>0.219047619047619</v>
      </c>
      <c r="U13" s="53">
        <f>L37/$R$50</f>
        <v>0.238095238095238</v>
      </c>
      <c r="W13" s="21" t="s">
        <v>39</v>
      </c>
      <c r="X13" s="50" t="e">
        <f>1-X68</f>
        <v>#VALUE!</v>
      </c>
      <c r="Y13" s="50">
        <f>1-Y68</f>
        <v>1</v>
      </c>
      <c r="Z13" s="50">
        <f>1-Z68</f>
        <v>1</v>
      </c>
      <c r="AA13" s="50">
        <f>1-AA68</f>
        <v>1</v>
      </c>
      <c r="AB13" s="53">
        <f>1-AB68</f>
        <v>1</v>
      </c>
    </row>
    <row r="14" ht="15" spans="1:21">
      <c r="A14" s="19" t="s">
        <v>40</v>
      </c>
      <c r="B14" s="20"/>
      <c r="D14">
        <v>9</v>
      </c>
      <c r="F14">
        <v>10</v>
      </c>
      <c r="H14">
        <v>11</v>
      </c>
      <c r="J14">
        <v>12</v>
      </c>
      <c r="L14">
        <v>13</v>
      </c>
      <c r="M14" s="33">
        <f t="shared" si="5"/>
        <v>55</v>
      </c>
      <c r="N14" s="34">
        <f>IF(M14="","",SUM(M$6:M14))</f>
        <v>315</v>
      </c>
      <c r="P14" s="5" t="s">
        <v>41</v>
      </c>
      <c r="Q14" s="7"/>
      <c r="R14" s="7"/>
      <c r="S14" s="7"/>
      <c r="T14" s="7"/>
      <c r="U14" s="26"/>
    </row>
    <row r="15" ht="15" spans="1:21">
      <c r="A15" s="19" t="s">
        <v>42</v>
      </c>
      <c r="B15" s="20"/>
      <c r="D15">
        <v>10</v>
      </c>
      <c r="F15">
        <v>11</v>
      </c>
      <c r="H15">
        <v>12</v>
      </c>
      <c r="J15">
        <v>13</v>
      </c>
      <c r="L15">
        <v>14</v>
      </c>
      <c r="M15" s="33">
        <f t="shared" si="5"/>
        <v>60</v>
      </c>
      <c r="N15" s="34">
        <f>IF(M15="","",SUM(M$6:M15))</f>
        <v>375</v>
      </c>
      <c r="P15" s="35"/>
      <c r="Q15" s="54"/>
      <c r="R15" s="54"/>
      <c r="S15" s="54"/>
      <c r="T15" s="54"/>
      <c r="U15" s="55"/>
    </row>
    <row r="16" ht="15" spans="1:21">
      <c r="A16" s="19" t="s">
        <v>43</v>
      </c>
      <c r="B16" s="20"/>
      <c r="D16">
        <v>11</v>
      </c>
      <c r="F16">
        <v>12</v>
      </c>
      <c r="H16">
        <v>13</v>
      </c>
      <c r="J16">
        <v>14</v>
      </c>
      <c r="L16">
        <v>15</v>
      </c>
      <c r="M16" s="33">
        <f t="shared" si="5"/>
        <v>65</v>
      </c>
      <c r="N16" s="34">
        <f>IF(M16="","",SUM(M$6:M16))</f>
        <v>440</v>
      </c>
      <c r="P16" s="36" t="s">
        <v>44</v>
      </c>
      <c r="Q16" s="56" t="s">
        <v>45</v>
      </c>
      <c r="R16" s="66" t="s">
        <v>46</v>
      </c>
      <c r="S16" s="66" t="s">
        <v>47</v>
      </c>
      <c r="T16" s="56" t="s">
        <v>48</v>
      </c>
      <c r="U16" s="57" t="s">
        <v>49</v>
      </c>
    </row>
    <row r="17" ht="15" spans="1:21">
      <c r="A17" s="19" t="s">
        <v>50</v>
      </c>
      <c r="B17" s="20"/>
      <c r="D17">
        <v>12</v>
      </c>
      <c r="F17">
        <v>13</v>
      </c>
      <c r="H17">
        <v>14</v>
      </c>
      <c r="J17">
        <v>15</v>
      </c>
      <c r="L17">
        <v>16</v>
      </c>
      <c r="M17" s="33">
        <f t="shared" si="5"/>
        <v>70</v>
      </c>
      <c r="N17" s="34">
        <f>IF(M17="","",SUM(M$6:M17))</f>
        <v>510</v>
      </c>
      <c r="P17" s="37"/>
      <c r="Q17" s="58">
        <v>0</v>
      </c>
      <c r="R17" s="58">
        <v>0.43</v>
      </c>
      <c r="S17" s="58">
        <v>0.61</v>
      </c>
      <c r="T17" s="58">
        <v>0.82</v>
      </c>
      <c r="U17" s="59">
        <v>1</v>
      </c>
    </row>
    <row r="18" ht="15" spans="1:21">
      <c r="A18" s="19" t="s">
        <v>51</v>
      </c>
      <c r="B18" s="20"/>
      <c r="D18">
        <v>13</v>
      </c>
      <c r="F18">
        <v>14</v>
      </c>
      <c r="H18">
        <v>15</v>
      </c>
      <c r="J18">
        <v>16</v>
      </c>
      <c r="L18">
        <v>17</v>
      </c>
      <c r="M18" s="33">
        <f t="shared" si="5"/>
        <v>75</v>
      </c>
      <c r="N18" s="34">
        <f>IF(M18="","",SUM(M$6:M18))</f>
        <v>585</v>
      </c>
      <c r="P18" s="14" t="s">
        <v>14</v>
      </c>
      <c r="Q18" s="47" t="e">
        <f t="shared" ref="Q18:Q23" si="6">Q64/$R$50</f>
        <v>#VALUE!</v>
      </c>
      <c r="R18" s="47">
        <f t="shared" ref="R18:R23" si="7">R64/$R$50</f>
        <v>0</v>
      </c>
      <c r="S18" s="47">
        <f t="shared" ref="S18:S23" si="8">S64/$R$50</f>
        <v>0</v>
      </c>
      <c r="T18" s="47">
        <f t="shared" ref="T18:T23" si="9">T64/$R$50</f>
        <v>0</v>
      </c>
      <c r="U18" s="48">
        <v>1</v>
      </c>
    </row>
    <row r="19" ht="15" spans="1:21">
      <c r="A19" s="19" t="s">
        <v>52</v>
      </c>
      <c r="B19" s="20"/>
      <c r="D19">
        <v>14</v>
      </c>
      <c r="F19">
        <v>15</v>
      </c>
      <c r="H19">
        <v>16</v>
      </c>
      <c r="J19">
        <v>17</v>
      </c>
      <c r="L19">
        <v>18</v>
      </c>
      <c r="M19" s="33">
        <f t="shared" si="5"/>
        <v>80</v>
      </c>
      <c r="N19" s="34">
        <f>IF(M19="","",SUM(M$6:M19))</f>
        <v>665</v>
      </c>
      <c r="P19" s="14" t="s">
        <v>20</v>
      </c>
      <c r="Q19" s="47">
        <f t="shared" si="6"/>
        <v>0</v>
      </c>
      <c r="R19" s="47">
        <f t="shared" si="7"/>
        <v>0</v>
      </c>
      <c r="S19" s="47">
        <f t="shared" si="8"/>
        <v>0</v>
      </c>
      <c r="T19" s="47">
        <f t="shared" si="9"/>
        <v>0</v>
      </c>
      <c r="U19" s="48">
        <v>1</v>
      </c>
    </row>
    <row r="20" customFormat="1" ht="15" spans="1:21">
      <c r="A20" s="19" t="s">
        <v>53</v>
      </c>
      <c r="B20" s="20"/>
      <c r="D20">
        <v>15</v>
      </c>
      <c r="F20">
        <v>16</v>
      </c>
      <c r="H20">
        <v>17</v>
      </c>
      <c r="J20">
        <v>18</v>
      </c>
      <c r="L20">
        <v>19</v>
      </c>
      <c r="M20" s="33">
        <f t="shared" si="5"/>
        <v>85</v>
      </c>
      <c r="N20" s="34">
        <f>IF(M20="","",SUM(M$6:M20))</f>
        <v>750</v>
      </c>
      <c r="P20" s="14" t="s">
        <v>24</v>
      </c>
      <c r="Q20" s="47">
        <f t="shared" si="6"/>
        <v>0</v>
      </c>
      <c r="R20" s="47">
        <f t="shared" si="7"/>
        <v>0</v>
      </c>
      <c r="S20" s="47">
        <f t="shared" si="8"/>
        <v>0</v>
      </c>
      <c r="T20" s="47">
        <f t="shared" si="9"/>
        <v>0</v>
      </c>
      <c r="U20" s="48">
        <v>1</v>
      </c>
    </row>
    <row r="21" customFormat="1" ht="15" spans="1:21">
      <c r="A21" s="19" t="s">
        <v>54</v>
      </c>
      <c r="B21" s="20"/>
      <c r="D21">
        <v>16</v>
      </c>
      <c r="F21">
        <v>17</v>
      </c>
      <c r="H21">
        <v>18</v>
      </c>
      <c r="J21">
        <v>19</v>
      </c>
      <c r="L21">
        <v>20</v>
      </c>
      <c r="M21" s="33">
        <f t="shared" si="5"/>
        <v>90</v>
      </c>
      <c r="N21" s="34">
        <f>IF(M21="","",SUM(M$6:M21))</f>
        <v>840</v>
      </c>
      <c r="P21" s="14" t="s">
        <v>27</v>
      </c>
      <c r="Q21" s="47">
        <f t="shared" si="6"/>
        <v>0</v>
      </c>
      <c r="R21" s="47">
        <f t="shared" si="7"/>
        <v>0</v>
      </c>
      <c r="S21" s="47">
        <f t="shared" si="8"/>
        <v>0</v>
      </c>
      <c r="T21" s="47">
        <f t="shared" si="9"/>
        <v>0</v>
      </c>
      <c r="U21" s="48">
        <v>1</v>
      </c>
    </row>
    <row r="22" customFormat="1" ht="15" spans="1:21">
      <c r="A22" s="19" t="s">
        <v>55</v>
      </c>
      <c r="B22" s="20"/>
      <c r="M22" s="33" t="str">
        <f t="shared" si="5"/>
        <v/>
      </c>
      <c r="N22" s="34" t="str">
        <f>IF(M22="","",SUM(M$6:M22))</f>
        <v/>
      </c>
      <c r="P22" s="14" t="s">
        <v>29</v>
      </c>
      <c r="Q22" s="47">
        <f t="shared" si="6"/>
        <v>0</v>
      </c>
      <c r="R22" s="47">
        <f t="shared" si="7"/>
        <v>0</v>
      </c>
      <c r="S22" s="47">
        <f t="shared" si="8"/>
        <v>0</v>
      </c>
      <c r="T22" s="47">
        <f t="shared" si="9"/>
        <v>0</v>
      </c>
      <c r="U22" s="48">
        <v>1</v>
      </c>
    </row>
    <row r="23" customFormat="1" ht="15.75" spans="1:21">
      <c r="A23" s="19" t="s">
        <v>56</v>
      </c>
      <c r="B23" s="20"/>
      <c r="M23" s="33" t="str">
        <f t="shared" si="5"/>
        <v/>
      </c>
      <c r="N23" s="34" t="str">
        <f>IF(M23="","",SUM(M$6:M23))</f>
        <v/>
      </c>
      <c r="P23" s="21" t="s">
        <v>31</v>
      </c>
      <c r="Q23" s="50">
        <f t="shared" si="6"/>
        <v>0</v>
      </c>
      <c r="R23" s="50">
        <f t="shared" si="7"/>
        <v>0</v>
      </c>
      <c r="S23" s="50">
        <f t="shared" si="8"/>
        <v>0</v>
      </c>
      <c r="T23" s="50">
        <f t="shared" si="9"/>
        <v>0</v>
      </c>
      <c r="U23" s="49">
        <v>1</v>
      </c>
    </row>
    <row r="24" customFormat="1" ht="15" spans="1:14">
      <c r="A24" s="19" t="s">
        <v>57</v>
      </c>
      <c r="B24" s="20"/>
      <c r="M24" s="33" t="str">
        <f t="shared" si="5"/>
        <v/>
      </c>
      <c r="N24" s="34" t="str">
        <f>IF(M24="","",SUM(M$6:M24))</f>
        <v/>
      </c>
    </row>
    <row r="25" ht="15" spans="1:14">
      <c r="A25" s="19" t="s">
        <v>58</v>
      </c>
      <c r="B25" s="20"/>
      <c r="M25" s="33" t="str">
        <f t="shared" si="5"/>
        <v/>
      </c>
      <c r="N25" s="34" t="str">
        <f>IF(M25="","",SUM(M$6:M25))</f>
        <v/>
      </c>
    </row>
    <row r="26" ht="15" spans="1:14">
      <c r="A26" s="19" t="s">
        <v>59</v>
      </c>
      <c r="B26" s="20"/>
      <c r="M26" s="33" t="str">
        <f t="shared" si="5"/>
        <v/>
      </c>
      <c r="N26" s="34" t="str">
        <f>IF(M26="","",SUM(M$6:M26))</f>
        <v/>
      </c>
    </row>
    <row r="27" ht="15" spans="1:14">
      <c r="A27" s="19" t="s">
        <v>60</v>
      </c>
      <c r="B27" s="20"/>
      <c r="M27" s="33" t="str">
        <f t="shared" si="5"/>
        <v/>
      </c>
      <c r="N27" s="34" t="str">
        <f>IF(M27="","",SUM(M$6:M27))</f>
        <v/>
      </c>
    </row>
    <row r="28" ht="15" spans="1:14">
      <c r="A28" s="19" t="s">
        <v>61</v>
      </c>
      <c r="B28" s="20"/>
      <c r="M28" s="33" t="str">
        <f t="shared" si="5"/>
        <v/>
      </c>
      <c r="N28" s="34" t="str">
        <f>IF(M28="","",SUM(M$6:M28))</f>
        <v/>
      </c>
    </row>
    <row r="29" ht="15" spans="1:14">
      <c r="A29" s="19" t="s">
        <v>62</v>
      </c>
      <c r="B29" s="20"/>
      <c r="M29" s="33" t="str">
        <f t="shared" si="5"/>
        <v/>
      </c>
      <c r="N29" s="34" t="str">
        <f>IF(M29="","",SUM(M$6:M29))</f>
        <v/>
      </c>
    </row>
    <row r="30" ht="15" spans="1:14">
      <c r="A30" s="19" t="s">
        <v>63</v>
      </c>
      <c r="B30" s="20"/>
      <c r="M30" s="33" t="str">
        <f t="shared" si="5"/>
        <v/>
      </c>
      <c r="N30" s="34" t="str">
        <f>IF(M30="","",SUM(M$6:M30))</f>
        <v/>
      </c>
    </row>
    <row r="31" ht="15" spans="1:14">
      <c r="A31" s="19" t="s">
        <v>64</v>
      </c>
      <c r="B31" s="20"/>
      <c r="M31" s="33" t="str">
        <f t="shared" si="5"/>
        <v/>
      </c>
      <c r="N31" s="34" t="str">
        <f>IF(M31="","",SUM(M$6:M31))</f>
        <v/>
      </c>
    </row>
    <row r="32" ht="15" spans="1:14">
      <c r="A32" s="19" t="s">
        <v>65</v>
      </c>
      <c r="B32" s="20"/>
      <c r="M32" s="33" t="str">
        <f t="shared" si="5"/>
        <v/>
      </c>
      <c r="N32" s="34" t="str">
        <f>IF(M32="","",SUM(M$6:M32))</f>
        <v/>
      </c>
    </row>
    <row r="33" ht="15" spans="1:14">
      <c r="A33" s="19" t="s">
        <v>66</v>
      </c>
      <c r="B33" s="20"/>
      <c r="M33" s="33" t="str">
        <f t="shared" si="5"/>
        <v/>
      </c>
      <c r="N33" s="34" t="str">
        <f>IF(M33="","",SUM(M$6:M33))</f>
        <v/>
      </c>
    </row>
    <row r="34" ht="15" spans="1:14">
      <c r="A34" s="19" t="s">
        <v>67</v>
      </c>
      <c r="B34" s="20"/>
      <c r="M34" s="33" t="str">
        <f t="shared" si="5"/>
        <v/>
      </c>
      <c r="N34" s="34" t="str">
        <f>IF(M34="","",SUM(M$6:M34))</f>
        <v/>
      </c>
    </row>
    <row r="35" ht="15" spans="1:14">
      <c r="A35" s="19" t="s">
        <v>68</v>
      </c>
      <c r="B35" s="20"/>
      <c r="M35" s="33" t="str">
        <f t="shared" si="5"/>
        <v/>
      </c>
      <c r="N35" s="34" t="str">
        <f>IF(M35="","",SUM(M$6:M35))</f>
        <v/>
      </c>
    </row>
    <row r="36" ht="15" spans="1:14">
      <c r="A36" s="19" t="s">
        <v>69</v>
      </c>
      <c r="B36" s="20"/>
      <c r="M36" s="33" t="str">
        <f t="shared" si="5"/>
        <v/>
      </c>
      <c r="N36" s="34" t="str">
        <f>IF(M36="","",SUM(M$6:M36))</f>
        <v/>
      </c>
    </row>
    <row r="37" ht="15.15" spans="1:14">
      <c r="A37" s="21" t="s">
        <v>70</v>
      </c>
      <c r="B37" s="22"/>
      <c r="C37" s="23"/>
      <c r="D37" s="24">
        <f>SUM(D$6:D36)</f>
        <v>136</v>
      </c>
      <c r="E37" s="24"/>
      <c r="F37" s="24">
        <f>SUM(F$6:F36)</f>
        <v>152</v>
      </c>
      <c r="G37" s="24"/>
      <c r="H37" s="24">
        <f>SUM(H$6:H36)</f>
        <v>168</v>
      </c>
      <c r="I37" s="24"/>
      <c r="J37" s="24">
        <f>SUM(J$6:J36)</f>
        <v>184</v>
      </c>
      <c r="K37" s="24"/>
      <c r="L37" s="24">
        <f>SUM(L$6:L36)</f>
        <v>200</v>
      </c>
      <c r="M37" s="24"/>
      <c r="N37" s="38"/>
    </row>
    <row r="38" spans="9:14">
      <c r="I38" s="39" t="str">
        <f>COUNT($N:$N)&amp;"回合伤害："&amp;R50</f>
        <v>16回合伤害：840</v>
      </c>
      <c r="J38" s="39"/>
      <c r="K38" s="39"/>
      <c r="L38" s="39"/>
      <c r="M38" s="39"/>
      <c r="N38" s="39"/>
    </row>
    <row r="39" ht="18" customHeight="1" spans="8:14">
      <c r="H39" s="25"/>
      <c r="I39" s="39"/>
      <c r="J39" s="39"/>
      <c r="K39" s="39"/>
      <c r="L39" s="39"/>
      <c r="M39" s="39"/>
      <c r="N39" s="39"/>
    </row>
    <row r="40" ht="22" customHeight="1" spans="8:14">
      <c r="H40" s="25"/>
      <c r="I40" s="39"/>
      <c r="J40" s="39"/>
      <c r="K40" s="39"/>
      <c r="L40" s="39"/>
      <c r="M40" s="39"/>
      <c r="N40" s="39"/>
    </row>
    <row r="41" ht="20" customHeight="1" spans="8:14">
      <c r="H41" s="25"/>
      <c r="I41" s="39"/>
      <c r="J41" s="39"/>
      <c r="K41" s="39"/>
      <c r="L41" s="39"/>
      <c r="M41" s="39"/>
      <c r="N41" s="39"/>
    </row>
    <row r="46" ht="17.4" spans="10:12">
      <c r="J46" s="40" t="s">
        <v>71</v>
      </c>
      <c r="K46" s="40"/>
      <c r="L46" s="40"/>
    </row>
    <row r="49" spans="16:16">
      <c r="P49" t="s">
        <v>72</v>
      </c>
    </row>
    <row r="50" spans="16:18">
      <c r="P50" t="s">
        <v>73</v>
      </c>
      <c r="Q50">
        <f>SUM(D37,F37,H37,J37,L37)</f>
        <v>840</v>
      </c>
      <c r="R50" s="33">
        <f>IF(Q50=0,1,Q50)</f>
        <v>840</v>
      </c>
    </row>
    <row r="52" spans="16:28">
      <c r="P52" s="5" t="s">
        <v>1</v>
      </c>
      <c r="Q52" s="7"/>
      <c r="R52" s="7"/>
      <c r="S52" s="7"/>
      <c r="T52" s="7"/>
      <c r="U52" s="7"/>
      <c r="W52" s="5" t="s">
        <v>2</v>
      </c>
      <c r="X52" s="7"/>
      <c r="Y52" s="7"/>
      <c r="Z52" s="7"/>
      <c r="AA52" s="7"/>
      <c r="AB52" s="7"/>
    </row>
    <row r="53" spans="16:28">
      <c r="P53" s="8"/>
      <c r="Q53" s="10"/>
      <c r="R53" s="10"/>
      <c r="S53" s="10"/>
      <c r="T53" s="10"/>
      <c r="U53" s="10"/>
      <c r="W53" s="8"/>
      <c r="X53" s="10"/>
      <c r="Y53" s="10"/>
      <c r="Z53" s="10"/>
      <c r="AA53" s="10"/>
      <c r="AB53" s="10"/>
    </row>
    <row r="54" spans="5:28">
      <c r="E54" t="s">
        <v>4</v>
      </c>
      <c r="F54" t="s">
        <v>74</v>
      </c>
      <c r="G54" t="s">
        <v>75</v>
      </c>
      <c r="H54" t="s">
        <v>76</v>
      </c>
      <c r="I54" t="s">
        <v>13</v>
      </c>
      <c r="J54" t="s">
        <v>77</v>
      </c>
      <c r="K54" t="s">
        <v>78</v>
      </c>
      <c r="P54" s="14"/>
      <c r="Q54" t="s">
        <v>6</v>
      </c>
      <c r="R54" t="s">
        <v>7</v>
      </c>
      <c r="S54" t="s">
        <v>8</v>
      </c>
      <c r="T54" t="s">
        <v>9</v>
      </c>
      <c r="U54" s="60" t="s">
        <v>10</v>
      </c>
      <c r="W54" s="11"/>
      <c r="X54" s="61" t="s">
        <v>79</v>
      </c>
      <c r="Y54" s="28" t="s">
        <v>12</v>
      </c>
      <c r="Z54" s="28"/>
      <c r="AA54" s="28"/>
      <c r="AB54" s="29"/>
    </row>
    <row r="55" spans="4:28">
      <c r="D55" s="2" t="s">
        <v>80</v>
      </c>
      <c r="E55" t="s">
        <v>81</v>
      </c>
      <c r="L55" s="41" t="s">
        <v>82</v>
      </c>
      <c r="M55" s="41"/>
      <c r="N55" s="41"/>
      <c r="P55" s="14" t="s">
        <v>14</v>
      </c>
      <c r="Q55" t="s">
        <v>83</v>
      </c>
      <c r="U55" s="48">
        <v>1</v>
      </c>
      <c r="W55" s="14" t="s">
        <v>14</v>
      </c>
      <c r="X55" t="s">
        <v>84</v>
      </c>
      <c r="Y55" s="3">
        <v>1</v>
      </c>
      <c r="AB55" s="60"/>
    </row>
    <row r="56" spans="4:28">
      <c r="D56" s="2"/>
      <c r="L56" s="41"/>
      <c r="M56" s="41"/>
      <c r="N56" s="41"/>
      <c r="P56" s="14" t="s">
        <v>20</v>
      </c>
      <c r="U56" s="48">
        <v>1</v>
      </c>
      <c r="W56" s="14" t="s">
        <v>20</v>
      </c>
      <c r="Y56" s="3">
        <v>1</v>
      </c>
      <c r="AB56" s="60"/>
    </row>
    <row r="57" spans="4:28">
      <c r="D57" s="2"/>
      <c r="P57" s="14" t="s">
        <v>24</v>
      </c>
      <c r="U57" s="48">
        <v>1</v>
      </c>
      <c r="W57" s="14" t="s">
        <v>24</v>
      </c>
      <c r="Y57" s="3">
        <v>1</v>
      </c>
      <c r="AB57" s="60"/>
    </row>
    <row r="58" spans="4:28">
      <c r="D58" s="2"/>
      <c r="P58" s="14" t="s">
        <v>27</v>
      </c>
      <c r="U58" s="48">
        <v>1</v>
      </c>
      <c r="W58" s="14" t="s">
        <v>27</v>
      </c>
      <c r="Y58" s="3">
        <v>1</v>
      </c>
      <c r="AB58" s="60"/>
    </row>
    <row r="59" spans="4:28">
      <c r="D59" s="2"/>
      <c r="P59" s="14" t="s">
        <v>29</v>
      </c>
      <c r="U59" s="48">
        <v>1</v>
      </c>
      <c r="W59" s="14" t="s">
        <v>29</v>
      </c>
      <c r="Y59" s="3">
        <v>1</v>
      </c>
      <c r="AB59" s="60"/>
    </row>
    <row r="60" ht="15.15" spans="16:28">
      <c r="P60" s="21" t="s">
        <v>31</v>
      </c>
      <c r="Q60" s="23"/>
      <c r="R60" s="23"/>
      <c r="S60" s="23"/>
      <c r="T60" s="23"/>
      <c r="U60" s="49">
        <v>1</v>
      </c>
      <c r="W60" s="21" t="s">
        <v>31</v>
      </c>
      <c r="X60" s="23"/>
      <c r="Y60" s="65">
        <v>1</v>
      </c>
      <c r="Z60" s="23"/>
      <c r="AA60" s="23"/>
      <c r="AB60" s="64"/>
    </row>
    <row r="61" spans="16:28">
      <c r="P61" s="5" t="s">
        <v>41</v>
      </c>
      <c r="Q61" s="7"/>
      <c r="R61" s="7"/>
      <c r="S61" s="7"/>
      <c r="T61" s="7"/>
      <c r="U61" s="26"/>
      <c r="W61" s="5" t="s">
        <v>34</v>
      </c>
      <c r="X61" s="7"/>
      <c r="Y61" s="7"/>
      <c r="Z61" s="7"/>
      <c r="AA61" s="7"/>
      <c r="AB61" s="7"/>
    </row>
    <row r="62" spans="16:28">
      <c r="P62" s="8"/>
      <c r="Q62" s="10"/>
      <c r="R62" s="10"/>
      <c r="S62" s="10"/>
      <c r="T62" s="10"/>
      <c r="U62" s="27"/>
      <c r="W62" s="8"/>
      <c r="X62" s="10"/>
      <c r="Y62" s="10"/>
      <c r="Z62" s="10"/>
      <c r="AA62" s="10"/>
      <c r="AB62" s="10"/>
    </row>
    <row r="63" spans="16:28">
      <c r="P63" s="14"/>
      <c r="Q63" t="s">
        <v>85</v>
      </c>
      <c r="R63" t="s">
        <v>86</v>
      </c>
      <c r="S63" t="s">
        <v>87</v>
      </c>
      <c r="T63" t="s">
        <v>88</v>
      </c>
      <c r="U63" s="60" t="s">
        <v>49</v>
      </c>
      <c r="W63" s="11"/>
      <c r="X63" s="28" t="s">
        <v>14</v>
      </c>
      <c r="Y63" s="28" t="s">
        <v>20</v>
      </c>
      <c r="Z63" s="28" t="s">
        <v>24</v>
      </c>
      <c r="AA63" s="28" t="s">
        <v>27</v>
      </c>
      <c r="AB63" s="29" t="s">
        <v>29</v>
      </c>
    </row>
    <row r="64" ht="15.15" spans="16:28">
      <c r="P64" s="14" t="s">
        <v>14</v>
      </c>
      <c r="Q64" t="s">
        <v>89</v>
      </c>
      <c r="U64" s="48">
        <v>1</v>
      </c>
      <c r="W64" s="21" t="s">
        <v>39</v>
      </c>
      <c r="X64" s="23" t="s">
        <v>90</v>
      </c>
      <c r="Y64" s="23"/>
      <c r="Z64" s="23"/>
      <c r="AA64" s="23"/>
      <c r="AB64" s="64"/>
    </row>
    <row r="65" spans="16:28">
      <c r="P65" s="14" t="s">
        <v>20</v>
      </c>
      <c r="U65" s="48">
        <v>1</v>
      </c>
      <c r="X65" t="e">
        <f>$AB$66-X64</f>
        <v>#VALUE!</v>
      </c>
      <c r="Y65">
        <f>$AB$66-Y64</f>
        <v>0</v>
      </c>
      <c r="Z65">
        <f>$AB$66-Z64</f>
        <v>0</v>
      </c>
      <c r="AA65">
        <f>$AB$66-AA64</f>
        <v>0</v>
      </c>
      <c r="AB65">
        <f>$AB$66-AB64</f>
        <v>0</v>
      </c>
    </row>
    <row r="66" spans="16:28">
      <c r="P66" s="14" t="s">
        <v>24</v>
      </c>
      <c r="U66" s="48">
        <v>1</v>
      </c>
      <c r="AA66" t="e">
        <f>SUM(X65:AB65)</f>
        <v>#VALUE!</v>
      </c>
      <c r="AB66">
        <f>SUM(X64:AB64)</f>
        <v>0</v>
      </c>
    </row>
    <row r="67" spans="16:21">
      <c r="P67" s="14" t="s">
        <v>27</v>
      </c>
      <c r="U67" s="48">
        <v>1</v>
      </c>
    </row>
    <row r="68" spans="16:28">
      <c r="P68" s="14" t="s">
        <v>29</v>
      </c>
      <c r="U68" s="48">
        <v>1</v>
      </c>
      <c r="X68" t="e">
        <f>X64/$R$50</f>
        <v>#VALUE!</v>
      </c>
      <c r="Y68">
        <f>Y64/$R$50</f>
        <v>0</v>
      </c>
      <c r="Z68">
        <f>Z64/$R$50</f>
        <v>0</v>
      </c>
      <c r="AA68">
        <f>AA64/$R$50</f>
        <v>0</v>
      </c>
      <c r="AB68">
        <f>AB64/$R$50</f>
        <v>0</v>
      </c>
    </row>
    <row r="69" spans="16:21">
      <c r="P69" s="21" t="s">
        <v>31</v>
      </c>
      <c r="Q69" s="23"/>
      <c r="R69" s="23"/>
      <c r="S69" s="23"/>
      <c r="T69" s="23"/>
      <c r="U69" s="49">
        <v>1</v>
      </c>
    </row>
    <row r="71" spans="16:18">
      <c r="P71" t="s">
        <v>91</v>
      </c>
      <c r="Q71" t="s">
        <v>92</v>
      </c>
      <c r="R71" t="s">
        <v>93</v>
      </c>
    </row>
    <row r="72" spans="17:18">
      <c r="Q72" t="s">
        <v>94</v>
      </c>
      <c r="R72">
        <v>2</v>
      </c>
    </row>
    <row r="73" spans="17:17">
      <c r="Q73" t="s">
        <v>95</v>
      </c>
    </row>
  </sheetData>
  <mergeCells count="27">
    <mergeCell ref="C3:D3"/>
    <mergeCell ref="E3:F3"/>
    <mergeCell ref="G3:H3"/>
    <mergeCell ref="I3:J3"/>
    <mergeCell ref="K3:L3"/>
    <mergeCell ref="C4:D4"/>
    <mergeCell ref="E4:F4"/>
    <mergeCell ref="G4:H4"/>
    <mergeCell ref="I4:J4"/>
    <mergeCell ref="K4:L4"/>
    <mergeCell ref="M4:N4"/>
    <mergeCell ref="J46:L46"/>
    <mergeCell ref="D55:D59"/>
    <mergeCell ref="P16:P17"/>
    <mergeCell ref="P10:U11"/>
    <mergeCell ref="P52:U53"/>
    <mergeCell ref="P61:U62"/>
    <mergeCell ref="A1:N2"/>
    <mergeCell ref="P1:U2"/>
    <mergeCell ref="W10:AB11"/>
    <mergeCell ref="P14:U15"/>
    <mergeCell ref="W52:AB53"/>
    <mergeCell ref="W61:AB62"/>
    <mergeCell ref="W1:Y2"/>
    <mergeCell ref="Z1:AB2"/>
    <mergeCell ref="I38:N41"/>
    <mergeCell ref="L55:N56"/>
  </mergeCells>
  <conditionalFormatting sqref="Q13:U13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{77432eb6-1da9-4997-8189-04635b0e136c}</x14:id>
        </ext>
      </extLst>
    </cfRule>
  </conditionalFormatting>
  <conditionalFormatting sqref="X13:AB13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{3596d531-df01-41bb-b9d6-51abb1b64da5}</x14:id>
        </ext>
      </extLst>
    </cfRule>
  </conditionalFormatting>
  <conditionalFormatting sqref="D37:L37"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{73f3f0e3-c0c7-4416-a85a-f8a35a5ba226}</x14:id>
        </ext>
      </extLst>
    </cfRule>
  </conditionalFormatting>
  <conditionalFormatting sqref="C6:C36">
    <cfRule type="containsText" dxfId="0" priority="14" operator="between" text="q">
      <formula>NOT(ISERROR(SEARCH("q",C6)))</formula>
    </cfRule>
  </conditionalFormatting>
  <conditionalFormatting sqref="D6:D36"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{fccbf56d-3a1c-4a6b-b3c5-d5c553fb9d54}</x14:id>
        </ext>
      </extLst>
    </cfRule>
  </conditionalFormatting>
  <conditionalFormatting sqref="M6:M36">
    <cfRule type="dataBar" priority="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{ea9690ff-5fd0-46f2-b00b-d95a47025b26}</x14:id>
        </ext>
      </extLst>
    </cfRule>
  </conditionalFormatting>
  <conditionalFormatting sqref="N6:N36">
    <cfRule type="dataBar" priority="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{9200b44d-e0ce-48ea-a338-d0940af3250b}</x14:id>
        </ext>
      </extLst>
    </cfRule>
  </conditionalFormatting>
  <conditionalFormatting sqref="Q4:U8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4:Y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 C8:C36">
    <cfRule type="dataBar" priority="1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{9e6855a0-f55e-491e-8933-7557e517a86b}</x14:id>
        </ext>
      </extLst>
    </cfRule>
  </conditionalFormatting>
  <conditionalFormatting sqref="I6:I36 C6:C36 K6:K36 G6:G36 E6:E36">
    <cfRule type="containsText" dxfId="1" priority="9" operator="between" text="防御">
      <formula>NOT(ISERROR(SEARCH("防御",C6)))</formula>
    </cfRule>
    <cfRule type="containsText" dxfId="2" priority="10" operator="between" text="必杀">
      <formula>NOT(ISERROR(SEARCH("必杀",C6)))</formula>
    </cfRule>
  </conditionalFormatting>
  <conditionalFormatting sqref="D6:L36">
    <cfRule type="dataBar" priority="1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{d8a43285-621f-4f50-8bf9-d44168bd3306}</x14:id>
        </ext>
      </extLst>
    </cfRule>
  </conditionalFormatting>
  <conditionalFormatting sqref="Q18:T2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headerFooter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7432eb6-1da9-4997-8189-04635b0e136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Q13:U13</xm:sqref>
        </x14:conditionalFormatting>
        <x14:conditionalFormatting xmlns:xm="http://schemas.microsoft.com/office/excel/2006/main">
          <x14:cfRule type="dataBar" id="{3596d531-df01-41bb-b9d6-51abb1b64da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X13:AB13</xm:sqref>
        </x14:conditionalFormatting>
        <x14:conditionalFormatting xmlns:xm="http://schemas.microsoft.com/office/excel/2006/main">
          <x14:cfRule type="dataBar" id="{73f3f0e3-c0c7-4416-a85a-f8a35a5ba22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D37:L37</xm:sqref>
        </x14:conditionalFormatting>
        <x14:conditionalFormatting xmlns:xm="http://schemas.microsoft.com/office/excel/2006/main">
          <x14:cfRule type="dataBar" id="{fccbf56d-3a1c-4a6b-b3c5-d5c553fb9d5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D6:D36</xm:sqref>
        </x14:conditionalFormatting>
        <x14:conditionalFormatting xmlns:xm="http://schemas.microsoft.com/office/excel/2006/main">
          <x14:cfRule type="dataBar" id="{ea9690ff-5fd0-46f2-b00b-d95a47025b2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M6:M36</xm:sqref>
        </x14:conditionalFormatting>
        <x14:conditionalFormatting xmlns:xm="http://schemas.microsoft.com/office/excel/2006/main">
          <x14:cfRule type="dataBar" id="{9200b44d-e0ce-48ea-a338-d0940af3250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N6:N36</xm:sqref>
        </x14:conditionalFormatting>
        <x14:conditionalFormatting xmlns:xm="http://schemas.microsoft.com/office/excel/2006/main">
          <x14:cfRule type="dataBar" id="{9e6855a0-f55e-491e-8933-7557e517a86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C6 C8:C36</xm:sqref>
        </x14:conditionalFormatting>
        <x14:conditionalFormatting xmlns:xm="http://schemas.microsoft.com/office/excel/2006/main">
          <x14:cfRule type="dataBar" id="{d8a43285-621f-4f50-8bf9-d44168bd330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D6:L36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P8:U39"/>
  <sheetViews>
    <sheetView workbookViewId="0">
      <selection activeCell="A1" sqref="A1:K6"/>
    </sheetView>
  </sheetViews>
  <sheetFormatPr defaultColWidth="8.88888888888889" defaultRowHeight="14.4"/>
  <cols>
    <col min="1" max="1" width="10.8888888888889" customWidth="1"/>
    <col min="2" max="2" width="17.4444444444444" customWidth="1"/>
    <col min="3" max="3" width="8.22222222222222" customWidth="1"/>
    <col min="4" max="4" width="7.22222222222222" customWidth="1"/>
    <col min="5" max="5" width="16.8888888888889" customWidth="1"/>
    <col min="6" max="6" width="16.2222222222222" customWidth="1"/>
    <col min="7" max="7" width="19.4444444444444" customWidth="1"/>
    <col min="8" max="8" width="22.7777777777778" customWidth="1"/>
    <col min="9" max="9" width="17.6666666666667" customWidth="1"/>
    <col min="11" max="11" width="15.5555555555556" customWidth="1"/>
  </cols>
  <sheetData>
    <row r="8" ht="19" customHeight="1"/>
    <row r="11" spans="16:21">
      <c r="P11" t="s">
        <v>24</v>
      </c>
      <c r="U11" s="3">
        <v>1</v>
      </c>
    </row>
    <row r="12" spans="16:21">
      <c r="P12" t="s">
        <v>27</v>
      </c>
      <c r="U12" s="3">
        <v>1</v>
      </c>
    </row>
    <row r="13" spans="16:21">
      <c r="P13" t="s">
        <v>29</v>
      </c>
      <c r="U13" s="3">
        <v>1</v>
      </c>
    </row>
    <row r="14" spans="16:21">
      <c r="P14" t="s">
        <v>31</v>
      </c>
      <c r="U14" s="3">
        <v>1</v>
      </c>
    </row>
    <row r="15" spans="16:21">
      <c r="P15" s="1"/>
      <c r="Q15" s="1"/>
      <c r="R15" s="1"/>
      <c r="S15" s="1"/>
      <c r="T15" s="1"/>
      <c r="U15" s="1"/>
    </row>
    <row r="16" spans="16:21">
      <c r="P16" s="2" t="s">
        <v>34</v>
      </c>
      <c r="Q16" s="2"/>
      <c r="R16" s="2"/>
      <c r="S16" s="2"/>
      <c r="T16" s="2"/>
      <c r="U16" s="2"/>
    </row>
    <row r="17" spans="16:21">
      <c r="P17" s="2"/>
      <c r="Q17" s="2"/>
      <c r="R17" s="2"/>
      <c r="S17" s="2"/>
      <c r="T17" s="2"/>
      <c r="U17" s="2"/>
    </row>
    <row r="18" spans="17:21">
      <c r="Q18" t="s">
        <v>14</v>
      </c>
      <c r="R18" t="s">
        <v>20</v>
      </c>
      <c r="S18" t="s">
        <v>24</v>
      </c>
      <c r="T18" t="s">
        <v>27</v>
      </c>
      <c r="U18" t="s">
        <v>29</v>
      </c>
    </row>
    <row r="19" spans="16:16">
      <c r="P19" t="s">
        <v>39</v>
      </c>
    </row>
    <row r="21" spans="16:21">
      <c r="P21" s="2" t="s">
        <v>41</v>
      </c>
      <c r="Q21" s="2"/>
      <c r="R21" s="2"/>
      <c r="S21" s="2"/>
      <c r="T21" s="2"/>
      <c r="U21" s="2"/>
    </row>
    <row r="22" spans="16:21">
      <c r="P22" s="2"/>
      <c r="Q22" s="2"/>
      <c r="R22" s="2"/>
      <c r="S22" s="2"/>
      <c r="T22" s="2"/>
      <c r="U22" s="2"/>
    </row>
    <row r="23" spans="17:21">
      <c r="Q23" t="s">
        <v>85</v>
      </c>
      <c r="R23" t="s">
        <v>86</v>
      </c>
      <c r="S23" t="s">
        <v>87</v>
      </c>
      <c r="T23" t="s">
        <v>88</v>
      </c>
      <c r="U23" t="s">
        <v>49</v>
      </c>
    </row>
    <row r="24" spans="16:21">
      <c r="P24" t="s">
        <v>14</v>
      </c>
      <c r="U24" s="3">
        <v>1</v>
      </c>
    </row>
    <row r="25" spans="16:21">
      <c r="P25" t="s">
        <v>20</v>
      </c>
      <c r="U25" s="3">
        <v>1</v>
      </c>
    </row>
    <row r="26" spans="16:21">
      <c r="P26" t="s">
        <v>24</v>
      </c>
      <c r="U26" s="3">
        <v>1</v>
      </c>
    </row>
    <row r="27" spans="16:21">
      <c r="P27" t="s">
        <v>27</v>
      </c>
      <c r="U27" s="3">
        <v>1</v>
      </c>
    </row>
    <row r="28" spans="16:21">
      <c r="P28" t="s">
        <v>29</v>
      </c>
      <c r="U28" s="3">
        <v>1</v>
      </c>
    </row>
    <row r="29" spans="16:21">
      <c r="P29" t="s">
        <v>31</v>
      </c>
      <c r="U29" s="3">
        <v>1</v>
      </c>
    </row>
    <row r="31" spans="16:21">
      <c r="P31" s="2" t="s">
        <v>2</v>
      </c>
      <c r="Q31" s="2"/>
      <c r="R31" s="2"/>
      <c r="S31" s="2"/>
      <c r="T31" s="2"/>
      <c r="U31" s="2"/>
    </row>
    <row r="32" spans="16:21">
      <c r="P32" s="2"/>
      <c r="Q32" s="2"/>
      <c r="R32" s="2"/>
      <c r="S32" s="2"/>
      <c r="T32" s="2"/>
      <c r="U32" s="2"/>
    </row>
    <row r="33" spans="17:18">
      <c r="Q33" s="4" t="s">
        <v>79</v>
      </c>
      <c r="R33" t="s">
        <v>12</v>
      </c>
    </row>
    <row r="34" spans="16:18">
      <c r="P34" t="s">
        <v>14</v>
      </c>
      <c r="R34" s="3">
        <v>1</v>
      </c>
    </row>
    <row r="35" spans="16:18">
      <c r="P35" t="s">
        <v>20</v>
      </c>
      <c r="R35" s="3">
        <v>1</v>
      </c>
    </row>
    <row r="36" spans="16:18">
      <c r="P36" t="s">
        <v>24</v>
      </c>
      <c r="R36" s="3">
        <v>1</v>
      </c>
    </row>
    <row r="37" spans="16:18">
      <c r="P37" t="s">
        <v>27</v>
      </c>
      <c r="R37" s="3">
        <v>1</v>
      </c>
    </row>
    <row r="38" spans="16:18">
      <c r="P38" t="s">
        <v>29</v>
      </c>
      <c r="R38" s="3">
        <v>1</v>
      </c>
    </row>
    <row r="39" spans="16:18">
      <c r="P39" t="s">
        <v>31</v>
      </c>
      <c r="R39" s="3">
        <v>1</v>
      </c>
    </row>
  </sheetData>
  <mergeCells count="3">
    <mergeCell ref="P31:U32"/>
    <mergeCell ref="P16:U17"/>
    <mergeCell ref="P21:U22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满配伤害</vt:lpstr>
      <vt:lpstr>角色信息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41864</dc:creator>
  <cp:lastModifiedBy>改良型小r</cp:lastModifiedBy>
  <dcterms:created xsi:type="dcterms:W3CDTF">2022-04-21T09:13:00Z</dcterms:created>
  <dcterms:modified xsi:type="dcterms:W3CDTF">2022-06-05T15:59:25Z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719C484FCEEE4685A59BD88BAC4BC923</vt:lpwstr>
  </property>
  <property fmtid="{D5CDD505-2E9C-101B-9397-08002B2CF9AE}" pid="3" name="KSOProductBuildVer">
    <vt:lpwstr>2052-11.1.0.11744</vt:lpwstr>
  </property>
  <property fmtid="{D5CDD505-2E9C-101B-9397-08002B2CF9AE}" pid="4" name="commondata">
    <vt:lpwstr>eyJoZGlkIjoiMjcwOTEyYjFkNjI4ZjQyZmRmZDQ2MzBmMGVmMjIzMjYifQ==</vt:lpwstr>
  </property>
</Properties>
</file>