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满配伤害" sheetId="2" r:id="rId1"/>
    <sheet name="角色信息" sheetId="1" r:id="rId2"/>
  </sheets>
  <definedNames>
    <definedName name="回合数" localSheetId="0">OFFSET(满配伤害!$A$5,1,0,COUNT(满配伤害!$M:$M))</definedName>
    <definedName name="累积伤害" localSheetId="0">OFFSET(满配伤害!$M$5,1,0,COUNT(满配伤害!$M:$M))</definedName>
  </definedNames>
  <calcPr calcId="144525"/>
</workbook>
</file>

<file path=xl/sharedStrings.xml><?xml version="1.0" encoding="utf-8"?>
<sst xmlns="http://schemas.openxmlformats.org/spreadsheetml/2006/main" count="183" uniqueCount="79">
  <si>
    <t>满配伤害表</t>
  </si>
  <si>
    <t>羁绊表</t>
  </si>
  <si>
    <t>五星权重</t>
  </si>
  <si>
    <t>输出占比</t>
  </si>
  <si>
    <t>角色</t>
  </si>
  <si>
    <t>1花</t>
  </si>
  <si>
    <t>2花</t>
  </si>
  <si>
    <t>3花</t>
  </si>
  <si>
    <t>4花</t>
  </si>
  <si>
    <t>5花</t>
  </si>
  <si>
    <t>非五星</t>
  </si>
  <si>
    <t>5星</t>
  </si>
  <si>
    <t>攻击力</t>
  </si>
  <si>
    <t>1号位</t>
  </si>
  <si>
    <t>行动轴</t>
  </si>
  <si>
    <t>造成伤害</t>
  </si>
  <si>
    <t>回合伤害</t>
  </si>
  <si>
    <t>累积伤害</t>
  </si>
  <si>
    <t>2号位</t>
  </si>
  <si>
    <t>1T</t>
  </si>
  <si>
    <t>3号位</t>
  </si>
  <si>
    <t>2T</t>
  </si>
  <si>
    <t>4号位</t>
  </si>
  <si>
    <t>3T</t>
  </si>
  <si>
    <t>5号位</t>
  </si>
  <si>
    <t>4T</t>
  </si>
  <si>
    <t>全队</t>
  </si>
  <si>
    <t>5T</t>
  </si>
  <si>
    <t>输出表</t>
  </si>
  <si>
    <t>贡献度表</t>
  </si>
  <si>
    <t>6T</t>
  </si>
  <si>
    <t>7T</t>
  </si>
  <si>
    <t>8T</t>
  </si>
  <si>
    <t>输出比值</t>
  </si>
  <si>
    <t>贡献度</t>
  </si>
  <si>
    <t>9T</t>
  </si>
  <si>
    <t>练度表</t>
  </si>
  <si>
    <t>10T</t>
  </si>
  <si>
    <t>11T</t>
  </si>
  <si>
    <t>20%配置</t>
  </si>
  <si>
    <t>40%配置</t>
  </si>
  <si>
    <t>60%配置</t>
  </si>
  <si>
    <t>80%配置</t>
  </si>
  <si>
    <t>满配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</si>
  <si>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</si>
  <si>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</si>
  <si>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</si>
  <si>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</si>
  <si>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</si>
  <si>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</si>
  <si>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</si>
  <si>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</si>
  <si>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</si>
  <si>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</si>
  <si>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</si>
  <si>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</si>
  <si>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</si>
  <si>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</si>
  <si>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</si>
  <si>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27T</t>
  </si>
  <si>
    <t>28T</t>
  </si>
  <si>
    <t>29T</t>
  </si>
  <si>
    <t>30T</t>
  </si>
  <si>
    <t>31T</t>
  </si>
  <si>
    <t>总伤害</t>
  </si>
  <si>
    <t>布魔计算器内测版本V1 作者 小r</t>
  </si>
  <si>
    <t>这部分用于幕后计算</t>
  </si>
  <si>
    <t>合计伤害</t>
  </si>
  <si>
    <t>伤害分布</t>
  </si>
  <si>
    <t>普攻回合伤害</t>
  </si>
  <si>
    <t>必杀回合伤害</t>
  </si>
  <si>
    <t>注意：需要和普攻伤害/必杀技伤害区分开</t>
  </si>
  <si>
    <t>星数</t>
  </si>
  <si>
    <t>花数</t>
  </si>
  <si>
    <t>是否开启6潜被动</t>
  </si>
  <si>
    <t>生命值</t>
  </si>
  <si>
    <t>备注</t>
  </si>
  <si>
    <t>队伍配置</t>
  </si>
  <si>
    <t>注：潜力，房等信息浓缩在攻击力和生命值中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</si>
</sst>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[&gt;=100000000]0\.00,,&quot;亿&quot;;[&gt;=10000]0\.0,&quot;万&quot;;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%"/>
  </numFmts>
  <fonts count="22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rgb="FF0A0101"/>
      <name val="Helvetica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17" borderId="17" applyNumberFormat="0" applyAlignment="0" applyProtection="0">
      <alignment vertical="center"/>
    </xf>
    <xf numFmtId="0" fontId="19" fillId="17" borderId="16" applyNumberFormat="0" applyAlignment="0" applyProtection="0">
      <alignment vertical="center"/>
    </xf>
    <xf numFmtId="0" fontId="20" fillId="30" borderId="2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7" borderId="0" xfId="0" applyFill="1">
      <alignment vertical="center"/>
    </xf>
    <xf numFmtId="0" fontId="0" fillId="7" borderId="13" xfId="0" applyFill="1" applyBorder="1">
      <alignment vertical="center"/>
    </xf>
    <xf numFmtId="176" fontId="0" fillId="0" borderId="0" xfId="0" applyNumberFormat="1">
      <alignment vertical="center"/>
    </xf>
    <xf numFmtId="176" fontId="2" fillId="0" borderId="13" xfId="0" applyNumberFormat="1" applyFont="1" applyBorder="1">
      <alignment vertical="center"/>
    </xf>
    <xf numFmtId="177" fontId="0" fillId="0" borderId="9" xfId="0" applyNumberFormat="1" applyBorder="1">
      <alignment vertical="center"/>
    </xf>
    <xf numFmtId="176" fontId="0" fillId="0" borderId="14" xfId="0" applyNumberFormat="1" applyBorder="1">
      <alignment vertical="center"/>
    </xf>
    <xf numFmtId="0" fontId="1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6" xfId="0" applyFont="1" applyBorder="1">
      <alignment vertical="center"/>
    </xf>
    <xf numFmtId="9" fontId="0" fillId="0" borderId="13" xfId="0" applyNumberFormat="1" applyBorder="1">
      <alignment vertical="center"/>
    </xf>
    <xf numFmtId="9" fontId="0" fillId="0" borderId="13" xfId="0" applyNumberFormat="1" applyBorder="1">
      <alignment vertical="center"/>
    </xf>
    <xf numFmtId="9" fontId="0" fillId="0" borderId="14" xfId="0" applyNumberFormat="1" applyBorder="1">
      <alignment vertical="center"/>
    </xf>
    <xf numFmtId="177" fontId="0" fillId="0" borderId="9" xfId="0" applyNumberFormat="1" applyBorder="1">
      <alignment vertical="center"/>
    </xf>
    <xf numFmtId="177" fontId="0" fillId="0" borderId="14" xfId="0" applyNumberFormat="1" applyBorder="1">
      <alignment vertical="center"/>
    </xf>
    <xf numFmtId="9" fontId="0" fillId="0" borderId="9" xfId="0" applyNumberFormat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4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theme="8" tint="0.8"/>
        </patternFill>
      </fill>
    </dxf>
    <dxf>
      <fill>
        <patternFill patternType="solid">
          <bgColor theme="0" tint="-0.05"/>
        </patternFill>
      </fill>
    </dxf>
    <dxf>
      <fill>
        <patternFill patternType="solid">
          <bgColor theme="4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累计伤害曲线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"累积伤害"</c:f>
              <c:strCache>
                <c:ptCount val="1"/>
                <c:pt idx="0">
                  <c:v>累积伤害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[0]满配伤害!回合数</c:f>
              <c:numCache>
                <c:ptCount val="0"/>
              </c:numCache>
            </c:numRef>
          </c:cat>
          <c:val>
            <c:numRef>
              <c:f>[0]满配伤害!累积伤害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11379"/>
        <c:axId val="170125959"/>
      </c:lineChart>
      <c:catAx>
        <c:axId val="784113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0125959"/>
        <c:crosses val="autoZero"/>
        <c:auto val="1"/>
        <c:lblAlgn val="ctr"/>
        <c:lblOffset val="100"/>
        <c:noMultiLvlLbl val="0"/>
      </c:catAx>
      <c:valAx>
        <c:axId val="170125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4113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0286624203821656"/>
          <c:y val="0.0377541142303969"/>
          <c:w val="0.96072186836518"/>
          <c:h val="0.942400774443369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 contourW="19050"/>
          </c:spPr>
          <c:explosion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/>
            </c:spPr>
          </c:dPt>
          <c:dLbls>
            <c:dLbl>
              <c:idx val="0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chemeClr val="lt1">
                  <a:alpha val="90000"/>
                </a:schemeClr>
              </a:solidFill>
              <a:ln w="12700" cap="flat" cmpd="sng" algn="ctr">
                <a:solidFill>
                  <a:schemeClr val="accent1"/>
                </a:solidFill>
                <a:round/>
              </a:ln>
              <a:effectLst>
                <a:outerShdw blurRad="50800" dist="38100" dir="2700000" algn="tl" rotWithShape="0">
                  <a:schemeClr val="accent1">
                    <a:lumMod val="75000"/>
                    <a:alpha val="40000"/>
                  </a:scheme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满配伤害!$P$71:$Q$71</c:f>
              <c:strCache>
                <c:ptCount val="2"/>
                <c:pt idx="0">
                  <c:v>普攻回合伤害</c:v>
                </c:pt>
                <c:pt idx="1">
                  <c:v>必杀回合伤害</c:v>
                </c:pt>
              </c:strCache>
            </c:strRef>
          </c:cat>
          <c:val>
            <c:numRef>
              <c:f>满配伤害!$P$72:$Q$72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230505</xdr:colOff>
      <xdr:row>23</xdr:row>
      <xdr:rowOff>118110</xdr:rowOff>
    </xdr:from>
    <xdr:to>
      <xdr:col>26</xdr:col>
      <xdr:colOff>446405</xdr:colOff>
      <xdr:row>40</xdr:row>
      <xdr:rowOff>156210</xdr:rowOff>
    </xdr:to>
    <xdr:graphicFrame>
      <xdr:nvGraphicFramePr>
        <xdr:cNvPr id="3" name="图表 2"/>
        <xdr:cNvGraphicFramePr/>
      </xdr:nvGraphicFramePr>
      <xdr:xfrm>
        <a:off x="11932285" y="4538980"/>
        <a:ext cx="7182485" cy="3255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39370</xdr:colOff>
      <xdr:row>13</xdr:row>
      <xdr:rowOff>88900</xdr:rowOff>
    </xdr:from>
    <xdr:to>
      <xdr:col>26</xdr:col>
      <xdr:colOff>561975</xdr:colOff>
      <xdr:row>22</xdr:row>
      <xdr:rowOff>121285</xdr:rowOff>
    </xdr:to>
    <xdr:sp>
      <xdr:nvSpPr>
        <xdr:cNvPr id="2" name="文本框 1"/>
        <xdr:cNvSpPr txBox="1"/>
      </xdr:nvSpPr>
      <xdr:spPr>
        <a:xfrm>
          <a:off x="15659735" y="2585720"/>
          <a:ext cx="3570605" cy="1765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1200"/>
            <a:t>羁绊表：将同位置换为更低羁绊的角色，伤害发生的变化（百分比），下同</a:t>
          </a:r>
          <a:endParaRPr lang="zh-CN" altLang="en-US" sz="1200"/>
        </a:p>
        <a:p>
          <a:pPr algn="l"/>
          <a:r>
            <a:rPr lang="zh-CN" altLang="en-US" sz="1200"/>
            <a:t>五星权重：将同位置</a:t>
          </a:r>
          <a:r>
            <a:rPr lang="en-US" altLang="zh-CN" sz="1200"/>
            <a:t>5</a:t>
          </a:r>
          <a:r>
            <a:rPr lang="zh-CN" altLang="en-US" sz="1200"/>
            <a:t>星技能取消（其他属性不变）</a:t>
          </a:r>
          <a:endParaRPr lang="zh-CN" altLang="en-US" sz="1200"/>
        </a:p>
        <a:p>
          <a:pPr algn="l"/>
          <a:r>
            <a:rPr lang="zh-CN" altLang="en-US" sz="1200"/>
            <a:t>输出表：各个角色输出占比</a:t>
          </a:r>
          <a:endParaRPr lang="zh-CN" altLang="en-US" sz="1200"/>
        </a:p>
        <a:p>
          <a:pPr algn="l"/>
          <a:r>
            <a:rPr lang="zh-CN" altLang="en-US" sz="1200"/>
            <a:t>贡献度表：将同位置改为无技能同属性职业木桩</a:t>
          </a:r>
          <a:endParaRPr lang="zh-CN" altLang="en-US" sz="1200"/>
        </a:p>
        <a:p>
          <a:pPr algn="l"/>
          <a:r>
            <a:rPr lang="zh-CN" altLang="en-US" sz="1200"/>
            <a:t>练度表：将同位置攻击力下降对应比例</a:t>
          </a:r>
          <a:endParaRPr lang="zh-CN" altLang="en-US" sz="1200"/>
        </a:p>
        <a:p>
          <a:pPr algn="l"/>
          <a:r>
            <a:rPr lang="zh-CN" altLang="en-US" sz="1200">
              <a:sym typeface="+mn-ea"/>
            </a:rPr>
            <a:t>越红代表越吃练度，越绿代表越不吃练度</a:t>
          </a:r>
          <a:endParaRPr lang="en-US" altLang="zh-CN" sz="1200"/>
        </a:p>
        <a:p>
          <a:pPr algn="l"/>
          <a:endParaRPr lang="en-US" altLang="zh-CN" sz="1200"/>
        </a:p>
      </xdr:txBody>
    </xdr:sp>
    <xdr:clientData/>
  </xdr:twoCellAnchor>
  <xdr:twoCellAnchor>
    <xdr:from>
      <xdr:col>24</xdr:col>
      <xdr:colOff>12065</xdr:colOff>
      <xdr:row>1</xdr:row>
      <xdr:rowOff>188595</xdr:rowOff>
    </xdr:from>
    <xdr:to>
      <xdr:col>26</xdr:col>
      <xdr:colOff>587375</xdr:colOff>
      <xdr:row>8</xdr:row>
      <xdr:rowOff>172085</xdr:rowOff>
    </xdr:to>
    <xdr:graphicFrame>
      <xdr:nvGraphicFramePr>
        <xdr:cNvPr id="4" name="图表 3"/>
        <xdr:cNvGraphicFramePr/>
      </xdr:nvGraphicFramePr>
      <xdr:xfrm>
        <a:off x="17461230" y="391795"/>
        <a:ext cx="1794510" cy="1296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3"/>
  <sheetViews>
    <sheetView tabSelected="1" zoomScale="70" zoomScaleNormal="70" workbookViewId="0">
      <selection activeCell="P13" sqref="P13:T13"/>
    </sheetView>
  </sheetViews>
  <sheetFormatPr defaultColWidth="8.88888888888889" defaultRowHeight="14.4"/>
  <cols>
    <col min="1" max="1" width="8.72222222222222" customWidth="1"/>
    <col min="2" max="2" width="8.17592592592593" customWidth="1"/>
    <col min="3" max="3" width="17.6666666666667" customWidth="1"/>
    <col min="4" max="4" width="8.17592592592593" customWidth="1"/>
    <col min="5" max="5" width="17.6666666666667" customWidth="1"/>
    <col min="6" max="6" width="8.17592592592593" customWidth="1"/>
    <col min="7" max="7" width="17.6666666666667" customWidth="1"/>
    <col min="8" max="8" width="8.17592592592593" customWidth="1"/>
    <col min="9" max="9" width="17.6666666666667" customWidth="1"/>
    <col min="10" max="10" width="8.17592592592593" customWidth="1"/>
    <col min="11" max="11" width="17.6666666666667" customWidth="1"/>
    <col min="12" max="12" width="16.9814814814815" customWidth="1"/>
    <col min="13" max="13" width="11.5833333333333" customWidth="1"/>
    <col min="14" max="14" width="4.12962962962963" customWidth="1"/>
    <col min="21" max="21" width="3.80555555555556" customWidth="1"/>
  </cols>
  <sheetData>
    <row r="1" ht="16" customHeight="1" spans="1:27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20"/>
      <c r="O1" s="6" t="s">
        <v>1</v>
      </c>
      <c r="P1" s="7"/>
      <c r="Q1" s="7"/>
      <c r="R1" s="7"/>
      <c r="S1" s="7"/>
      <c r="T1" s="7"/>
      <c r="V1" s="33" t="s">
        <v>2</v>
      </c>
      <c r="W1" s="34"/>
      <c r="X1" s="35"/>
      <c r="Y1" s="47" t="s">
        <v>3</v>
      </c>
      <c r="Z1" s="48"/>
      <c r="AA1" s="49"/>
    </row>
    <row r="2" ht="15.15" spans="1:27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1"/>
      <c r="O2" s="8"/>
      <c r="P2" s="9"/>
      <c r="Q2" s="9"/>
      <c r="R2" s="9"/>
      <c r="S2" s="9"/>
      <c r="T2" s="9"/>
      <c r="V2" s="36"/>
      <c r="W2" s="37"/>
      <c r="X2" s="38"/>
      <c r="Y2" s="50"/>
      <c r="Z2" s="51"/>
      <c r="AA2" s="52"/>
    </row>
    <row r="3" spans="1:27">
      <c r="A3" s="10" t="s">
        <v>4</v>
      </c>
      <c r="B3" s="11"/>
      <c r="C3" s="11"/>
      <c r="D3" s="12"/>
      <c r="E3" s="12"/>
      <c r="F3" s="11"/>
      <c r="G3" s="11"/>
      <c r="H3" s="12"/>
      <c r="I3" s="12"/>
      <c r="J3" s="11"/>
      <c r="K3" s="11"/>
      <c r="L3" s="22"/>
      <c r="M3" s="23"/>
      <c r="O3" s="13"/>
      <c r="P3" t="s">
        <v>5</v>
      </c>
      <c r="Q3" t="s">
        <v>6</v>
      </c>
      <c r="R3" t="s">
        <v>7</v>
      </c>
      <c r="S3" t="s">
        <v>8</v>
      </c>
      <c r="T3" s="39" t="s">
        <v>9</v>
      </c>
      <c r="V3" s="10"/>
      <c r="W3" s="40" t="s">
        <v>10</v>
      </c>
      <c r="X3" s="23" t="s">
        <v>11</v>
      </c>
      <c r="Y3" s="53"/>
      <c r="Z3" s="54"/>
      <c r="AA3" s="55"/>
    </row>
    <row r="4" spans="1:27">
      <c r="A4" s="13" t="s">
        <v>12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4"/>
      <c r="O4" s="13" t="s">
        <v>13</v>
      </c>
      <c r="P4" s="25">
        <f>P55/$Q$50</f>
        <v>0</v>
      </c>
      <c r="Q4" s="25">
        <f t="shared" ref="Q4:Q9" si="0">Q55/$Q$50</f>
        <v>0</v>
      </c>
      <c r="R4" s="25">
        <f t="shared" ref="R4:R9" si="1">R55/$Q$50</f>
        <v>0</v>
      </c>
      <c r="S4" s="25">
        <f t="shared" ref="S4:S9" si="2">S55/$Q$50</f>
        <v>0</v>
      </c>
      <c r="T4" s="41">
        <v>1</v>
      </c>
      <c r="V4" s="13" t="s">
        <v>13</v>
      </c>
      <c r="W4" s="25">
        <f t="shared" ref="W4:W9" si="3">W55/$Q$50</f>
        <v>0</v>
      </c>
      <c r="X4" s="42">
        <v>1</v>
      </c>
      <c r="Y4" s="56"/>
      <c r="AA4" s="57"/>
    </row>
    <row r="5" spans="1:27">
      <c r="A5" s="13"/>
      <c r="B5" s="14" t="s">
        <v>14</v>
      </c>
      <c r="C5" s="15" t="s">
        <v>15</v>
      </c>
      <c r="D5" s="14" t="s">
        <v>14</v>
      </c>
      <c r="E5" s="15" t="s">
        <v>15</v>
      </c>
      <c r="F5" s="14" t="s">
        <v>14</v>
      </c>
      <c r="G5" s="15" t="s">
        <v>15</v>
      </c>
      <c r="H5" s="14" t="s">
        <v>14</v>
      </c>
      <c r="I5" s="15" t="s">
        <v>15</v>
      </c>
      <c r="J5" s="14" t="s">
        <v>14</v>
      </c>
      <c r="K5" s="15" t="s">
        <v>15</v>
      </c>
      <c r="L5" s="26" t="s">
        <v>16</v>
      </c>
      <c r="M5" s="27" t="s">
        <v>17</v>
      </c>
      <c r="O5" s="13" t="s">
        <v>18</v>
      </c>
      <c r="P5" s="25">
        <f t="shared" ref="P4:P9" si="4">P56/$Q$50</f>
        <v>0</v>
      </c>
      <c r="Q5" s="25">
        <f t="shared" si="0"/>
        <v>0</v>
      </c>
      <c r="R5" s="25">
        <f t="shared" si="1"/>
        <v>0</v>
      </c>
      <c r="S5" s="25">
        <f t="shared" si="2"/>
        <v>0</v>
      </c>
      <c r="T5" s="41">
        <v>1</v>
      </c>
      <c r="V5" s="13" t="s">
        <v>18</v>
      </c>
      <c r="W5" s="25">
        <f t="shared" si="3"/>
        <v>0</v>
      </c>
      <c r="X5" s="42">
        <v>1</v>
      </c>
      <c r="Y5" s="56"/>
      <c r="AA5" s="57"/>
    </row>
    <row r="6" ht="15" spans="1:27">
      <c r="A6" s="16" t="s">
        <v>19</v>
      </c>
      <c r="L6" s="28" t="str">
        <f>IF(K6="","",SUM(C6,E6,G6,I6,K6))</f>
        <v/>
      </c>
      <c r="M6" s="29" t="str">
        <f>IF(L6="","",SUM(L$6:L6))</f>
        <v/>
      </c>
      <c r="O6" s="13" t="s">
        <v>20</v>
      </c>
      <c r="P6" s="25">
        <f t="shared" si="4"/>
        <v>0</v>
      </c>
      <c r="Q6" s="25">
        <f t="shared" si="0"/>
        <v>0</v>
      </c>
      <c r="R6" s="25">
        <f t="shared" si="1"/>
        <v>0</v>
      </c>
      <c r="S6" s="25">
        <f t="shared" si="2"/>
        <v>0</v>
      </c>
      <c r="T6" s="41">
        <v>1</v>
      </c>
      <c r="V6" s="13" t="s">
        <v>20</v>
      </c>
      <c r="W6" s="25">
        <f t="shared" si="3"/>
        <v>0</v>
      </c>
      <c r="X6" s="42">
        <v>1</v>
      </c>
      <c r="Y6" s="56"/>
      <c r="AA6" s="57"/>
    </row>
    <row r="7" ht="15" spans="1:27">
      <c r="A7" s="16" t="s">
        <v>21</v>
      </c>
      <c r="L7" s="28" t="str">
        <f t="shared" ref="L7:L36" si="5">IF(K7="","",SUM(C7,E7,G7,I7,K7))</f>
        <v/>
      </c>
      <c r="M7" s="29" t="str">
        <f>IF(L7="","",SUM(L$6:L7))</f>
        <v/>
      </c>
      <c r="O7" s="13" t="s">
        <v>22</v>
      </c>
      <c r="P7" s="25">
        <f t="shared" si="4"/>
        <v>0</v>
      </c>
      <c r="Q7" s="25">
        <f t="shared" si="0"/>
        <v>0</v>
      </c>
      <c r="R7" s="25">
        <f t="shared" si="1"/>
        <v>0</v>
      </c>
      <c r="S7" s="25">
        <f t="shared" si="2"/>
        <v>0</v>
      </c>
      <c r="T7" s="41">
        <v>1</v>
      </c>
      <c r="V7" s="13" t="s">
        <v>22</v>
      </c>
      <c r="W7" s="25">
        <f t="shared" si="3"/>
        <v>0</v>
      </c>
      <c r="X7" s="42">
        <v>1</v>
      </c>
      <c r="Y7" s="56"/>
      <c r="AA7" s="57"/>
    </row>
    <row r="8" ht="15" spans="1:27">
      <c r="A8" s="16" t="s">
        <v>23</v>
      </c>
      <c r="L8" s="28" t="str">
        <f t="shared" si="5"/>
        <v/>
      </c>
      <c r="M8" s="29" t="str">
        <f>IF(L8="","",SUM(L$6:L8))</f>
        <v/>
      </c>
      <c r="O8" s="13" t="s">
        <v>24</v>
      </c>
      <c r="P8" s="25">
        <f t="shared" si="4"/>
        <v>0</v>
      </c>
      <c r="Q8" s="25">
        <f t="shared" si="0"/>
        <v>0</v>
      </c>
      <c r="R8" s="25">
        <f t="shared" si="1"/>
        <v>0</v>
      </c>
      <c r="S8" s="25">
        <f t="shared" si="2"/>
        <v>0</v>
      </c>
      <c r="T8" s="41">
        <v>1</v>
      </c>
      <c r="V8" s="13" t="s">
        <v>24</v>
      </c>
      <c r="W8" s="25">
        <f t="shared" si="3"/>
        <v>0</v>
      </c>
      <c r="X8" s="42">
        <v>1</v>
      </c>
      <c r="Y8" s="56"/>
      <c r="AA8" s="57"/>
    </row>
    <row r="9" ht="15.75" spans="1:27">
      <c r="A9" s="16" t="s">
        <v>25</v>
      </c>
      <c r="L9" s="28" t="str">
        <f t="shared" si="5"/>
        <v/>
      </c>
      <c r="M9" s="29" t="str">
        <f>IF(L9="","",SUM(L$6:L9))</f>
        <v/>
      </c>
      <c r="O9" s="17" t="s">
        <v>26</v>
      </c>
      <c r="P9" s="25">
        <f t="shared" si="4"/>
        <v>0</v>
      </c>
      <c r="Q9" s="25">
        <f t="shared" si="0"/>
        <v>0</v>
      </c>
      <c r="R9" s="25">
        <f t="shared" si="1"/>
        <v>0</v>
      </c>
      <c r="S9" s="25">
        <f t="shared" si="2"/>
        <v>0</v>
      </c>
      <c r="T9" s="43">
        <v>1</v>
      </c>
      <c r="V9" s="17" t="s">
        <v>26</v>
      </c>
      <c r="W9" s="44">
        <f t="shared" si="3"/>
        <v>0</v>
      </c>
      <c r="X9" s="43">
        <v>1</v>
      </c>
      <c r="Y9" s="58"/>
      <c r="Z9" s="59"/>
      <c r="AA9" s="60"/>
    </row>
    <row r="10" ht="15" spans="1:27">
      <c r="A10" s="16" t="s">
        <v>27</v>
      </c>
      <c r="L10" s="28" t="str">
        <f t="shared" si="5"/>
        <v/>
      </c>
      <c r="M10" s="29" t="str">
        <f>IF(L10="","",SUM(L$6:L10))</f>
        <v/>
      </c>
      <c r="O10" s="6" t="s">
        <v>28</v>
      </c>
      <c r="P10" s="7"/>
      <c r="Q10" s="7"/>
      <c r="R10" s="7"/>
      <c r="S10" s="7"/>
      <c r="T10" s="7"/>
      <c r="V10" s="6" t="s">
        <v>29</v>
      </c>
      <c r="W10" s="7"/>
      <c r="X10" s="7"/>
      <c r="Y10" s="7"/>
      <c r="Z10" s="7"/>
      <c r="AA10" s="20"/>
    </row>
    <row r="11" ht="15.75" spans="1:27">
      <c r="A11" s="16" t="s">
        <v>30</v>
      </c>
      <c r="L11" s="28" t="str">
        <f t="shared" si="5"/>
        <v/>
      </c>
      <c r="M11" s="29" t="str">
        <f>IF(L11="","",SUM(L$6:L11))</f>
        <v/>
      </c>
      <c r="O11" s="8"/>
      <c r="P11" s="9"/>
      <c r="Q11" s="9"/>
      <c r="R11" s="9"/>
      <c r="S11" s="9"/>
      <c r="T11" s="9"/>
      <c r="V11" s="8"/>
      <c r="W11" s="9"/>
      <c r="X11" s="9"/>
      <c r="Y11" s="9"/>
      <c r="Z11" s="9"/>
      <c r="AA11" s="21"/>
    </row>
    <row r="12" ht="15" spans="1:27">
      <c r="A12" s="16" t="s">
        <v>31</v>
      </c>
      <c r="L12" s="28" t="str">
        <f t="shared" si="5"/>
        <v/>
      </c>
      <c r="M12" s="29" t="str">
        <f>IF(L12="","",SUM(L$6:L12))</f>
        <v/>
      </c>
      <c r="O12" s="10"/>
      <c r="P12" s="22" t="s">
        <v>13</v>
      </c>
      <c r="Q12" s="22" t="s">
        <v>18</v>
      </c>
      <c r="R12" s="22" t="s">
        <v>20</v>
      </c>
      <c r="S12" s="22" t="s">
        <v>22</v>
      </c>
      <c r="T12" s="23" t="s">
        <v>24</v>
      </c>
      <c r="V12" s="10"/>
      <c r="W12" s="22" t="s">
        <v>13</v>
      </c>
      <c r="X12" s="22" t="s">
        <v>18</v>
      </c>
      <c r="Y12" s="22" t="s">
        <v>20</v>
      </c>
      <c r="Z12" s="22" t="s">
        <v>22</v>
      </c>
      <c r="AA12" s="23" t="s">
        <v>24</v>
      </c>
    </row>
    <row r="13" ht="15.75" spans="1:27">
      <c r="A13" s="16" t="s">
        <v>32</v>
      </c>
      <c r="L13" s="28" t="str">
        <f t="shared" si="5"/>
        <v/>
      </c>
      <c r="M13" s="29" t="str">
        <f>IF(L13="","",SUM(L$6:L13))</f>
        <v/>
      </c>
      <c r="O13" s="17" t="s">
        <v>33</v>
      </c>
      <c r="P13" s="30">
        <f>C37/Q50</f>
        <v>0</v>
      </c>
      <c r="Q13" s="30">
        <f>E37/Q50</f>
        <v>0</v>
      </c>
      <c r="R13" s="30">
        <f>G37/Q50</f>
        <v>0</v>
      </c>
      <c r="S13" s="30">
        <f>I37/$Q$50</f>
        <v>0</v>
      </c>
      <c r="T13" s="45">
        <f>K37/$Q$50</f>
        <v>0</v>
      </c>
      <c r="V13" s="17" t="s">
        <v>34</v>
      </c>
      <c r="W13" s="30">
        <f>1-W68</f>
        <v>1</v>
      </c>
      <c r="X13" s="30">
        <f>1-X68</f>
        <v>1</v>
      </c>
      <c r="Y13" s="30">
        <f>1-Y68</f>
        <v>1</v>
      </c>
      <c r="Z13" s="30">
        <f>1-Z68</f>
        <v>1</v>
      </c>
      <c r="AA13" s="45">
        <f>1-AA68</f>
        <v>1</v>
      </c>
    </row>
    <row r="14" ht="15" spans="1:20">
      <c r="A14" s="16" t="s">
        <v>35</v>
      </c>
      <c r="L14" s="28" t="str">
        <f t="shared" si="5"/>
        <v/>
      </c>
      <c r="M14" s="29" t="str">
        <f>IF(L14="","",SUM(L$6:L14))</f>
        <v/>
      </c>
      <c r="O14" s="6" t="s">
        <v>36</v>
      </c>
      <c r="P14" s="7"/>
      <c r="Q14" s="7"/>
      <c r="R14" s="7"/>
      <c r="S14" s="7"/>
      <c r="T14" s="20"/>
    </row>
    <row r="15" ht="15.75" spans="1:20">
      <c r="A15" s="16" t="s">
        <v>37</v>
      </c>
      <c r="L15" s="28" t="str">
        <f t="shared" si="5"/>
        <v/>
      </c>
      <c r="M15" s="29" t="str">
        <f>IF(L15="","",SUM(L$6:L15))</f>
        <v/>
      </c>
      <c r="O15" s="8"/>
      <c r="P15" s="9"/>
      <c r="Q15" s="9"/>
      <c r="R15" s="9"/>
      <c r="S15" s="9"/>
      <c r="T15" s="21"/>
    </row>
    <row r="16" ht="15" spans="1:20">
      <c r="A16" s="16" t="s">
        <v>38</v>
      </c>
      <c r="L16" s="28" t="str">
        <f t="shared" si="5"/>
        <v/>
      </c>
      <c r="M16" s="29" t="str">
        <f>IF(L16="","",SUM(L$6:L16))</f>
        <v/>
      </c>
      <c r="O16" s="10"/>
      <c r="P16" s="22" t="s">
        <v>39</v>
      </c>
      <c r="Q16" s="22" t="s">
        <v>40</v>
      </c>
      <c r="R16" s="22" t="s">
        <v>41</v>
      </c>
      <c r="S16" s="22" t="s">
        <v>42</v>
      </c>
      <c r="T16" s="23" t="s">
        <v>43</v>
      </c>
    </row>
    <row r="17" ht="15" spans="1:20">
      <c r="A17" s="16" t="s">
        <v>44</v>
      </c>
      <c r="L17" s="28" t="str">
        <f t="shared" si="5"/>
        <v/>
      </c>
      <c r="M17" s="29" t="str">
        <f>IF(L17="","",SUM(L$6:L17))</f>
        <v/>
      </c>
      <c r="O17" s="13" t="s">
        <v>13</v>
      </c>
      <c r="P17" s="25">
        <f t="shared" ref="P17:P22" si="6">P64/$Q$50</f>
        <v>0</v>
      </c>
      <c r="Q17" s="25">
        <f t="shared" ref="Q17:Q22" si="7">Q64/$Q$50</f>
        <v>0</v>
      </c>
      <c r="R17" s="25">
        <f t="shared" ref="R17:R22" si="8">R64/$Q$50</f>
        <v>0</v>
      </c>
      <c r="S17" s="25">
        <f t="shared" ref="S17:S22" si="9">S64/$Q$50</f>
        <v>0</v>
      </c>
      <c r="T17" s="41">
        <v>1</v>
      </c>
    </row>
    <row r="18" ht="15" spans="1:20">
      <c r="A18" s="16" t="s">
        <v>45</v>
      </c>
      <c r="L18" s="28" t="str">
        <f t="shared" si="5"/>
        <v/>
      </c>
      <c r="M18" s="29" t="str">
        <f>IF(L18="","",SUM(L$6:L18))</f>
        <v/>
      </c>
      <c r="O18" s="13" t="s">
        <v>18</v>
      </c>
      <c r="P18" s="25">
        <f t="shared" si="6"/>
        <v>0</v>
      </c>
      <c r="Q18" s="25">
        <f t="shared" si="7"/>
        <v>0</v>
      </c>
      <c r="R18" s="25">
        <f t="shared" si="8"/>
        <v>0</v>
      </c>
      <c r="S18" s="25">
        <f t="shared" si="9"/>
        <v>0</v>
      </c>
      <c r="T18" s="41">
        <v>1</v>
      </c>
    </row>
    <row r="19" ht="15" spans="1:20">
      <c r="A19" s="16" t="s">
        <v>46</v>
      </c>
      <c r="L19" s="28" t="str">
        <f t="shared" si="5"/>
        <v/>
      </c>
      <c r="M19" s="29" t="str">
        <f>IF(L19="","",SUM(L$6:L19))</f>
        <v/>
      </c>
      <c r="O19" s="13" t="s">
        <v>20</v>
      </c>
      <c r="P19" s="25">
        <f t="shared" si="6"/>
        <v>0</v>
      </c>
      <c r="Q19" s="25">
        <f t="shared" si="7"/>
        <v>0</v>
      </c>
      <c r="R19" s="25">
        <f t="shared" si="8"/>
        <v>0</v>
      </c>
      <c r="S19" s="25">
        <f t="shared" si="9"/>
        <v>0</v>
      </c>
      <c r="T19" s="41">
        <v>1</v>
      </c>
    </row>
    <row r="20" customFormat="1" ht="15" spans="1:20">
      <c r="A20" s="16" t="s">
        <v>47</v>
      </c>
      <c r="L20" s="28" t="str">
        <f t="shared" si="5"/>
        <v/>
      </c>
      <c r="M20" s="29" t="str">
        <f>IF(L20="","",SUM(L$6:L20))</f>
        <v/>
      </c>
      <c r="O20" s="13" t="s">
        <v>22</v>
      </c>
      <c r="P20" s="25">
        <f t="shared" si="6"/>
        <v>0</v>
      </c>
      <c r="Q20" s="25">
        <f t="shared" si="7"/>
        <v>0</v>
      </c>
      <c r="R20" s="25">
        <f t="shared" si="8"/>
        <v>0</v>
      </c>
      <c r="S20" s="25">
        <f t="shared" si="9"/>
        <v>0</v>
      </c>
      <c r="T20" s="41">
        <v>1</v>
      </c>
    </row>
    <row r="21" customFormat="1" ht="15" spans="1:20">
      <c r="A21" s="16" t="s">
        <v>48</v>
      </c>
      <c r="L21" s="28" t="str">
        <f t="shared" si="5"/>
        <v/>
      </c>
      <c r="M21" s="29" t="str">
        <f>IF(L21="","",SUM(L$6:L21))</f>
        <v/>
      </c>
      <c r="O21" s="13" t="s">
        <v>24</v>
      </c>
      <c r="P21" s="25">
        <f t="shared" si="6"/>
        <v>0</v>
      </c>
      <c r="Q21" s="25">
        <f t="shared" si="7"/>
        <v>0</v>
      </c>
      <c r="R21" s="25">
        <f t="shared" si="8"/>
        <v>0</v>
      </c>
      <c r="S21" s="25">
        <f t="shared" si="9"/>
        <v>0</v>
      </c>
      <c r="T21" s="41">
        <v>1</v>
      </c>
    </row>
    <row r="22" customFormat="1" ht="15.75" spans="1:20">
      <c r="A22" s="16" t="s">
        <v>49</v>
      </c>
      <c r="L22" s="28" t="str">
        <f t="shared" si="5"/>
        <v/>
      </c>
      <c r="M22" s="29" t="str">
        <f>IF(L22="","",SUM(L$6:L22))</f>
        <v/>
      </c>
      <c r="O22" s="17" t="s">
        <v>26</v>
      </c>
      <c r="P22" s="30">
        <f t="shared" si="6"/>
        <v>0</v>
      </c>
      <c r="Q22" s="30">
        <f t="shared" si="7"/>
        <v>0</v>
      </c>
      <c r="R22" s="30">
        <f t="shared" si="8"/>
        <v>0</v>
      </c>
      <c r="S22" s="30">
        <f t="shared" si="9"/>
        <v>0</v>
      </c>
      <c r="T22" s="43">
        <v>1</v>
      </c>
    </row>
    <row r="23" customFormat="1" ht="15" spans="1:13">
      <c r="A23" s="16" t="s">
        <v>50</v>
      </c>
      <c r="L23" s="28" t="str">
        <f t="shared" si="5"/>
        <v/>
      </c>
      <c r="M23" s="29" t="str">
        <f>IF(L23="","",SUM(L$6:L23))</f>
        <v/>
      </c>
    </row>
    <row r="24" customFormat="1" ht="15" spans="1:13">
      <c r="A24" s="16" t="s">
        <v>51</v>
      </c>
      <c r="L24" s="28" t="str">
        <f t="shared" si="5"/>
        <v/>
      </c>
      <c r="M24" s="29" t="str">
        <f>IF(L24="","",SUM(L$6:L24))</f>
        <v/>
      </c>
    </row>
    <row r="25" ht="15" spans="1:13">
      <c r="A25" s="16" t="s">
        <v>52</v>
      </c>
      <c r="L25" s="28" t="str">
        <f t="shared" si="5"/>
        <v/>
      </c>
      <c r="M25" s="29" t="str">
        <f>IF(L25="","",SUM(L$6:L25))</f>
        <v/>
      </c>
    </row>
    <row r="26" ht="15" spans="1:13">
      <c r="A26" s="16" t="s">
        <v>53</v>
      </c>
      <c r="L26" s="28" t="str">
        <f t="shared" si="5"/>
        <v/>
      </c>
      <c r="M26" s="29" t="str">
        <f>IF(L26="","",SUM(L$6:L26))</f>
        <v/>
      </c>
    </row>
    <row r="27" ht="15" spans="1:13">
      <c r="A27" s="16" t="s">
        <v>54</v>
      </c>
      <c r="L27" s="28" t="str">
        <f t="shared" si="5"/>
        <v/>
      </c>
      <c r="M27" s="29" t="str">
        <f>IF(L27="","",SUM(L$6:L27))</f>
        <v/>
      </c>
    </row>
    <row r="28" ht="15" spans="1:13">
      <c r="A28" s="16" t="s">
        <v>55</v>
      </c>
      <c r="L28" s="28" t="str">
        <f t="shared" si="5"/>
        <v/>
      </c>
      <c r="M28" s="29" t="str">
        <f>IF(L28="","",SUM(L$6:L28))</f>
        <v/>
      </c>
    </row>
    <row r="29" ht="15" spans="1:13">
      <c r="A29" s="16" t="s">
        <v>56</v>
      </c>
      <c r="L29" s="28" t="str">
        <f t="shared" si="5"/>
        <v/>
      </c>
      <c r="M29" s="29" t="str">
        <f>IF(L29="","",SUM(L$6:L29))</f>
        <v/>
      </c>
    </row>
    <row r="30" ht="15" spans="1:13">
      <c r="A30" s="16" t="s">
        <v>57</v>
      </c>
      <c r="L30" s="28" t="str">
        <f t="shared" si="5"/>
        <v/>
      </c>
      <c r="M30" s="29" t="str">
        <f>IF(L30="","",SUM(L$6:L30))</f>
        <v/>
      </c>
    </row>
    <row r="31" ht="15" spans="1:13">
      <c r="A31" s="16" t="s">
        <v>58</v>
      </c>
      <c r="L31" s="28" t="str">
        <f t="shared" si="5"/>
        <v/>
      </c>
      <c r="M31" s="29" t="str">
        <f>IF(L31="","",SUM(L$6:L31))</f>
        <v/>
      </c>
    </row>
    <row r="32" ht="15" spans="1:13">
      <c r="A32" s="16" t="s">
        <v>59</v>
      </c>
      <c r="L32" s="28" t="str">
        <f t="shared" si="5"/>
        <v/>
      </c>
      <c r="M32" s="29" t="str">
        <f>IF(L32="","",SUM(L$6:L32))</f>
        <v/>
      </c>
    </row>
    <row r="33" ht="15" spans="1:13">
      <c r="A33" s="16" t="s">
        <v>60</v>
      </c>
      <c r="L33" s="28" t="str">
        <f t="shared" si="5"/>
        <v/>
      </c>
      <c r="M33" s="29" t="str">
        <f>IF(L33="","",SUM(L$6:L33))</f>
        <v/>
      </c>
    </row>
    <row r="34" ht="15" spans="1:13">
      <c r="A34" s="16" t="s">
        <v>61</v>
      </c>
      <c r="L34" s="28" t="str">
        <f t="shared" si="5"/>
        <v/>
      </c>
      <c r="M34" s="29" t="str">
        <f>IF(L34="","",SUM(L$6:L34))</f>
        <v/>
      </c>
    </row>
    <row r="35" ht="15" spans="1:13">
      <c r="A35" s="16" t="s">
        <v>62</v>
      </c>
      <c r="L35" s="28" t="str">
        <f t="shared" si="5"/>
        <v/>
      </c>
      <c r="M35" s="29" t="str">
        <f>IF(L35="","",SUM(L$6:L35))</f>
        <v/>
      </c>
    </row>
    <row r="36" ht="15" spans="1:13">
      <c r="A36" s="16" t="s">
        <v>63</v>
      </c>
      <c r="L36" s="28" t="str">
        <f t="shared" si="5"/>
        <v/>
      </c>
      <c r="M36" s="29" t="str">
        <f>IF(L36="","",SUM(L$6:L36))</f>
        <v/>
      </c>
    </row>
    <row r="37" ht="15.15" spans="1:13">
      <c r="A37" s="17" t="s">
        <v>64</v>
      </c>
      <c r="B37" s="18"/>
      <c r="C37" s="19">
        <f>SUM(C$6:C36)</f>
        <v>0</v>
      </c>
      <c r="D37" s="19"/>
      <c r="E37" s="19">
        <f>SUM(E$6:E36)</f>
        <v>0</v>
      </c>
      <c r="F37" s="19"/>
      <c r="G37" s="19">
        <f>SUM(G$6:G36)</f>
        <v>0</v>
      </c>
      <c r="H37" s="19"/>
      <c r="I37" s="19">
        <f>SUM(I$6:I36)</f>
        <v>0</v>
      </c>
      <c r="J37" s="19"/>
      <c r="K37" s="19">
        <f>SUM(K$6:K36)</f>
        <v>0</v>
      </c>
      <c r="L37" s="19"/>
      <c r="M37" s="31"/>
    </row>
    <row r="39" spans="9:13">
      <c r="I39" s="32" t="s">
        <v>65</v>
      </c>
      <c r="J39" s="1"/>
      <c r="K39" s="1"/>
      <c r="L39" s="1"/>
      <c r="M39" s="1"/>
    </row>
    <row r="40" spans="9:13">
      <c r="I40" s="1"/>
      <c r="J40" s="1"/>
      <c r="K40" s="1"/>
      <c r="L40" s="1"/>
      <c r="M40" s="1"/>
    </row>
    <row r="41" spans="9:13">
      <c r="I41" s="1"/>
      <c r="J41" s="1"/>
      <c r="K41" s="1"/>
      <c r="L41" s="1"/>
      <c r="M41" s="1"/>
    </row>
    <row r="49" spans="15:15">
      <c r="O49" t="s">
        <v>66</v>
      </c>
    </row>
    <row r="50" spans="15:17">
      <c r="O50" t="s">
        <v>67</v>
      </c>
      <c r="P50">
        <f>SUM(C37,E37,G37,I37,K37)</f>
        <v>0</v>
      </c>
      <c r="Q50">
        <f>IF(P50=0,1,P50)</f>
        <v>1</v>
      </c>
    </row>
    <row r="51" ht="15.15"/>
    <row r="52" spans="15:27">
      <c r="O52" s="6" t="s">
        <v>1</v>
      </c>
      <c r="P52" s="7"/>
      <c r="Q52" s="7"/>
      <c r="R52" s="7"/>
      <c r="S52" s="7"/>
      <c r="T52" s="7"/>
      <c r="V52" s="6" t="s">
        <v>2</v>
      </c>
      <c r="W52" s="7"/>
      <c r="X52" s="7"/>
      <c r="Y52" s="7"/>
      <c r="Z52" s="7"/>
      <c r="AA52" s="7"/>
    </row>
    <row r="53" ht="15.15" spans="15:27">
      <c r="O53" s="8"/>
      <c r="P53" s="9"/>
      <c r="Q53" s="9"/>
      <c r="R53" s="9"/>
      <c r="S53" s="9"/>
      <c r="T53" s="9"/>
      <c r="V53" s="8"/>
      <c r="W53" s="9"/>
      <c r="X53" s="9"/>
      <c r="Y53" s="9"/>
      <c r="Z53" s="9"/>
      <c r="AA53" s="9"/>
    </row>
    <row r="54" spans="15:27">
      <c r="O54" s="13"/>
      <c r="P54" t="s">
        <v>5</v>
      </c>
      <c r="Q54" t="s">
        <v>6</v>
      </c>
      <c r="R54" t="s">
        <v>7</v>
      </c>
      <c r="S54" t="s">
        <v>8</v>
      </c>
      <c r="T54" s="39" t="s">
        <v>9</v>
      </c>
      <c r="V54" s="10"/>
      <c r="W54" s="40" t="s">
        <v>10</v>
      </c>
      <c r="X54" s="22" t="s">
        <v>11</v>
      </c>
      <c r="Y54" s="22"/>
      <c r="Z54" s="22"/>
      <c r="AA54" s="23"/>
    </row>
    <row r="55" spans="15:27">
      <c r="O55" s="13" t="s">
        <v>13</v>
      </c>
      <c r="T55" s="41">
        <v>1</v>
      </c>
      <c r="V55" s="13" t="s">
        <v>13</v>
      </c>
      <c r="X55" s="4">
        <v>1</v>
      </c>
      <c r="AA55" s="39"/>
    </row>
    <row r="56" spans="15:27">
      <c r="O56" s="13" t="s">
        <v>18</v>
      </c>
      <c r="T56" s="41">
        <v>1</v>
      </c>
      <c r="V56" s="13" t="s">
        <v>18</v>
      </c>
      <c r="X56" s="4">
        <v>1</v>
      </c>
      <c r="AA56" s="39"/>
    </row>
    <row r="57" spans="15:27">
      <c r="O57" s="13" t="s">
        <v>20</v>
      </c>
      <c r="T57" s="41">
        <v>1</v>
      </c>
      <c r="V57" s="13" t="s">
        <v>20</v>
      </c>
      <c r="X57" s="4">
        <v>1</v>
      </c>
      <c r="AA57" s="39"/>
    </row>
    <row r="58" spans="15:27">
      <c r="O58" s="13" t="s">
        <v>22</v>
      </c>
      <c r="T58" s="41">
        <v>1</v>
      </c>
      <c r="V58" s="13" t="s">
        <v>22</v>
      </c>
      <c r="X58" s="4">
        <v>1</v>
      </c>
      <c r="AA58" s="39"/>
    </row>
    <row r="59" spans="15:27">
      <c r="O59" s="13" t="s">
        <v>24</v>
      </c>
      <c r="T59" s="41">
        <v>1</v>
      </c>
      <c r="V59" s="13" t="s">
        <v>24</v>
      </c>
      <c r="X59" s="4">
        <v>1</v>
      </c>
      <c r="AA59" s="39"/>
    </row>
    <row r="60" ht="15.15" spans="15:27">
      <c r="O60" s="17" t="s">
        <v>26</v>
      </c>
      <c r="P60" s="18"/>
      <c r="Q60" s="18"/>
      <c r="R60" s="18"/>
      <c r="S60" s="18"/>
      <c r="T60" s="43">
        <v>1</v>
      </c>
      <c r="V60" s="17" t="s">
        <v>26</v>
      </c>
      <c r="W60" s="18"/>
      <c r="X60" s="46">
        <v>1</v>
      </c>
      <c r="Y60" s="18"/>
      <c r="Z60" s="18"/>
      <c r="AA60" s="61"/>
    </row>
    <row r="61" spans="15:27">
      <c r="O61" s="6" t="s">
        <v>36</v>
      </c>
      <c r="P61" s="7"/>
      <c r="Q61" s="7"/>
      <c r="R61" s="7"/>
      <c r="S61" s="7"/>
      <c r="T61" s="20"/>
      <c r="V61" s="6" t="s">
        <v>29</v>
      </c>
      <c r="W61" s="7"/>
      <c r="X61" s="7"/>
      <c r="Y61" s="7"/>
      <c r="Z61" s="7"/>
      <c r="AA61" s="7"/>
    </row>
    <row r="62" ht="15.15" spans="15:27">
      <c r="O62" s="8"/>
      <c r="P62" s="9"/>
      <c r="Q62" s="9"/>
      <c r="R62" s="9"/>
      <c r="S62" s="9"/>
      <c r="T62" s="21"/>
      <c r="V62" s="8"/>
      <c r="W62" s="9"/>
      <c r="X62" s="9"/>
      <c r="Y62" s="9"/>
      <c r="Z62" s="9"/>
      <c r="AA62" s="9"/>
    </row>
    <row r="63" spans="15:27">
      <c r="O63" s="13"/>
      <c r="P63" t="s">
        <v>39</v>
      </c>
      <c r="Q63" t="s">
        <v>40</v>
      </c>
      <c r="R63" t="s">
        <v>41</v>
      </c>
      <c r="S63" t="s">
        <v>42</v>
      </c>
      <c r="T63" s="39" t="s">
        <v>43</v>
      </c>
      <c r="V63" s="10"/>
      <c r="W63" s="22" t="s">
        <v>13</v>
      </c>
      <c r="X63" s="22" t="s">
        <v>18</v>
      </c>
      <c r="Y63" s="22" t="s">
        <v>20</v>
      </c>
      <c r="Z63" s="22" t="s">
        <v>22</v>
      </c>
      <c r="AA63" s="23" t="s">
        <v>24</v>
      </c>
    </row>
    <row r="64" ht="15.15" spans="15:27">
      <c r="O64" s="13" t="s">
        <v>13</v>
      </c>
      <c r="T64" s="41">
        <v>1</v>
      </c>
      <c r="V64" s="17" t="s">
        <v>34</v>
      </c>
      <c r="W64" s="18"/>
      <c r="X64" s="18"/>
      <c r="Y64" s="18"/>
      <c r="Z64" s="18"/>
      <c r="AA64" s="61"/>
    </row>
    <row r="65" spans="15:27">
      <c r="O65" s="13" t="s">
        <v>18</v>
      </c>
      <c r="T65" s="41">
        <v>1</v>
      </c>
      <c r="W65">
        <f>$AA$66-W64</f>
        <v>0</v>
      </c>
      <c r="X65">
        <f>$AA$66-X64</f>
        <v>0</v>
      </c>
      <c r="Y65">
        <f>$AA$66-Y64</f>
        <v>0</v>
      </c>
      <c r="Z65">
        <f>$AA$66-Z64</f>
        <v>0</v>
      </c>
      <c r="AA65">
        <f>$AA$66-AA64</f>
        <v>0</v>
      </c>
    </row>
    <row r="66" spans="15:27">
      <c r="O66" s="13" t="s">
        <v>20</v>
      </c>
      <c r="T66" s="41">
        <v>1</v>
      </c>
      <c r="Z66">
        <f>SUM(W65:AA65)</f>
        <v>0</v>
      </c>
      <c r="AA66">
        <f>SUM(W64:AA64)</f>
        <v>0</v>
      </c>
    </row>
    <row r="67" spans="15:20">
      <c r="O67" s="13" t="s">
        <v>22</v>
      </c>
      <c r="T67" s="41">
        <v>1</v>
      </c>
    </row>
    <row r="68" spans="15:27">
      <c r="O68" s="13" t="s">
        <v>24</v>
      </c>
      <c r="T68" s="41">
        <v>1</v>
      </c>
      <c r="W68">
        <f>W64/$Q$50</f>
        <v>0</v>
      </c>
      <c r="X68">
        <f>X64/$Q$50</f>
        <v>0</v>
      </c>
      <c r="Y68">
        <f>Y64/$Q$50</f>
        <v>0</v>
      </c>
      <c r="Z68">
        <f>Z64/$Q$50</f>
        <v>0</v>
      </c>
      <c r="AA68">
        <f>AA64/$Q$50</f>
        <v>0</v>
      </c>
    </row>
    <row r="69" ht="15.15" spans="15:20">
      <c r="O69" s="17" t="s">
        <v>26</v>
      </c>
      <c r="P69" s="18"/>
      <c r="Q69" s="18"/>
      <c r="R69" s="18"/>
      <c r="S69" s="18"/>
      <c r="T69" s="43">
        <v>1</v>
      </c>
    </row>
    <row r="71" spans="15:17">
      <c r="O71" t="s">
        <v>68</v>
      </c>
      <c r="P71" t="s">
        <v>69</v>
      </c>
      <c r="Q71" t="s">
        <v>70</v>
      </c>
    </row>
    <row r="72" spans="16:17">
      <c r="P72">
        <v>1</v>
      </c>
      <c r="Q72">
        <v>2</v>
      </c>
    </row>
    <row r="73" spans="16:16">
      <c r="P73" t="s">
        <v>71</v>
      </c>
    </row>
  </sheetData>
  <mergeCells count="23"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L4:M4"/>
    <mergeCell ref="A1:M2"/>
    <mergeCell ref="O1:T2"/>
    <mergeCell ref="O10:T11"/>
    <mergeCell ref="V10:AA11"/>
    <mergeCell ref="O14:T15"/>
    <mergeCell ref="I39:M41"/>
    <mergeCell ref="O52:T53"/>
    <mergeCell ref="V52:AA53"/>
    <mergeCell ref="V61:AA62"/>
    <mergeCell ref="O61:T62"/>
    <mergeCell ref="V1:X2"/>
    <mergeCell ref="Y1:AA2"/>
  </mergeCells>
  <conditionalFormatting sqref="P13:T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{13ae17c0-34b9-4154-8210-94f921d78cac}</x14:id>
        </ext>
      </extLst>
    </cfRule>
  </conditionalFormatting>
  <conditionalFormatting sqref="W13:AA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{03079d80-24f5-47fe-a26d-ad7576bfb957}</x14:id>
        </ext>
      </extLst>
    </cfRule>
  </conditionalFormatting>
  <conditionalFormatting sqref="C37:K3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{2d79b696-505c-44af-b85c-2ba6300ae37b}</x14:id>
        </ext>
      </extLst>
    </cfRule>
  </conditionalFormatting>
  <conditionalFormatting sqref="B6:B36">
    <cfRule type="containsText" dxfId="0" priority="14" operator="between" text="q">
      <formula>NOT(ISERROR(SEARCH("q",B6)))</formula>
    </cfRule>
  </conditionalFormatting>
  <conditionalFormatting sqref="C6:C36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{214e06f9-4ae9-41cd-a799-33020ee58354}</x14:id>
        </ext>
      </extLst>
    </cfRule>
  </conditionalFormatting>
  <conditionalFormatting sqref="L6:L3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{8eab61c0-ae1b-4df6-b24f-be27b43e44bd}</x14:id>
        </ext>
      </extLst>
    </cfRule>
  </conditionalFormatting>
  <conditionalFormatting sqref="M6:M3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{6b706bfd-cd6c-473d-8ad6-884f5793ff7e}</x14:id>
        </ext>
      </extLst>
    </cfRule>
  </conditionalFormatting>
  <conditionalFormatting sqref="P4:T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X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 B8:B36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{94a7da85-0335-4dcb-a685-98c51233903d}</x14:id>
        </ext>
      </extLst>
    </cfRule>
  </conditionalFormatting>
  <conditionalFormatting sqref="H6:H36 D6:D36 F6:F36 J6:J36 B6:B36">
    <cfRule type="containsText" dxfId="1" priority="9" operator="between" text="防御">
      <formula>NOT(ISERROR(SEARCH("防御",B6)))</formula>
    </cfRule>
    <cfRule type="containsText" dxfId="2" priority="10" operator="between" text="必杀">
      <formula>NOT(ISERROR(SEARCH("必杀",B6)))</formula>
    </cfRule>
  </conditionalFormatting>
  <conditionalFormatting sqref="C6:K3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{14fc352b-dd89-408c-850b-2bb21e8edb95}</x14:id>
        </ext>
      </extLst>
    </cfRule>
  </conditionalFormatting>
  <conditionalFormatting sqref="P17:S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ae17c0-34b9-4154-8210-94f921d78c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P13:T13</xm:sqref>
        </x14:conditionalFormatting>
        <x14:conditionalFormatting xmlns:xm="http://schemas.microsoft.com/office/excel/2006/main">
          <x14:cfRule type="dataBar" id="{03079d80-24f5-47fe-a26d-ad7576bfb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W13:AA13</xm:sqref>
        </x14:conditionalFormatting>
        <x14:conditionalFormatting xmlns:xm="http://schemas.microsoft.com/office/excel/2006/main">
          <x14:cfRule type="dataBar" id="{2d79b696-505c-44af-b85c-2ba6300ae3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C37:K37</xm:sqref>
        </x14:conditionalFormatting>
        <x14:conditionalFormatting xmlns:xm="http://schemas.microsoft.com/office/excel/2006/main">
          <x14:cfRule type="dataBar" id="{214e06f9-4ae9-41cd-a799-33020ee5835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C6:C36</xm:sqref>
        </x14:conditionalFormatting>
        <x14:conditionalFormatting xmlns:xm="http://schemas.microsoft.com/office/excel/2006/main">
          <x14:cfRule type="dataBar" id="{8eab61c0-ae1b-4df6-b24f-be27b43e44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L6:L36</xm:sqref>
        </x14:conditionalFormatting>
        <x14:conditionalFormatting xmlns:xm="http://schemas.microsoft.com/office/excel/2006/main">
          <x14:cfRule type="dataBar" id="{6b706bfd-cd6c-473d-8ad6-884f5793f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M6:M36</xm:sqref>
        </x14:conditionalFormatting>
        <x14:conditionalFormatting xmlns:xm="http://schemas.microsoft.com/office/excel/2006/main">
          <x14:cfRule type="dataBar" id="{94a7da85-0335-4dcb-a685-98c5123390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B6 B8:B36</xm:sqref>
        </x14:conditionalFormatting>
        <x14:conditionalFormatting xmlns:xm="http://schemas.microsoft.com/office/excel/2006/main">
          <x14:cfRule type="dataBar" id="{14fc352b-dd89-408c-850b-2bb21e8edb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C6:K36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workbookViewId="0">
      <selection activeCell="G16" sqref="G16"/>
    </sheetView>
  </sheetViews>
  <sheetFormatPr defaultColWidth="8.88888888888889" defaultRowHeight="14.4"/>
  <cols>
    <col min="1" max="1" width="10.8888888888889" customWidth="1"/>
    <col min="2" max="2" width="17.4444444444444" customWidth="1"/>
    <col min="3" max="3" width="8.22222222222222" customWidth="1"/>
    <col min="4" max="4" width="7.22222222222222" customWidth="1"/>
    <col min="5" max="5" width="16.8888888888889" customWidth="1"/>
    <col min="6" max="6" width="16.2222222222222" customWidth="1"/>
    <col min="7" max="7" width="19.4444444444444" customWidth="1"/>
    <col min="8" max="8" width="22.7777777777778" customWidth="1"/>
    <col min="9" max="9" width="17.6666666666667" customWidth="1"/>
    <col min="11" max="11" width="15.5555555555556" customWidth="1"/>
  </cols>
  <sheetData>
    <row r="1" spans="2:8">
      <c r="B1" t="s">
        <v>4</v>
      </c>
      <c r="C1" t="s">
        <v>72</v>
      </c>
      <c r="D1" t="s">
        <v>73</v>
      </c>
      <c r="E1" t="s">
        <v>74</v>
      </c>
      <c r="F1" t="s">
        <v>12</v>
      </c>
      <c r="G1" t="s">
        <v>75</v>
      </c>
      <c r="H1" t="s">
        <v>76</v>
      </c>
    </row>
    <row r="2" spans="1:11">
      <c r="A2" s="1" t="s">
        <v>77</v>
      </c>
      <c r="I2" s="2" t="s">
        <v>78</v>
      </c>
      <c r="J2" s="2"/>
      <c r="K2" s="2"/>
    </row>
    <row r="3" spans="1:11">
      <c r="A3" s="1"/>
      <c r="I3" s="2"/>
      <c r="J3" s="2"/>
      <c r="K3" s="2"/>
    </row>
    <row r="4" spans="1:1">
      <c r="A4" s="1"/>
    </row>
    <row r="5" spans="1:1">
      <c r="A5" s="1"/>
    </row>
    <row r="6" spans="1:1">
      <c r="A6" s="1"/>
    </row>
    <row r="8" ht="19" customHeight="1"/>
    <row r="11" spans="16:21">
      <c r="P11" t="s">
        <v>20</v>
      </c>
      <c r="U11" s="4">
        <v>1</v>
      </c>
    </row>
    <row r="12" spans="16:21">
      <c r="P12" t="s">
        <v>22</v>
      </c>
      <c r="U12" s="4">
        <v>1</v>
      </c>
    </row>
    <row r="13" spans="16:21">
      <c r="P13" t="s">
        <v>24</v>
      </c>
      <c r="U13" s="4">
        <v>1</v>
      </c>
    </row>
    <row r="14" spans="16:21">
      <c r="P14" t="s">
        <v>26</v>
      </c>
      <c r="U14" s="4">
        <v>1</v>
      </c>
    </row>
    <row r="15" spans="16:21">
      <c r="P15" s="3"/>
      <c r="Q15" s="3"/>
      <c r="R15" s="3"/>
      <c r="S15" s="3"/>
      <c r="T15" s="3"/>
      <c r="U15" s="3"/>
    </row>
    <row r="16" spans="16:21">
      <c r="P16" s="1" t="s">
        <v>29</v>
      </c>
      <c r="Q16" s="1"/>
      <c r="R16" s="1"/>
      <c r="S16" s="1"/>
      <c r="T16" s="1"/>
      <c r="U16" s="1"/>
    </row>
    <row r="17" spans="16:21">
      <c r="P17" s="1"/>
      <c r="Q17" s="1"/>
      <c r="R17" s="1"/>
      <c r="S17" s="1"/>
      <c r="T17" s="1"/>
      <c r="U17" s="1"/>
    </row>
    <row r="18" spans="17:21">
      <c r="Q18" t="s">
        <v>13</v>
      </c>
      <c r="R18" t="s">
        <v>18</v>
      </c>
      <c r="S18" t="s">
        <v>20</v>
      </c>
      <c r="T18" t="s">
        <v>22</v>
      </c>
      <c r="U18" t="s">
        <v>24</v>
      </c>
    </row>
    <row r="19" spans="16:16">
      <c r="P19" t="s">
        <v>34</v>
      </c>
    </row>
    <row r="21" spans="16:21">
      <c r="P21" s="1" t="s">
        <v>36</v>
      </c>
      <c r="Q21" s="1"/>
      <c r="R21" s="1"/>
      <c r="S21" s="1"/>
      <c r="T21" s="1"/>
      <c r="U21" s="1"/>
    </row>
    <row r="22" spans="16:21">
      <c r="P22" s="1"/>
      <c r="Q22" s="1"/>
      <c r="R22" s="1"/>
      <c r="S22" s="1"/>
      <c r="T22" s="1"/>
      <c r="U22" s="1"/>
    </row>
    <row r="23" spans="17:21">
      <c r="Q23" t="s">
        <v>39</v>
      </c>
      <c r="R23" t="s">
        <v>40</v>
      </c>
      <c r="S23" t="s">
        <v>41</v>
      </c>
      <c r="T23" t="s">
        <v>42</v>
      </c>
      <c r="U23" t="s">
        <v>43</v>
      </c>
    </row>
    <row r="24" spans="16:21">
      <c r="P24" t="s">
        <v>13</v>
      </c>
      <c r="U24" s="4">
        <v>1</v>
      </c>
    </row>
    <row r="25" spans="16:21">
      <c r="P25" t="s">
        <v>18</v>
      </c>
      <c r="U25" s="4">
        <v>1</v>
      </c>
    </row>
    <row r="26" spans="16:21">
      <c r="P26" t="s">
        <v>20</v>
      </c>
      <c r="U26" s="4">
        <v>1</v>
      </c>
    </row>
    <row r="27" spans="16:21">
      <c r="P27" t="s">
        <v>22</v>
      </c>
      <c r="U27" s="4">
        <v>1</v>
      </c>
    </row>
    <row r="28" spans="16:21">
      <c r="P28" t="s">
        <v>24</v>
      </c>
      <c r="U28" s="4">
        <v>1</v>
      </c>
    </row>
    <row r="29" spans="16:21">
      <c r="P29" t="s">
        <v>26</v>
      </c>
      <c r="U29" s="4">
        <v>1</v>
      </c>
    </row>
    <row r="31" spans="16:21">
      <c r="P31" s="1" t="s">
        <v>2</v>
      </c>
      <c r="Q31" s="1"/>
      <c r="R31" s="1"/>
      <c r="S31" s="1"/>
      <c r="T31" s="1"/>
      <c r="U31" s="1"/>
    </row>
    <row r="32" spans="16:21">
      <c r="P32" s="1"/>
      <c r="Q32" s="1"/>
      <c r="R32" s="1"/>
      <c r="S32" s="1"/>
      <c r="T32" s="1"/>
      <c r="U32" s="1"/>
    </row>
    <row r="33" spans="17:18">
      <c r="Q33" s="5" t="s">
        <v>10</v>
      </c>
      <c r="R33" t="s">
        <v>11</v>
      </c>
    </row>
    <row r="34" spans="16:18">
      <c r="P34" t="s">
        <v>13</v>
      </c>
      <c r="R34" s="4">
        <v>1</v>
      </c>
    </row>
    <row r="35" spans="16:18">
      <c r="P35" t="s">
        <v>18</v>
      </c>
      <c r="R35" s="4">
        <v>1</v>
      </c>
    </row>
    <row r="36" spans="16:18">
      <c r="P36" t="s">
        <v>20</v>
      </c>
      <c r="R36" s="4">
        <v>1</v>
      </c>
    </row>
    <row r="37" spans="16:18">
      <c r="P37" t="s">
        <v>22</v>
      </c>
      <c r="R37" s="4">
        <v>1</v>
      </c>
    </row>
    <row r="38" spans="16:18">
      <c r="P38" t="s">
        <v>24</v>
      </c>
      <c r="R38" s="4">
        <v>1</v>
      </c>
    </row>
    <row r="39" spans="16:18">
      <c r="P39" t="s">
        <v>26</v>
      </c>
      <c r="R39" s="4">
        <v>1</v>
      </c>
    </row>
  </sheetData>
  <mergeCells count="5">
    <mergeCell ref="A2:A6"/>
    <mergeCell ref="I2:K3"/>
    <mergeCell ref="P31:U32"/>
    <mergeCell ref="P16:U17"/>
    <mergeCell ref="P21:U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满配伤害</vt:lpstr>
      <vt:lpstr>角色信息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2022-04-21T09:13:00Z</dcterms:created>
  <dcterms:modified xsi:type="dcterms:W3CDTF">2022-04-26T03:14:29Z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719C484FCEEE4685A59BD88BAC4BC923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