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warnka\Desktop\"/>
    </mc:Choice>
  </mc:AlternateContent>
  <bookViews>
    <workbookView xWindow="0" yWindow="0" windowWidth="19200" windowHeight="8560"/>
  </bookViews>
  <sheets>
    <sheet name="Conclusion" sheetId="6" r:id="rId1"/>
    <sheet name="Gayatri Mantra" sheetId="1" r:id="rId2"/>
    <sheet name="Dwadash Akshari" sheetId="2" r:id="rId3"/>
    <sheet name="Panch Akshari" sheetId="3" r:id="rId4"/>
    <sheet name="Omkar" sheetId="5" r:id="rId5"/>
    <sheet name="Raam Naam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4" l="1"/>
  <c r="E43" i="4" s="1"/>
  <c r="F43" i="4" s="1"/>
  <c r="D44" i="5"/>
  <c r="E44" i="5"/>
  <c r="F44" i="5"/>
  <c r="D54" i="2"/>
  <c r="E54" i="2"/>
  <c r="F54" i="2" s="1"/>
  <c r="D47" i="4"/>
  <c r="E47" i="4" s="1"/>
  <c r="F47" i="4" s="1"/>
  <c r="D48" i="3"/>
  <c r="E48" i="3" s="1"/>
  <c r="F48" i="3" s="1"/>
  <c r="D53" i="5"/>
  <c r="E53" i="5" s="1"/>
  <c r="F53" i="5" s="1"/>
  <c r="E52" i="5"/>
  <c r="F52" i="5" s="1"/>
  <c r="D52" i="5"/>
  <c r="D51" i="5"/>
  <c r="E51" i="5" s="1"/>
  <c r="F51" i="5" s="1"/>
  <c r="D50" i="5"/>
  <c r="E50" i="5" s="1"/>
  <c r="F50" i="5" s="1"/>
  <c r="E49" i="5"/>
  <c r="F49" i="5" s="1"/>
  <c r="D49" i="5"/>
  <c r="D48" i="5"/>
  <c r="E48" i="5" s="1"/>
  <c r="F48" i="5" s="1"/>
  <c r="D47" i="5"/>
  <c r="E47" i="5" s="1"/>
  <c r="F47" i="5" s="1"/>
  <c r="D46" i="5"/>
  <c r="E46" i="5" s="1"/>
  <c r="F46" i="5" s="1"/>
  <c r="D45" i="5"/>
  <c r="E45" i="5" s="1"/>
  <c r="F45" i="5" s="1"/>
  <c r="E43" i="5"/>
  <c r="F43" i="5" s="1"/>
  <c r="D43" i="5"/>
  <c r="D42" i="5"/>
  <c r="E42" i="5" s="1"/>
  <c r="F42" i="5" s="1"/>
  <c r="D41" i="5"/>
  <c r="E41" i="5" s="1"/>
  <c r="F41" i="5" s="1"/>
  <c r="F40" i="5"/>
  <c r="E40" i="5"/>
  <c r="D40" i="5"/>
  <c r="D39" i="5"/>
  <c r="E39" i="5" s="1"/>
  <c r="F39" i="5" s="1"/>
  <c r="D38" i="5"/>
  <c r="E38" i="5" s="1"/>
  <c r="F38" i="5" s="1"/>
  <c r="D37" i="5"/>
  <c r="E37" i="5" s="1"/>
  <c r="F37" i="5" s="1"/>
  <c r="D36" i="5"/>
  <c r="E36" i="5" s="1"/>
  <c r="F36" i="5" s="1"/>
  <c r="E35" i="5"/>
  <c r="F35" i="5" s="1"/>
  <c r="D35" i="5"/>
  <c r="D34" i="5"/>
  <c r="E34" i="5" s="1"/>
  <c r="F34" i="5" s="1"/>
  <c r="D33" i="5"/>
  <c r="E33" i="5" s="1"/>
  <c r="F33" i="5" s="1"/>
  <c r="C8" i="5"/>
  <c r="C9" i="5" s="1"/>
  <c r="D51" i="2"/>
  <c r="E51" i="2" s="1"/>
  <c r="F51" i="2" s="1"/>
  <c r="D54" i="4"/>
  <c r="E54" i="4" s="1"/>
  <c r="F54" i="4" s="1"/>
  <c r="D53" i="4"/>
  <c r="E53" i="4" s="1"/>
  <c r="F53" i="4" s="1"/>
  <c r="D52" i="4"/>
  <c r="E52" i="4" s="1"/>
  <c r="F52" i="4" s="1"/>
  <c r="D51" i="4"/>
  <c r="E51" i="4" s="1"/>
  <c r="F51" i="4" s="1"/>
  <c r="D50" i="4"/>
  <c r="E50" i="4" s="1"/>
  <c r="F50" i="4" s="1"/>
  <c r="D49" i="4"/>
  <c r="E49" i="4" s="1"/>
  <c r="F49" i="4" s="1"/>
  <c r="D48" i="4"/>
  <c r="E48" i="4" s="1"/>
  <c r="F48" i="4" s="1"/>
  <c r="D46" i="4"/>
  <c r="E46" i="4" s="1"/>
  <c r="F46" i="4" s="1"/>
  <c r="D45" i="4"/>
  <c r="E45" i="4" s="1"/>
  <c r="F45" i="4" s="1"/>
  <c r="D44" i="4"/>
  <c r="E44" i="4" s="1"/>
  <c r="F44" i="4" s="1"/>
  <c r="D42" i="4"/>
  <c r="E42" i="4" s="1"/>
  <c r="F42" i="4" s="1"/>
  <c r="D41" i="4"/>
  <c r="E41" i="4" s="1"/>
  <c r="F41" i="4" s="1"/>
  <c r="D40" i="4"/>
  <c r="E40" i="4" s="1"/>
  <c r="F40" i="4" s="1"/>
  <c r="E39" i="4"/>
  <c r="F39" i="4" s="1"/>
  <c r="D39" i="4"/>
  <c r="D38" i="4"/>
  <c r="E38" i="4" s="1"/>
  <c r="F38" i="4" s="1"/>
  <c r="D37" i="4"/>
  <c r="E37" i="4" s="1"/>
  <c r="F37" i="4" s="1"/>
  <c r="D36" i="4"/>
  <c r="E36" i="4" s="1"/>
  <c r="F36" i="4" s="1"/>
  <c r="E35" i="4"/>
  <c r="F35" i="4" s="1"/>
  <c r="D35" i="4"/>
  <c r="D34" i="4"/>
  <c r="E34" i="4" s="1"/>
  <c r="F34" i="4" s="1"/>
  <c r="D33" i="4"/>
  <c r="E33" i="4" s="1"/>
  <c r="F33" i="4" s="1"/>
  <c r="C8" i="4"/>
  <c r="C9" i="4" s="1"/>
  <c r="D53" i="3"/>
  <c r="E53" i="3" s="1"/>
  <c r="F53" i="3" s="1"/>
  <c r="D52" i="3"/>
  <c r="E52" i="3" s="1"/>
  <c r="F52" i="3" s="1"/>
  <c r="E51" i="3"/>
  <c r="F51" i="3" s="1"/>
  <c r="D51" i="3"/>
  <c r="D50" i="3"/>
  <c r="E50" i="3" s="1"/>
  <c r="F50" i="3" s="1"/>
  <c r="D49" i="3"/>
  <c r="E49" i="3" s="1"/>
  <c r="F49" i="3" s="1"/>
  <c r="E47" i="3"/>
  <c r="F47" i="3" s="1"/>
  <c r="D47" i="3"/>
  <c r="D46" i="3"/>
  <c r="E46" i="3" s="1"/>
  <c r="F46" i="3" s="1"/>
  <c r="D45" i="3"/>
  <c r="E45" i="3" s="1"/>
  <c r="F45" i="3" s="1"/>
  <c r="D44" i="3"/>
  <c r="E44" i="3" s="1"/>
  <c r="F44" i="3" s="1"/>
  <c r="D43" i="3"/>
  <c r="E43" i="3" s="1"/>
  <c r="F43" i="3" s="1"/>
  <c r="E42" i="3"/>
  <c r="F42" i="3" s="1"/>
  <c r="D42" i="3"/>
  <c r="D41" i="3"/>
  <c r="E41" i="3" s="1"/>
  <c r="F41" i="3" s="1"/>
  <c r="D40" i="3"/>
  <c r="E40" i="3" s="1"/>
  <c r="F40" i="3" s="1"/>
  <c r="E39" i="3"/>
  <c r="F39" i="3" s="1"/>
  <c r="D39" i="3"/>
  <c r="D38" i="3"/>
  <c r="E38" i="3" s="1"/>
  <c r="F38" i="3" s="1"/>
  <c r="D37" i="3"/>
  <c r="E37" i="3" s="1"/>
  <c r="F37" i="3" s="1"/>
  <c r="D36" i="3"/>
  <c r="E36" i="3" s="1"/>
  <c r="F36" i="3" s="1"/>
  <c r="D35" i="3"/>
  <c r="E35" i="3" s="1"/>
  <c r="F35" i="3" s="1"/>
  <c r="E34" i="3"/>
  <c r="F34" i="3" s="1"/>
  <c r="D34" i="3"/>
  <c r="D33" i="3"/>
  <c r="E33" i="3" s="1"/>
  <c r="F33" i="3" s="1"/>
  <c r="C8" i="3"/>
  <c r="C9" i="3" s="1"/>
  <c r="D57" i="2"/>
  <c r="E57" i="2" s="1"/>
  <c r="F57" i="2" s="1"/>
  <c r="E56" i="2"/>
  <c r="F56" i="2" s="1"/>
  <c r="D56" i="2"/>
  <c r="D55" i="2"/>
  <c r="E55" i="2" s="1"/>
  <c r="F55" i="2" s="1"/>
  <c r="D53" i="2"/>
  <c r="E53" i="2" s="1"/>
  <c r="F53" i="2" s="1"/>
  <c r="D52" i="2"/>
  <c r="E52" i="2" s="1"/>
  <c r="F52" i="2" s="1"/>
  <c r="D50" i="2"/>
  <c r="E50" i="2" s="1"/>
  <c r="F50" i="2" s="1"/>
  <c r="D49" i="2"/>
  <c r="E49" i="2" s="1"/>
  <c r="F49" i="2" s="1"/>
  <c r="D48" i="2"/>
  <c r="E48" i="2" s="1"/>
  <c r="F48" i="2" s="1"/>
  <c r="E47" i="2"/>
  <c r="F47" i="2" s="1"/>
  <c r="D47" i="2"/>
  <c r="E46" i="2"/>
  <c r="F46" i="2" s="1"/>
  <c r="D46" i="2"/>
  <c r="D45" i="2"/>
  <c r="E45" i="2" s="1"/>
  <c r="F45" i="2" s="1"/>
  <c r="D44" i="2"/>
  <c r="E44" i="2" s="1"/>
  <c r="F44" i="2" s="1"/>
  <c r="D43" i="2"/>
  <c r="E43" i="2" s="1"/>
  <c r="F43" i="2" s="1"/>
  <c r="D42" i="2"/>
  <c r="E42" i="2" s="1"/>
  <c r="F42" i="2" s="1"/>
  <c r="D41" i="2"/>
  <c r="E41" i="2" s="1"/>
  <c r="F41" i="2" s="1"/>
  <c r="D40" i="2"/>
  <c r="E40" i="2" s="1"/>
  <c r="F40" i="2" s="1"/>
  <c r="E39" i="2"/>
  <c r="F39" i="2" s="1"/>
  <c r="D39" i="2"/>
  <c r="E38" i="2"/>
  <c r="F38" i="2" s="1"/>
  <c r="D38" i="2"/>
  <c r="D37" i="2"/>
  <c r="E37" i="2" s="1"/>
  <c r="F37" i="2" s="1"/>
  <c r="D36" i="2"/>
  <c r="E36" i="2" s="1"/>
  <c r="F36" i="2" s="1"/>
  <c r="C9" i="2"/>
  <c r="C10" i="2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33" i="1"/>
  <c r="F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3" i="1"/>
  <c r="C8" i="1"/>
  <c r="C9" i="1" s="1"/>
  <c r="C18" i="1" s="1"/>
  <c r="D18" i="1" s="1"/>
  <c r="C26" i="5" l="1"/>
  <c r="D26" i="5" s="1"/>
  <c r="C22" i="5"/>
  <c r="D22" i="5" s="1"/>
  <c r="C18" i="5"/>
  <c r="D18" i="5" s="1"/>
  <c r="C14" i="5"/>
  <c r="D14" i="5" s="1"/>
  <c r="C23" i="5"/>
  <c r="D23" i="5" s="1"/>
  <c r="C20" i="5"/>
  <c r="D20" i="5" s="1"/>
  <c r="C19" i="5"/>
  <c r="D19" i="5" s="1"/>
  <c r="C15" i="5"/>
  <c r="D15" i="5" s="1"/>
  <c r="C25" i="5"/>
  <c r="D25" i="5" s="1"/>
  <c r="C21" i="5"/>
  <c r="D21" i="5" s="1"/>
  <c r="C17" i="5"/>
  <c r="D17" i="5" s="1"/>
  <c r="C24" i="5"/>
  <c r="D24" i="5" s="1"/>
  <c r="C16" i="5"/>
  <c r="D16" i="5" s="1"/>
  <c r="C24" i="4"/>
  <c r="D24" i="4" s="1"/>
  <c r="C20" i="4"/>
  <c r="D20" i="4" s="1"/>
  <c r="C16" i="4"/>
  <c r="D16" i="4" s="1"/>
  <c r="C23" i="4"/>
  <c r="D23" i="4" s="1"/>
  <c r="C19" i="4"/>
  <c r="D19" i="4" s="1"/>
  <c r="C15" i="4"/>
  <c r="D15" i="4" s="1"/>
  <c r="C21" i="4"/>
  <c r="D21" i="4" s="1"/>
  <c r="C26" i="4"/>
  <c r="D26" i="4" s="1"/>
  <c r="C22" i="4"/>
  <c r="D22" i="4" s="1"/>
  <c r="C18" i="4"/>
  <c r="D18" i="4" s="1"/>
  <c r="C14" i="4"/>
  <c r="D14" i="4" s="1"/>
  <c r="C25" i="4"/>
  <c r="D25" i="4" s="1"/>
  <c r="C17" i="4"/>
  <c r="D17" i="4" s="1"/>
  <c r="C19" i="3"/>
  <c r="D19" i="3" s="1"/>
  <c r="C25" i="3"/>
  <c r="D25" i="3" s="1"/>
  <c r="C17" i="3"/>
  <c r="D17" i="3" s="1"/>
  <c r="C24" i="3"/>
  <c r="D24" i="3" s="1"/>
  <c r="C20" i="3"/>
  <c r="D20" i="3" s="1"/>
  <c r="C16" i="3"/>
  <c r="D16" i="3" s="1"/>
  <c r="C23" i="3"/>
  <c r="D23" i="3" s="1"/>
  <c r="C15" i="3"/>
  <c r="D15" i="3" s="1"/>
  <c r="C22" i="3"/>
  <c r="D22" i="3" s="1"/>
  <c r="C14" i="3"/>
  <c r="D14" i="3" s="1"/>
  <c r="C21" i="3"/>
  <c r="D21" i="3" s="1"/>
  <c r="C26" i="3"/>
  <c r="D26" i="3" s="1"/>
  <c r="C18" i="3"/>
  <c r="D18" i="3" s="1"/>
  <c r="C25" i="2"/>
  <c r="D25" i="2" s="1"/>
  <c r="C21" i="2"/>
  <c r="D21" i="2" s="1"/>
  <c r="C17" i="2"/>
  <c r="D17" i="2" s="1"/>
  <c r="C27" i="2"/>
  <c r="D27" i="2" s="1"/>
  <c r="C23" i="2"/>
  <c r="D23" i="2" s="1"/>
  <c r="C22" i="2"/>
  <c r="D22" i="2" s="1"/>
  <c r="C18" i="2"/>
  <c r="D18" i="2" s="1"/>
  <c r="C28" i="2"/>
  <c r="D28" i="2" s="1"/>
  <c r="C24" i="2"/>
  <c r="D24" i="2" s="1"/>
  <c r="C20" i="2"/>
  <c r="D20" i="2" s="1"/>
  <c r="C16" i="2"/>
  <c r="D16" i="2" s="1"/>
  <c r="C19" i="2"/>
  <c r="D19" i="2" s="1"/>
  <c r="C26" i="2"/>
  <c r="D26" i="2" s="1"/>
  <c r="C20" i="1"/>
  <c r="D20" i="1" s="1"/>
  <c r="C21" i="1"/>
  <c r="D21" i="1" s="1"/>
  <c r="C25" i="1"/>
  <c r="D25" i="1" s="1"/>
  <c r="C26" i="1"/>
  <c r="D26" i="1" s="1"/>
  <c r="C22" i="1"/>
  <c r="D22" i="1" s="1"/>
  <c r="C23" i="1"/>
  <c r="D23" i="1" s="1"/>
  <c r="C24" i="1"/>
  <c r="D24" i="1" s="1"/>
  <c r="C16" i="1"/>
  <c r="D16" i="1" s="1"/>
  <c r="C15" i="1"/>
  <c r="D15" i="1" s="1"/>
  <c r="C17" i="1"/>
  <c r="D17" i="1" s="1"/>
  <c r="C19" i="1"/>
  <c r="D19" i="1" s="1"/>
  <c r="C14" i="1"/>
  <c r="D14" i="1" s="1"/>
</calcChain>
</file>

<file path=xl/comments1.xml><?xml version="1.0" encoding="utf-8"?>
<comments xmlns="http://schemas.openxmlformats.org/spreadsheetml/2006/main">
  <authors>
    <author>Swarnkar, Rajesh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Tune this based on the matra or speed.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Tune this based on the slack time spent.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 xml:space="preserve">Recommened By Shashtra
</t>
        </r>
      </text>
    </comment>
  </commentList>
</comments>
</file>

<file path=xl/comments2.xml><?xml version="1.0" encoding="utf-8"?>
<comments xmlns="http://schemas.openxmlformats.org/spreadsheetml/2006/main">
  <authors>
    <author>Swarnkar, Rajesh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Tune this based on the matra or speed.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Tune this based on the slack time spent.</t>
        </r>
      </text>
    </comment>
  </commentList>
</comments>
</file>

<file path=xl/comments3.xml><?xml version="1.0" encoding="utf-8"?>
<comments xmlns="http://schemas.openxmlformats.org/spreadsheetml/2006/main">
  <authors>
    <author>Swarnkar, Rajesh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Tune this based on the matra or speed.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Tune this based on the slack time spent.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Recommended Counts in Kalyug</t>
        </r>
      </text>
    </comment>
  </commentList>
</comments>
</file>

<file path=xl/comments4.xml><?xml version="1.0" encoding="utf-8"?>
<comments xmlns="http://schemas.openxmlformats.org/spreadsheetml/2006/main">
  <authors>
    <author>Swarnkar, Rajesh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Tune this based on the matra or speed.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Tune this based on the slack time spent.</t>
        </r>
      </text>
    </comment>
  </commentList>
</comments>
</file>

<file path=xl/comments5.xml><?xml version="1.0" encoding="utf-8"?>
<comments xmlns="http://schemas.openxmlformats.org/spreadsheetml/2006/main">
  <authors>
    <author>Swarnkar, Rajesh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Tune this based on the matra or speed.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Tune this based on the slack time spent.</t>
        </r>
      </text>
    </comment>
  </commentList>
</comments>
</file>

<file path=xl/sharedStrings.xml><?xml version="1.0" encoding="utf-8"?>
<sst xmlns="http://schemas.openxmlformats.org/spreadsheetml/2006/main" count="266" uniqueCount="93">
  <si>
    <t>Daily Japa Mala Count</t>
  </si>
  <si>
    <t>Total Time taken to complete 1 Mala (Minutes)</t>
  </si>
  <si>
    <t>Total Times taken to complete 1 Mala (Seconds)</t>
  </si>
  <si>
    <t>Time taken to complete 1 Japa (Seconds)</t>
  </si>
  <si>
    <t>Extra slack time spend per Mala (Seconds)</t>
  </si>
  <si>
    <t>Time taken (Minutes)</t>
  </si>
  <si>
    <t>Time taken (Hours:Minutes:Seconds)</t>
  </si>
  <si>
    <t xml:space="preserve">How much it takes to complete 1 Mala for a given Mantra ? </t>
  </si>
  <si>
    <t xml:space="preserve">How much it takes to complete n Malas for a given Mantra per day ? </t>
  </si>
  <si>
    <t>Don't be in super hurry while jap.</t>
  </si>
  <si>
    <t xml:space="preserve">This is the slack time per mala e.g. changing the direction of mala. </t>
  </si>
  <si>
    <t xml:space="preserve">What is you mantra? </t>
  </si>
  <si>
    <t>How many Akshar it contains?</t>
  </si>
  <si>
    <t>Gayatri Mantra</t>
  </si>
  <si>
    <t xml:space="preserve">How many years it takes to complete Purascharan (of specific total counts) for a given Mantra as per above daily practice? </t>
  </si>
  <si>
    <t>Purascharan Count</t>
  </si>
  <si>
    <t>Purascharan Count (in Word)</t>
  </si>
  <si>
    <t>Thousand</t>
  </si>
  <si>
    <t>Ten Thousand</t>
  </si>
  <si>
    <t>Twenty Four Thousand</t>
  </si>
  <si>
    <t>One Lakh</t>
  </si>
  <si>
    <t>Seven Lakh</t>
  </si>
  <si>
    <t>Ten Lakh</t>
  </si>
  <si>
    <t>Eleven Lakh</t>
  </si>
  <si>
    <t xml:space="preserve">Twenty One Lakh </t>
  </si>
  <si>
    <t>Twnty Four Lakh</t>
  </si>
  <si>
    <t>Ninty Six Lakh</t>
  </si>
  <si>
    <t>One Crore</t>
  </si>
  <si>
    <t>Twenty Four Crore</t>
  </si>
  <si>
    <t>Three Thousand</t>
  </si>
  <si>
    <t>Five Thousand</t>
  </si>
  <si>
    <t>Twelve Thousand</t>
  </si>
  <si>
    <t>Twenty Thousand</t>
  </si>
  <si>
    <t>Thirty Thousand</t>
  </si>
  <si>
    <t>Fifty Thousand</t>
  </si>
  <si>
    <t>Three Lakh</t>
  </si>
  <si>
    <t>Five Lakh</t>
  </si>
  <si>
    <t>Approx Total Malas to be done</t>
  </si>
  <si>
    <t>CAUTION: You can't have more than 24 Hours in a day !!</t>
  </si>
  <si>
    <t>Total Days of Sadhna</t>
  </si>
  <si>
    <t>Total Sadhna in Years:Months:Days</t>
  </si>
  <si>
    <t>Eleven Thousand</t>
  </si>
  <si>
    <t xml:space="preserve">For Common working human being </t>
  </si>
  <si>
    <t>Om Namo Bagvate Vasudevay (ॐ नमो भगवते वासुदेवाय )</t>
  </si>
  <si>
    <t>How many Akshar it contains? (As per Shastr)</t>
  </si>
  <si>
    <t>Twenty Four Lakh</t>
  </si>
  <si>
    <t xml:space="preserve">Twelve Lakh </t>
  </si>
  <si>
    <t>Panch Akshari / Om Namah Shivaay / (ॐ नमः शिवाय)</t>
  </si>
  <si>
    <t>1 Hour Puja can be done easily by anybody in Bramha Muhurt</t>
  </si>
  <si>
    <t>Raam Naam</t>
  </si>
  <si>
    <t>There is NO RECOMMENED LIMIT for Raam NaaM (अधिकस्य अधिकम फलं)</t>
  </si>
  <si>
    <t>Om</t>
  </si>
  <si>
    <t>Number of Hours Spent in Bramh Muhurt Per Day</t>
  </si>
  <si>
    <t>Mantra</t>
  </si>
  <si>
    <t>Dwadash Akshari Vishnu Mantra</t>
  </si>
  <si>
    <t>Panch Akshari Shiv Mantra</t>
  </si>
  <si>
    <t xml:space="preserve">Omkar </t>
  </si>
  <si>
    <t>45 Minutes</t>
  </si>
  <si>
    <t>3 Malas</t>
  </si>
  <si>
    <t>55 Minutes</t>
  </si>
  <si>
    <t>11 Malas</t>
  </si>
  <si>
    <t>1 Hour</t>
  </si>
  <si>
    <t>21 Malas</t>
  </si>
  <si>
    <t>30 Malas</t>
  </si>
  <si>
    <t>Total Number of Malas that can be done in 1 Hour of Bramh Muhurt Per Day</t>
  </si>
  <si>
    <t>Twenty Lakh</t>
  </si>
  <si>
    <t>Eight Lakh</t>
  </si>
  <si>
    <t>10 Months, 3 Days</t>
  </si>
  <si>
    <t>2 Months, 24 Days</t>
  </si>
  <si>
    <t>1 Month, 13 Days</t>
  </si>
  <si>
    <t>1 Month</t>
  </si>
  <si>
    <t>Japa as per Akshar Count (in Kalyuga)</t>
  </si>
  <si>
    <t>96 Lakh</t>
  </si>
  <si>
    <t>48 Lakh</t>
  </si>
  <si>
    <t>20 Lakh</t>
  </si>
  <si>
    <t>4 Lakh</t>
  </si>
  <si>
    <t>8 Lakh</t>
  </si>
  <si>
    <t>Total Months/Days of Sadhana for 1 Lakh Japa</t>
  </si>
  <si>
    <t xml:space="preserve">81 Years 1 Months 12 Days </t>
  </si>
  <si>
    <t>Time Elapsed for Purash-charan Sadhna (in Satyug)</t>
  </si>
  <si>
    <t xml:space="preserve">20 Years 3 Months 11 Days </t>
  </si>
  <si>
    <t xml:space="preserve">2 Years 9 Months 6 Days </t>
  </si>
  <si>
    <t>Fourty Eight Lakh</t>
  </si>
  <si>
    <t xml:space="preserve">11 Years 0 Months 22 Days </t>
  </si>
  <si>
    <t xml:space="preserve">2 Years 4 Months 30 Days </t>
  </si>
  <si>
    <t xml:space="preserve">7 Months 7 Days </t>
  </si>
  <si>
    <t xml:space="preserve">1 Months 13 Days </t>
  </si>
  <si>
    <t>Four Lakh</t>
  </si>
  <si>
    <t xml:space="preserve">5 Months 24 Days </t>
  </si>
  <si>
    <t xml:space="preserve">8 Months 2 Days </t>
  </si>
  <si>
    <t>Two Lakh</t>
  </si>
  <si>
    <t xml:space="preserve"> 2 Months 1 Days </t>
  </si>
  <si>
    <t>Time Elapsed for Purash-charan Sadhna (in Kalyug) 
[Kalyug = 4 x Satyug]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</si>
</sst>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h:mm: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9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tabSelected="1" workbookViewId="0"/>
  </sheetViews>
  <sheetFormatPr defaultRowHeight="14.5" x14ac:dyDescent="0.35"/>
  <cols>
    <col min="1" max="1" width="4" style="1" customWidth="1"/>
    <col min="2" max="2" width="23.7265625" style="1" customWidth="1"/>
    <col min="3" max="4" width="16.81640625" style="1" customWidth="1"/>
    <col min="5" max="5" width="18.1796875" style="1" customWidth="1"/>
    <col min="6" max="6" width="16.7265625" style="1" customWidth="1"/>
    <col min="7" max="7" width="24.6328125" style="1" customWidth="1"/>
    <col min="8" max="8" width="25.453125" style="1" customWidth="1"/>
    <col min="9" max="16384" width="8.7265625" style="1"/>
  </cols>
  <sheetData>
    <row r="2" spans="2:8" ht="72.5" x14ac:dyDescent="0.35">
      <c r="B2" s="28" t="s">
        <v>53</v>
      </c>
      <c r="C2" s="30" t="s">
        <v>52</v>
      </c>
      <c r="D2" s="30" t="s">
        <v>64</v>
      </c>
      <c r="E2" s="31" t="s">
        <v>77</v>
      </c>
      <c r="F2" s="29" t="s">
        <v>71</v>
      </c>
      <c r="G2" s="29" t="s">
        <v>92</v>
      </c>
      <c r="H2" s="28" t="s">
        <v>79</v>
      </c>
    </row>
    <row r="3" spans="2:8" s="26" customFormat="1" ht="31" customHeight="1" x14ac:dyDescent="0.35">
      <c r="B3" s="32" t="s">
        <v>13</v>
      </c>
      <c r="C3" s="33" t="s">
        <v>57</v>
      </c>
      <c r="D3" s="33" t="s">
        <v>58</v>
      </c>
      <c r="E3" s="27" t="s">
        <v>67</v>
      </c>
      <c r="F3" s="34" t="s">
        <v>72</v>
      </c>
      <c r="G3" s="35" t="s">
        <v>78</v>
      </c>
      <c r="H3" s="27" t="s">
        <v>80</v>
      </c>
    </row>
    <row r="4" spans="2:8" s="26" customFormat="1" ht="31" customHeight="1" x14ac:dyDescent="0.35">
      <c r="B4" s="32" t="s">
        <v>54</v>
      </c>
      <c r="C4" s="33" t="s">
        <v>59</v>
      </c>
      <c r="D4" s="33" t="s">
        <v>60</v>
      </c>
      <c r="E4" s="27" t="s">
        <v>68</v>
      </c>
      <c r="F4" s="34" t="s">
        <v>73</v>
      </c>
      <c r="G4" s="34" t="s">
        <v>83</v>
      </c>
      <c r="H4" s="27" t="s">
        <v>81</v>
      </c>
    </row>
    <row r="5" spans="2:8" s="26" customFormat="1" ht="31" customHeight="1" x14ac:dyDescent="0.35">
      <c r="B5" s="32" t="s">
        <v>55</v>
      </c>
      <c r="C5" s="33" t="s">
        <v>61</v>
      </c>
      <c r="D5" s="33" t="s">
        <v>62</v>
      </c>
      <c r="E5" s="27" t="s">
        <v>69</v>
      </c>
      <c r="F5" s="34" t="s">
        <v>74</v>
      </c>
      <c r="G5" s="34" t="s">
        <v>84</v>
      </c>
      <c r="H5" s="27" t="s">
        <v>85</v>
      </c>
    </row>
    <row r="6" spans="2:8" s="26" customFormat="1" ht="31" customHeight="1" x14ac:dyDescent="0.35">
      <c r="B6" s="32" t="s">
        <v>56</v>
      </c>
      <c r="C6" s="33" t="s">
        <v>61</v>
      </c>
      <c r="D6" s="33" t="s">
        <v>62</v>
      </c>
      <c r="E6" s="27" t="s">
        <v>69</v>
      </c>
      <c r="F6" s="34" t="s">
        <v>75</v>
      </c>
      <c r="G6" s="34" t="s">
        <v>88</v>
      </c>
      <c r="H6" s="27" t="s">
        <v>86</v>
      </c>
    </row>
    <row r="7" spans="2:8" s="26" customFormat="1" ht="31" customHeight="1" x14ac:dyDescent="0.35">
      <c r="B7" s="32" t="s">
        <v>49</v>
      </c>
      <c r="C7" s="33" t="s">
        <v>61</v>
      </c>
      <c r="D7" s="33" t="s">
        <v>63</v>
      </c>
      <c r="E7" s="27" t="s">
        <v>70</v>
      </c>
      <c r="F7" s="34" t="s">
        <v>76</v>
      </c>
      <c r="G7" s="34" t="s">
        <v>89</v>
      </c>
      <c r="H7" s="27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52"/>
  <sheetViews>
    <sheetView showGridLines="0" topLeftCell="A31" zoomScale="85" zoomScaleNormal="85" workbookViewId="0">
      <selection activeCell="F49" sqref="F49"/>
    </sheetView>
  </sheetViews>
  <sheetFormatPr defaultRowHeight="14.5" x14ac:dyDescent="0.35"/>
  <cols>
    <col min="1" max="1" width="7" style="9" customWidth="1"/>
    <col min="2" max="2" width="40.81640625" style="1" bestFit="1" customWidth="1"/>
    <col min="3" max="3" width="27.7265625" style="1" customWidth="1"/>
    <col min="4" max="4" width="36.6328125" style="1" bestFit="1" customWidth="1"/>
    <col min="5" max="5" width="34.54296875" style="1" customWidth="1"/>
    <col min="6" max="6" width="30.81640625" style="1" bestFit="1" customWidth="1"/>
    <col min="7" max="16384" width="8.7265625" style="1"/>
  </cols>
  <sheetData>
    <row r="2" spans="1:5" x14ac:dyDescent="0.35">
      <c r="A2" s="9">
        <v>1</v>
      </c>
      <c r="B2" s="6" t="s">
        <v>7</v>
      </c>
    </row>
    <row r="4" spans="1:5" x14ac:dyDescent="0.35">
      <c r="B4" s="7" t="s">
        <v>11</v>
      </c>
      <c r="C4" s="8" t="s">
        <v>13</v>
      </c>
    </row>
    <row r="5" spans="1:5" x14ac:dyDescent="0.35">
      <c r="B5" s="7" t="s">
        <v>12</v>
      </c>
      <c r="C5" s="8">
        <v>24</v>
      </c>
    </row>
    <row r="6" spans="1:5" x14ac:dyDescent="0.35">
      <c r="B6" s="5" t="s">
        <v>3</v>
      </c>
      <c r="C6" s="2">
        <v>8</v>
      </c>
      <c r="D6" s="1" t="s">
        <v>9</v>
      </c>
    </row>
    <row r="7" spans="1:5" x14ac:dyDescent="0.35">
      <c r="B7" s="5" t="s">
        <v>4</v>
      </c>
      <c r="C7" s="2">
        <v>25</v>
      </c>
      <c r="D7" s="1" t="s">
        <v>10</v>
      </c>
    </row>
    <row r="8" spans="1:5" x14ac:dyDescent="0.35">
      <c r="B8" s="5" t="s">
        <v>2</v>
      </c>
      <c r="C8" s="2">
        <f>108*C6+C7</f>
        <v>889</v>
      </c>
    </row>
    <row r="9" spans="1:5" x14ac:dyDescent="0.35">
      <c r="B9" s="5" t="s">
        <v>1</v>
      </c>
      <c r="C9" s="2">
        <f>CEILING(C8/60,1)</f>
        <v>15</v>
      </c>
    </row>
    <row r="11" spans="1:5" x14ac:dyDescent="0.35">
      <c r="A11" s="9">
        <v>2</v>
      </c>
      <c r="B11" s="6" t="s">
        <v>8</v>
      </c>
    </row>
    <row r="13" spans="1:5" x14ac:dyDescent="0.35">
      <c r="B13" s="13" t="s">
        <v>0</v>
      </c>
      <c r="C13" s="13" t="s">
        <v>5</v>
      </c>
      <c r="D13" s="13" t="s">
        <v>6</v>
      </c>
    </row>
    <row r="14" spans="1:5" x14ac:dyDescent="0.35">
      <c r="B14" s="2">
        <v>1</v>
      </c>
      <c r="C14" s="2">
        <f>B14*$C$9</f>
        <v>15</v>
      </c>
      <c r="D14" s="3">
        <f>C14/1444</f>
        <v>1.038781163434903E-2</v>
      </c>
    </row>
    <row r="15" spans="1:5" x14ac:dyDescent="0.35">
      <c r="B15" s="2">
        <v>3</v>
      </c>
      <c r="C15" s="2">
        <f>B15*$C$9</f>
        <v>45</v>
      </c>
      <c r="D15" s="3">
        <f t="shared" ref="D15:D26" si="0">C15/1444</f>
        <v>3.1163434903047092E-2</v>
      </c>
      <c r="E15" s="16" t="s">
        <v>48</v>
      </c>
    </row>
    <row r="16" spans="1:5" x14ac:dyDescent="0.35">
      <c r="B16" s="2">
        <v>5</v>
      </c>
      <c r="C16" s="2">
        <f>B16*$C$9</f>
        <v>75</v>
      </c>
      <c r="D16" s="3">
        <f t="shared" si="0"/>
        <v>5.1939058171745149E-2</v>
      </c>
    </row>
    <row r="17" spans="1:6" x14ac:dyDescent="0.35">
      <c r="B17" s="2">
        <v>7</v>
      </c>
      <c r="C17" s="2">
        <f>B17*$C$9</f>
        <v>105</v>
      </c>
      <c r="D17" s="3">
        <f t="shared" si="0"/>
        <v>7.2714681440443213E-2</v>
      </c>
    </row>
    <row r="18" spans="1:6" x14ac:dyDescent="0.35">
      <c r="B18" s="2">
        <v>11</v>
      </c>
      <c r="C18" s="2">
        <f>B18*$C$9</f>
        <v>165</v>
      </c>
      <c r="D18" s="3">
        <f t="shared" si="0"/>
        <v>0.11426592797783934</v>
      </c>
    </row>
    <row r="19" spans="1:6" x14ac:dyDescent="0.35">
      <c r="B19" s="2">
        <v>21</v>
      </c>
      <c r="C19" s="2">
        <f>B19*$C$9</f>
        <v>315</v>
      </c>
      <c r="D19" s="3">
        <f t="shared" si="0"/>
        <v>0.21814404432132964</v>
      </c>
    </row>
    <row r="20" spans="1:6" x14ac:dyDescent="0.35">
      <c r="B20" s="2">
        <v>25</v>
      </c>
      <c r="C20" s="2">
        <f>B20*$C$9</f>
        <v>375</v>
      </c>
      <c r="D20" s="3">
        <f t="shared" si="0"/>
        <v>0.25969529085872578</v>
      </c>
    </row>
    <row r="21" spans="1:6" x14ac:dyDescent="0.35">
      <c r="B21" s="2">
        <v>30</v>
      </c>
      <c r="C21" s="2">
        <f>B21*$C$9</f>
        <v>450</v>
      </c>
      <c r="D21" s="3">
        <f t="shared" si="0"/>
        <v>0.31163434903047094</v>
      </c>
    </row>
    <row r="22" spans="1:6" x14ac:dyDescent="0.35">
      <c r="B22" s="2">
        <v>41</v>
      </c>
      <c r="C22" s="2">
        <f>B22*$C$9</f>
        <v>615</v>
      </c>
      <c r="D22" s="3">
        <f t="shared" si="0"/>
        <v>0.42590027700831024</v>
      </c>
    </row>
    <row r="23" spans="1:6" x14ac:dyDescent="0.35">
      <c r="B23" s="2">
        <v>51</v>
      </c>
      <c r="C23" s="2">
        <f>B23*$C$9</f>
        <v>765</v>
      </c>
      <c r="D23" s="3">
        <f t="shared" si="0"/>
        <v>0.52977839335180055</v>
      </c>
    </row>
    <row r="24" spans="1:6" x14ac:dyDescent="0.35">
      <c r="B24" s="2">
        <v>60</v>
      </c>
      <c r="C24" s="2">
        <f>B24*$C$9</f>
        <v>900</v>
      </c>
      <c r="D24" s="3">
        <f t="shared" si="0"/>
        <v>0.62326869806094187</v>
      </c>
    </row>
    <row r="25" spans="1:6" x14ac:dyDescent="0.35">
      <c r="B25" s="2">
        <v>80</v>
      </c>
      <c r="C25" s="2">
        <f>B25*$C$9</f>
        <v>1200</v>
      </c>
      <c r="D25" s="3">
        <f t="shared" si="0"/>
        <v>0.83102493074792239</v>
      </c>
    </row>
    <row r="26" spans="1:6" x14ac:dyDescent="0.35">
      <c r="B26" s="2">
        <v>90</v>
      </c>
      <c r="C26" s="2">
        <f>B26*$C$9</f>
        <v>1350</v>
      </c>
      <c r="D26" s="3">
        <f t="shared" si="0"/>
        <v>0.9349030470914127</v>
      </c>
      <c r="E26" s="20" t="s">
        <v>38</v>
      </c>
    </row>
    <row r="27" spans="1:6" x14ac:dyDescent="0.35">
      <c r="B27" s="14"/>
      <c r="C27" s="14"/>
      <c r="D27" s="15"/>
      <c r="F27" s="6"/>
    </row>
    <row r="28" spans="1:6" x14ac:dyDescent="0.35">
      <c r="A28" s="9">
        <v>3</v>
      </c>
      <c r="B28" s="6" t="s">
        <v>14</v>
      </c>
    </row>
    <row r="30" spans="1:6" x14ac:dyDescent="0.35">
      <c r="B30" s="17" t="s">
        <v>0</v>
      </c>
      <c r="C30" s="19">
        <v>3</v>
      </c>
      <c r="D30" s="1" t="s">
        <v>42</v>
      </c>
    </row>
    <row r="32" spans="1:6" ht="35" customHeight="1" x14ac:dyDescent="0.35">
      <c r="B32" s="13" t="s">
        <v>15</v>
      </c>
      <c r="C32" s="13" t="s">
        <v>16</v>
      </c>
      <c r="D32" s="13" t="s">
        <v>37</v>
      </c>
      <c r="E32" s="21" t="s">
        <v>39</v>
      </c>
      <c r="F32" s="21" t="s">
        <v>40</v>
      </c>
    </row>
    <row r="33" spans="2:6" x14ac:dyDescent="0.35">
      <c r="B33" s="2">
        <v>1000</v>
      </c>
      <c r="C33" s="11" t="s">
        <v>17</v>
      </c>
      <c r="D33" s="2">
        <f>_xlfn.CEILING.MATH(B33/108,1)</f>
        <v>10</v>
      </c>
      <c r="E33" s="19">
        <f>D33/$C$30</f>
        <v>3.3333333333333335</v>
      </c>
      <c r="F33" s="22" t="str">
        <f>DATEDIF(0,E33,"y") &amp; " Years " &amp; DATEDIF(0,E33,"ym") &amp;  " Months " &amp; DATEDIF(0,E33,"md") &amp; " Days "</f>
        <v xml:space="preserve">0 Years 0 Months 3 Days </v>
      </c>
    </row>
    <row r="34" spans="2:6" x14ac:dyDescent="0.35">
      <c r="B34" s="2">
        <v>3000</v>
      </c>
      <c r="C34" s="11" t="s">
        <v>29</v>
      </c>
      <c r="D34" s="2">
        <f t="shared" ref="D34:D52" si="1">_xlfn.CEILING.MATH(B34/108,1)</f>
        <v>28</v>
      </c>
      <c r="E34" s="19">
        <f t="shared" ref="E34:E52" si="2">D34/$C$30</f>
        <v>9.3333333333333339</v>
      </c>
      <c r="F34" s="22" t="str">
        <f t="shared" ref="F34:F52" si="3">DATEDIF(0,E34,"y") &amp; " Years " &amp; DATEDIF(0,E34,"ym") &amp;  " Months " &amp; DATEDIF(0,E34,"md") &amp; " Days "</f>
        <v xml:space="preserve">0 Years 0 Months 9 Days </v>
      </c>
    </row>
    <row r="35" spans="2:6" x14ac:dyDescent="0.35">
      <c r="B35" s="2">
        <v>5000</v>
      </c>
      <c r="C35" s="11" t="s">
        <v>30</v>
      </c>
      <c r="D35" s="2">
        <f t="shared" si="1"/>
        <v>47</v>
      </c>
      <c r="E35" s="19">
        <f t="shared" si="2"/>
        <v>15.666666666666666</v>
      </c>
      <c r="F35" s="22" t="str">
        <f t="shared" si="3"/>
        <v xml:space="preserve">0 Years 0 Months 15 Days </v>
      </c>
    </row>
    <row r="36" spans="2:6" x14ac:dyDescent="0.35">
      <c r="B36" s="2">
        <v>10000</v>
      </c>
      <c r="C36" s="11" t="s">
        <v>18</v>
      </c>
      <c r="D36" s="2">
        <f t="shared" si="1"/>
        <v>93</v>
      </c>
      <c r="E36" s="19">
        <f t="shared" si="2"/>
        <v>31</v>
      </c>
      <c r="F36" s="22" t="str">
        <f t="shared" si="3"/>
        <v xml:space="preserve">0 Years 0 Months 31 Days </v>
      </c>
    </row>
    <row r="37" spans="2:6" x14ac:dyDescent="0.35">
      <c r="B37" s="2">
        <v>11000</v>
      </c>
      <c r="C37" s="11" t="s">
        <v>41</v>
      </c>
      <c r="D37" s="2">
        <f t="shared" si="1"/>
        <v>102</v>
      </c>
      <c r="E37" s="19">
        <f t="shared" si="2"/>
        <v>34</v>
      </c>
      <c r="F37" s="22" t="str">
        <f t="shared" si="3"/>
        <v xml:space="preserve">0 Years 1 Months 3 Days </v>
      </c>
    </row>
    <row r="38" spans="2:6" x14ac:dyDescent="0.35">
      <c r="B38" s="2">
        <v>20000</v>
      </c>
      <c r="C38" s="11" t="s">
        <v>32</v>
      </c>
      <c r="D38" s="2">
        <f t="shared" si="1"/>
        <v>186</v>
      </c>
      <c r="E38" s="19">
        <f t="shared" si="2"/>
        <v>62</v>
      </c>
      <c r="F38" s="22" t="str">
        <f t="shared" si="3"/>
        <v xml:space="preserve">0 Years 2 Months 2 Days </v>
      </c>
    </row>
    <row r="39" spans="2:6" x14ac:dyDescent="0.35">
      <c r="B39" s="10">
        <v>24000</v>
      </c>
      <c r="C39" s="12" t="s">
        <v>19</v>
      </c>
      <c r="D39" s="2">
        <f t="shared" si="1"/>
        <v>223</v>
      </c>
      <c r="E39" s="19">
        <f t="shared" si="2"/>
        <v>74.333333333333329</v>
      </c>
      <c r="F39" s="22" t="str">
        <f t="shared" si="3"/>
        <v xml:space="preserve">0 Years 2 Months 14 Days </v>
      </c>
    </row>
    <row r="40" spans="2:6" x14ac:dyDescent="0.35">
      <c r="B40" s="2">
        <v>30000</v>
      </c>
      <c r="C40" s="11" t="s">
        <v>33</v>
      </c>
      <c r="D40" s="2">
        <f t="shared" si="1"/>
        <v>278</v>
      </c>
      <c r="E40" s="19">
        <f t="shared" si="2"/>
        <v>92.666666666666671</v>
      </c>
      <c r="F40" s="22" t="str">
        <f t="shared" si="3"/>
        <v xml:space="preserve">0 Years 3 Months 1 Days </v>
      </c>
    </row>
    <row r="41" spans="2:6" x14ac:dyDescent="0.35">
      <c r="B41" s="2">
        <v>50000</v>
      </c>
      <c r="C41" s="11" t="s">
        <v>34</v>
      </c>
      <c r="D41" s="2">
        <f t="shared" si="1"/>
        <v>463</v>
      </c>
      <c r="E41" s="19">
        <f t="shared" si="2"/>
        <v>154.33333333333334</v>
      </c>
      <c r="F41" s="22" t="str">
        <f t="shared" si="3"/>
        <v xml:space="preserve">0 Years 5 Months 2 Days </v>
      </c>
    </row>
    <row r="42" spans="2:6" x14ac:dyDescent="0.35">
      <c r="B42" s="10">
        <v>100000</v>
      </c>
      <c r="C42" s="12" t="s">
        <v>20</v>
      </c>
      <c r="D42" s="2">
        <f t="shared" si="1"/>
        <v>926</v>
      </c>
      <c r="E42" s="19">
        <f t="shared" si="2"/>
        <v>308.66666666666669</v>
      </c>
      <c r="F42" s="22" t="str">
        <f t="shared" si="3"/>
        <v xml:space="preserve">0 Years 10 Months 3 Days </v>
      </c>
    </row>
    <row r="43" spans="2:6" x14ac:dyDescent="0.35">
      <c r="B43" s="2">
        <v>300000</v>
      </c>
      <c r="C43" s="11" t="s">
        <v>35</v>
      </c>
      <c r="D43" s="2">
        <f t="shared" si="1"/>
        <v>2778</v>
      </c>
      <c r="E43" s="19">
        <f t="shared" si="2"/>
        <v>926</v>
      </c>
      <c r="F43" s="22" t="str">
        <f t="shared" si="3"/>
        <v xml:space="preserve">2 Years 6 Months 14 Days </v>
      </c>
    </row>
    <row r="44" spans="2:6" x14ac:dyDescent="0.35">
      <c r="B44" s="2">
        <v>500000</v>
      </c>
      <c r="C44" s="11" t="s">
        <v>36</v>
      </c>
      <c r="D44" s="2">
        <f t="shared" si="1"/>
        <v>4630</v>
      </c>
      <c r="E44" s="19">
        <f t="shared" si="2"/>
        <v>1543.3333333333333</v>
      </c>
      <c r="F44" s="22" t="str">
        <f t="shared" si="3"/>
        <v xml:space="preserve">4 Years 2 Months 22 Days </v>
      </c>
    </row>
    <row r="45" spans="2:6" x14ac:dyDescent="0.35">
      <c r="B45" s="2">
        <v>700000</v>
      </c>
      <c r="C45" s="11" t="s">
        <v>21</v>
      </c>
      <c r="D45" s="2">
        <f t="shared" si="1"/>
        <v>6482</v>
      </c>
      <c r="E45" s="19">
        <f t="shared" si="2"/>
        <v>2160.6666666666665</v>
      </c>
      <c r="F45" s="22" t="str">
        <f t="shared" si="3"/>
        <v xml:space="preserve">5 Years 10 Months 29 Days </v>
      </c>
    </row>
    <row r="46" spans="2:6" x14ac:dyDescent="0.35">
      <c r="B46" s="2">
        <v>1000000</v>
      </c>
      <c r="C46" s="11" t="s">
        <v>22</v>
      </c>
      <c r="D46" s="2">
        <f t="shared" si="1"/>
        <v>9260</v>
      </c>
      <c r="E46" s="19">
        <f t="shared" si="2"/>
        <v>3086.6666666666665</v>
      </c>
      <c r="F46" s="22" t="str">
        <f t="shared" si="3"/>
        <v xml:space="preserve">8 Years 5 Months 12 Days </v>
      </c>
    </row>
    <row r="47" spans="2:6" x14ac:dyDescent="0.35">
      <c r="B47" s="2">
        <v>1100000</v>
      </c>
      <c r="C47" s="11" t="s">
        <v>23</v>
      </c>
      <c r="D47" s="2">
        <f t="shared" si="1"/>
        <v>10186</v>
      </c>
      <c r="E47" s="19">
        <f t="shared" si="2"/>
        <v>3395.3333333333335</v>
      </c>
      <c r="F47" s="22" t="str">
        <f t="shared" si="3"/>
        <v xml:space="preserve">9 Years 3 Months 17 Days </v>
      </c>
    </row>
    <row r="48" spans="2:6" x14ac:dyDescent="0.35">
      <c r="B48" s="2">
        <v>2100000</v>
      </c>
      <c r="C48" s="11" t="s">
        <v>24</v>
      </c>
      <c r="D48" s="2">
        <f t="shared" si="1"/>
        <v>19445</v>
      </c>
      <c r="E48" s="19">
        <f t="shared" si="2"/>
        <v>6481.666666666667</v>
      </c>
      <c r="F48" s="22" t="str">
        <f t="shared" si="3"/>
        <v xml:space="preserve">17 Years 8 Months 28 Days </v>
      </c>
    </row>
    <row r="49" spans="2:6" x14ac:dyDescent="0.35">
      <c r="B49" s="4">
        <v>2400000</v>
      </c>
      <c r="C49" s="25" t="s">
        <v>25</v>
      </c>
      <c r="D49" s="2">
        <f t="shared" si="1"/>
        <v>22223</v>
      </c>
      <c r="E49" s="19">
        <f t="shared" si="2"/>
        <v>7407.666666666667</v>
      </c>
      <c r="F49" s="22" t="str">
        <f t="shared" si="3"/>
        <v xml:space="preserve">20 Years 3 Months 11 Days </v>
      </c>
    </row>
    <row r="50" spans="2:6" x14ac:dyDescent="0.35">
      <c r="B50" s="10">
        <v>9600000</v>
      </c>
      <c r="C50" s="12" t="s">
        <v>26</v>
      </c>
      <c r="D50" s="2">
        <f t="shared" si="1"/>
        <v>88889</v>
      </c>
      <c r="E50" s="19">
        <f t="shared" si="2"/>
        <v>29629.666666666668</v>
      </c>
      <c r="F50" s="22" t="str">
        <f t="shared" si="3"/>
        <v xml:space="preserve">81 Years 1 Months 12 Days </v>
      </c>
    </row>
    <row r="51" spans="2:6" x14ac:dyDescent="0.35">
      <c r="B51" s="10">
        <v>10000000</v>
      </c>
      <c r="C51" s="12" t="s">
        <v>27</v>
      </c>
      <c r="D51" s="2">
        <f t="shared" si="1"/>
        <v>92593</v>
      </c>
      <c r="E51" s="19">
        <f t="shared" si="2"/>
        <v>30864.333333333332</v>
      </c>
      <c r="F51" s="22" t="str">
        <f t="shared" si="3"/>
        <v xml:space="preserve">84 Years 6 Months 1 Days </v>
      </c>
    </row>
    <row r="52" spans="2:6" x14ac:dyDescent="0.35">
      <c r="B52" s="10">
        <v>240000000</v>
      </c>
      <c r="C52" s="12" t="s">
        <v>28</v>
      </c>
      <c r="D52" s="2">
        <f t="shared" si="1"/>
        <v>2222223</v>
      </c>
      <c r="E52" s="19">
        <f t="shared" si="2"/>
        <v>740741</v>
      </c>
      <c r="F52" s="22" t="str">
        <f t="shared" si="3"/>
        <v xml:space="preserve">2028 Years 0 Months 29 Days </v>
      </c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57"/>
  <sheetViews>
    <sheetView showGridLines="0" topLeftCell="A37" zoomScale="85" zoomScaleNormal="85" workbookViewId="0">
      <selection activeCell="F51" sqref="F51"/>
    </sheetView>
  </sheetViews>
  <sheetFormatPr defaultRowHeight="14.5" x14ac:dyDescent="0.35"/>
  <cols>
    <col min="1" max="1" width="7" style="9" customWidth="1"/>
    <col min="2" max="2" width="40.81640625" style="1" bestFit="1" customWidth="1"/>
    <col min="3" max="3" width="27.7265625" style="1" customWidth="1"/>
    <col min="4" max="4" width="36.6328125" style="1" bestFit="1" customWidth="1"/>
    <col min="5" max="5" width="34.54296875" style="1" customWidth="1"/>
    <col min="6" max="6" width="30.81640625" style="1" bestFit="1" customWidth="1"/>
    <col min="7" max="16384" width="8.7265625" style="1"/>
  </cols>
  <sheetData>
    <row r="2" spans="1:4" x14ac:dyDescent="0.35">
      <c r="A2" s="9">
        <v>1</v>
      </c>
      <c r="B2" s="6" t="s">
        <v>7</v>
      </c>
    </row>
    <row r="3" spans="1:4" x14ac:dyDescent="0.35">
      <c r="B3" s="6"/>
    </row>
    <row r="5" spans="1:4" x14ac:dyDescent="0.35">
      <c r="B5" s="7" t="s">
        <v>11</v>
      </c>
      <c r="C5" s="8" t="s">
        <v>43</v>
      </c>
    </row>
    <row r="6" spans="1:4" x14ac:dyDescent="0.35">
      <c r="B6" s="7" t="s">
        <v>44</v>
      </c>
      <c r="C6" s="8">
        <v>12</v>
      </c>
    </row>
    <row r="7" spans="1:4" x14ac:dyDescent="0.35">
      <c r="B7" s="5" t="s">
        <v>3</v>
      </c>
      <c r="C7" s="2">
        <v>2</v>
      </c>
      <c r="D7" s="1" t="s">
        <v>9</v>
      </c>
    </row>
    <row r="8" spans="1:4" x14ac:dyDescent="0.35">
      <c r="B8" s="5" t="s">
        <v>4</v>
      </c>
      <c r="C8" s="2">
        <v>30</v>
      </c>
      <c r="D8" s="1" t="s">
        <v>10</v>
      </c>
    </row>
    <row r="9" spans="1:4" x14ac:dyDescent="0.35">
      <c r="B9" s="5" t="s">
        <v>2</v>
      </c>
      <c r="C9" s="2">
        <f>108*C7+C8</f>
        <v>246</v>
      </c>
    </row>
    <row r="10" spans="1:4" x14ac:dyDescent="0.35">
      <c r="B10" s="5" t="s">
        <v>1</v>
      </c>
      <c r="C10" s="2">
        <f>CEILING(C9/60,1)</f>
        <v>5</v>
      </c>
    </row>
    <row r="12" spans="1:4" x14ac:dyDescent="0.35">
      <c r="A12" s="9">
        <v>2</v>
      </c>
      <c r="B12" s="6" t="s">
        <v>8</v>
      </c>
    </row>
    <row r="13" spans="1:4" x14ac:dyDescent="0.35">
      <c r="B13" s="6"/>
    </row>
    <row r="15" spans="1:4" x14ac:dyDescent="0.35">
      <c r="B15" s="13" t="s">
        <v>0</v>
      </c>
      <c r="C15" s="13" t="s">
        <v>5</v>
      </c>
      <c r="D15" s="13" t="s">
        <v>6</v>
      </c>
    </row>
    <row r="16" spans="1:4" x14ac:dyDescent="0.35">
      <c r="B16" s="2">
        <v>1</v>
      </c>
      <c r="C16" s="2">
        <f>B16*$C$10</f>
        <v>5</v>
      </c>
      <c r="D16" s="3">
        <f>C16/1444</f>
        <v>3.4626038781163434E-3</v>
      </c>
    </row>
    <row r="17" spans="1:6" x14ac:dyDescent="0.35">
      <c r="B17" s="2">
        <v>3</v>
      </c>
      <c r="C17" s="2">
        <f>B17*$C$10</f>
        <v>15</v>
      </c>
      <c r="D17" s="3">
        <f t="shared" ref="D17:D28" si="0">C17/1444</f>
        <v>1.038781163434903E-2</v>
      </c>
    </row>
    <row r="18" spans="1:6" x14ac:dyDescent="0.35">
      <c r="B18" s="2">
        <v>5</v>
      </c>
      <c r="C18" s="2">
        <f>B18*$C$10</f>
        <v>25</v>
      </c>
      <c r="D18" s="3">
        <f t="shared" si="0"/>
        <v>1.7313019390581719E-2</v>
      </c>
    </row>
    <row r="19" spans="1:6" x14ac:dyDescent="0.35">
      <c r="B19" s="2">
        <v>7</v>
      </c>
      <c r="C19" s="2">
        <f>B19*$C$10</f>
        <v>35</v>
      </c>
      <c r="D19" s="3">
        <f t="shared" si="0"/>
        <v>2.4238227146814405E-2</v>
      </c>
    </row>
    <row r="20" spans="1:6" x14ac:dyDescent="0.35">
      <c r="B20" s="2">
        <v>11</v>
      </c>
      <c r="C20" s="2">
        <f>B20*$C$10</f>
        <v>55</v>
      </c>
      <c r="D20" s="3">
        <f t="shared" si="0"/>
        <v>3.8088642659279776E-2</v>
      </c>
      <c r="E20" s="16" t="s">
        <v>48</v>
      </c>
    </row>
    <row r="21" spans="1:6" x14ac:dyDescent="0.35">
      <c r="B21" s="2">
        <v>21</v>
      </c>
      <c r="C21" s="2">
        <f>B21*$C$10</f>
        <v>105</v>
      </c>
      <c r="D21" s="3">
        <f t="shared" si="0"/>
        <v>7.2714681440443213E-2</v>
      </c>
    </row>
    <row r="22" spans="1:6" x14ac:dyDescent="0.35">
      <c r="B22" s="2">
        <v>25</v>
      </c>
      <c r="C22" s="2">
        <f>B22*$C$10</f>
        <v>125</v>
      </c>
      <c r="D22" s="3">
        <f t="shared" si="0"/>
        <v>8.6565096952908593E-2</v>
      </c>
    </row>
    <row r="23" spans="1:6" x14ac:dyDescent="0.35">
      <c r="B23" s="2">
        <v>30</v>
      </c>
      <c r="C23" s="2">
        <f>B23*$C$10</f>
        <v>150</v>
      </c>
      <c r="D23" s="3">
        <f t="shared" si="0"/>
        <v>0.1038781163434903</v>
      </c>
    </row>
    <row r="24" spans="1:6" x14ac:dyDescent="0.35">
      <c r="B24" s="2">
        <v>41</v>
      </c>
      <c r="C24" s="2">
        <f>B24*$C$10</f>
        <v>205</v>
      </c>
      <c r="D24" s="3">
        <f t="shared" si="0"/>
        <v>0.14196675900277009</v>
      </c>
    </row>
    <row r="25" spans="1:6" x14ac:dyDescent="0.35">
      <c r="B25" s="2">
        <v>51</v>
      </c>
      <c r="C25" s="2">
        <f>B25*$C$10</f>
        <v>255</v>
      </c>
      <c r="D25" s="3">
        <f t="shared" si="0"/>
        <v>0.17659279778393353</v>
      </c>
    </row>
    <row r="26" spans="1:6" x14ac:dyDescent="0.35">
      <c r="B26" s="2">
        <v>60</v>
      </c>
      <c r="C26" s="2">
        <f>B26*$C$10</f>
        <v>300</v>
      </c>
      <c r="D26" s="3">
        <f t="shared" si="0"/>
        <v>0.2077562326869806</v>
      </c>
    </row>
    <row r="27" spans="1:6" x14ac:dyDescent="0.35">
      <c r="B27" s="2">
        <v>80</v>
      </c>
      <c r="C27" s="2">
        <f>B27*$C$10</f>
        <v>400</v>
      </c>
      <c r="D27" s="3">
        <f t="shared" si="0"/>
        <v>0.2770083102493075</v>
      </c>
    </row>
    <row r="28" spans="1:6" x14ac:dyDescent="0.35">
      <c r="B28" s="2">
        <v>90</v>
      </c>
      <c r="C28" s="2">
        <f>B28*$C$10</f>
        <v>450</v>
      </c>
      <c r="D28" s="3">
        <f t="shared" si="0"/>
        <v>0.31163434903047094</v>
      </c>
      <c r="E28" s="20" t="s">
        <v>38</v>
      </c>
    </row>
    <row r="29" spans="1:6" x14ac:dyDescent="0.35">
      <c r="B29" s="14"/>
      <c r="C29" s="14"/>
      <c r="D29" s="15"/>
      <c r="F29" s="6"/>
    </row>
    <row r="30" spans="1:6" x14ac:dyDescent="0.35">
      <c r="A30" s="9">
        <v>3</v>
      </c>
      <c r="B30" s="6" t="s">
        <v>14</v>
      </c>
    </row>
    <row r="31" spans="1:6" x14ac:dyDescent="0.35">
      <c r="B31" s="6"/>
    </row>
    <row r="33" spans="2:6" x14ac:dyDescent="0.35">
      <c r="B33" s="17" t="s">
        <v>0</v>
      </c>
      <c r="C33" s="19">
        <v>11</v>
      </c>
    </row>
    <row r="35" spans="2:6" ht="35" customHeight="1" x14ac:dyDescent="0.35">
      <c r="B35" s="13" t="s">
        <v>15</v>
      </c>
      <c r="C35" s="13" t="s">
        <v>16</v>
      </c>
      <c r="D35" s="13" t="s">
        <v>37</v>
      </c>
      <c r="E35" s="21" t="s">
        <v>39</v>
      </c>
      <c r="F35" s="21" t="s">
        <v>40</v>
      </c>
    </row>
    <row r="36" spans="2:6" x14ac:dyDescent="0.35">
      <c r="B36" s="2">
        <v>1000</v>
      </c>
      <c r="C36" s="11" t="s">
        <v>17</v>
      </c>
      <c r="D36" s="2">
        <f>_xlfn.CEILING.MATH(B36/108,1)</f>
        <v>10</v>
      </c>
      <c r="E36" s="19">
        <f>D36/$C$33</f>
        <v>0.90909090909090906</v>
      </c>
      <c r="F36" s="18" t="str">
        <f>DATEDIF(0,E36,"y") &amp; " Years " &amp; DATEDIF(0,E36,"ym") &amp;  " Months " &amp; DATEDIF(0,E36,"md") &amp; " Days "</f>
        <v xml:space="preserve">0 Years 0 Months 0 Days </v>
      </c>
    </row>
    <row r="37" spans="2:6" x14ac:dyDescent="0.35">
      <c r="B37" s="2">
        <v>3000</v>
      </c>
      <c r="C37" s="11" t="s">
        <v>29</v>
      </c>
      <c r="D37" s="2">
        <f t="shared" ref="D37:D57" si="1">_xlfn.CEILING.MATH(B37/108,1)</f>
        <v>28</v>
      </c>
      <c r="E37" s="19">
        <f t="shared" ref="E37:E57" si="2">D37/$C$33</f>
        <v>2.5454545454545454</v>
      </c>
      <c r="F37" s="18" t="str">
        <f t="shared" ref="F37:F57" si="3">DATEDIF(0,E37,"y") &amp; " Years " &amp; DATEDIF(0,E37,"ym") &amp;  " Months " &amp; DATEDIF(0,E37,"md") &amp; " Days "</f>
        <v xml:space="preserve">0 Years 0 Months 2 Days </v>
      </c>
    </row>
    <row r="38" spans="2:6" x14ac:dyDescent="0.35">
      <c r="B38" s="2">
        <v>5000</v>
      </c>
      <c r="C38" s="11" t="s">
        <v>30</v>
      </c>
      <c r="D38" s="2">
        <f t="shared" si="1"/>
        <v>47</v>
      </c>
      <c r="E38" s="19">
        <f t="shared" si="2"/>
        <v>4.2727272727272725</v>
      </c>
      <c r="F38" s="18" t="str">
        <f t="shared" si="3"/>
        <v xml:space="preserve">0 Years 0 Months 4 Days </v>
      </c>
    </row>
    <row r="39" spans="2:6" x14ac:dyDescent="0.35">
      <c r="B39" s="2">
        <v>10000</v>
      </c>
      <c r="C39" s="11" t="s">
        <v>18</v>
      </c>
      <c r="D39" s="2">
        <f t="shared" si="1"/>
        <v>93</v>
      </c>
      <c r="E39" s="19">
        <f t="shared" si="2"/>
        <v>8.454545454545455</v>
      </c>
      <c r="F39" s="18" t="str">
        <f t="shared" si="3"/>
        <v xml:space="preserve">0 Years 0 Months 8 Days </v>
      </c>
    </row>
    <row r="40" spans="2:6" x14ac:dyDescent="0.35">
      <c r="B40" s="2">
        <v>11000</v>
      </c>
      <c r="C40" s="11" t="s">
        <v>31</v>
      </c>
      <c r="D40" s="2">
        <f t="shared" si="1"/>
        <v>102</v>
      </c>
      <c r="E40" s="19">
        <f t="shared" si="2"/>
        <v>9.2727272727272734</v>
      </c>
      <c r="F40" s="18" t="str">
        <f t="shared" si="3"/>
        <v xml:space="preserve">0 Years 0 Months 9 Days </v>
      </c>
    </row>
    <row r="41" spans="2:6" x14ac:dyDescent="0.35">
      <c r="B41" s="2">
        <v>20000</v>
      </c>
      <c r="C41" s="11" t="s">
        <v>32</v>
      </c>
      <c r="D41" s="2">
        <f t="shared" si="1"/>
        <v>186</v>
      </c>
      <c r="E41" s="19">
        <f t="shared" si="2"/>
        <v>16.90909090909091</v>
      </c>
      <c r="F41" s="18" t="str">
        <f t="shared" si="3"/>
        <v xml:space="preserve">0 Years 0 Months 16 Days </v>
      </c>
    </row>
    <row r="42" spans="2:6" x14ac:dyDescent="0.35">
      <c r="B42" s="10">
        <v>24000</v>
      </c>
      <c r="C42" s="12" t="s">
        <v>19</v>
      </c>
      <c r="D42" s="2">
        <f t="shared" si="1"/>
        <v>223</v>
      </c>
      <c r="E42" s="19">
        <f t="shared" si="2"/>
        <v>20.272727272727273</v>
      </c>
      <c r="F42" s="18" t="str">
        <f t="shared" si="3"/>
        <v xml:space="preserve">0 Years 0 Months 20 Days </v>
      </c>
    </row>
    <row r="43" spans="2:6" x14ac:dyDescent="0.35">
      <c r="B43" s="2">
        <v>30000</v>
      </c>
      <c r="C43" s="11" t="s">
        <v>33</v>
      </c>
      <c r="D43" s="2">
        <f t="shared" si="1"/>
        <v>278</v>
      </c>
      <c r="E43" s="19">
        <f t="shared" si="2"/>
        <v>25.272727272727273</v>
      </c>
      <c r="F43" s="18" t="str">
        <f t="shared" si="3"/>
        <v xml:space="preserve">0 Years 0 Months 25 Days </v>
      </c>
    </row>
    <row r="44" spans="2:6" x14ac:dyDescent="0.35">
      <c r="B44" s="2">
        <v>50000</v>
      </c>
      <c r="C44" s="11" t="s">
        <v>34</v>
      </c>
      <c r="D44" s="2">
        <f t="shared" si="1"/>
        <v>463</v>
      </c>
      <c r="E44" s="19">
        <f t="shared" si="2"/>
        <v>42.090909090909093</v>
      </c>
      <c r="F44" s="18" t="str">
        <f t="shared" si="3"/>
        <v xml:space="preserve">0 Years 1 Months 11 Days </v>
      </c>
    </row>
    <row r="45" spans="2:6" x14ac:dyDescent="0.35">
      <c r="B45" s="10">
        <v>100000</v>
      </c>
      <c r="C45" s="12" t="s">
        <v>20</v>
      </c>
      <c r="D45" s="2">
        <f t="shared" si="1"/>
        <v>926</v>
      </c>
      <c r="E45" s="19">
        <f t="shared" si="2"/>
        <v>84.181818181818187</v>
      </c>
      <c r="F45" s="18" t="str">
        <f t="shared" si="3"/>
        <v xml:space="preserve">0 Years 2 Months 24 Days </v>
      </c>
    </row>
    <row r="46" spans="2:6" x14ac:dyDescent="0.35">
      <c r="B46" s="2">
        <v>300000</v>
      </c>
      <c r="C46" s="11" t="s">
        <v>35</v>
      </c>
      <c r="D46" s="2">
        <f t="shared" si="1"/>
        <v>2778</v>
      </c>
      <c r="E46" s="19">
        <f t="shared" si="2"/>
        <v>252.54545454545453</v>
      </c>
      <c r="F46" s="18" t="str">
        <f t="shared" si="3"/>
        <v xml:space="preserve">0 Years 8 Months 8 Days </v>
      </c>
    </row>
    <row r="47" spans="2:6" x14ac:dyDescent="0.35">
      <c r="B47" s="2">
        <v>500000</v>
      </c>
      <c r="C47" s="11" t="s">
        <v>36</v>
      </c>
      <c r="D47" s="2">
        <f t="shared" si="1"/>
        <v>4630</v>
      </c>
      <c r="E47" s="19">
        <f t="shared" si="2"/>
        <v>420.90909090909093</v>
      </c>
      <c r="F47" s="18" t="str">
        <f t="shared" si="3"/>
        <v xml:space="preserve">1 Years 1 Months 23 Days </v>
      </c>
    </row>
    <row r="48" spans="2:6" x14ac:dyDescent="0.35">
      <c r="B48" s="2">
        <v>700000</v>
      </c>
      <c r="C48" s="11" t="s">
        <v>21</v>
      </c>
      <c r="D48" s="2">
        <f t="shared" si="1"/>
        <v>6482</v>
      </c>
      <c r="E48" s="19">
        <f t="shared" si="2"/>
        <v>589.27272727272725</v>
      </c>
      <c r="F48" s="18" t="str">
        <f t="shared" si="3"/>
        <v xml:space="preserve">1 Years 7 Months 11 Days </v>
      </c>
    </row>
    <row r="49" spans="2:6" x14ac:dyDescent="0.35">
      <c r="B49" s="2">
        <v>1000000</v>
      </c>
      <c r="C49" s="11" t="s">
        <v>22</v>
      </c>
      <c r="D49" s="2">
        <f t="shared" si="1"/>
        <v>9260</v>
      </c>
      <c r="E49" s="19">
        <f t="shared" si="2"/>
        <v>841.81818181818187</v>
      </c>
      <c r="F49" s="18" t="str">
        <f t="shared" si="3"/>
        <v xml:space="preserve">2 Years 3 Months 20 Days </v>
      </c>
    </row>
    <row r="50" spans="2:6" x14ac:dyDescent="0.35">
      <c r="B50" s="2">
        <v>1100000</v>
      </c>
      <c r="C50" s="11" t="s">
        <v>23</v>
      </c>
      <c r="D50" s="2">
        <f t="shared" si="1"/>
        <v>10186</v>
      </c>
      <c r="E50" s="19">
        <f t="shared" si="2"/>
        <v>926</v>
      </c>
      <c r="F50" s="18" t="str">
        <f t="shared" si="3"/>
        <v xml:space="preserve">2 Years 6 Months 14 Days </v>
      </c>
    </row>
    <row r="51" spans="2:6" x14ac:dyDescent="0.35">
      <c r="B51" s="23">
        <v>1200000</v>
      </c>
      <c r="C51" s="24" t="s">
        <v>46</v>
      </c>
      <c r="D51" s="2">
        <f t="shared" ref="D51" si="4">_xlfn.CEILING.MATH(B51/108,1)</f>
        <v>11112</v>
      </c>
      <c r="E51" s="19">
        <f t="shared" si="2"/>
        <v>1010.1818181818181</v>
      </c>
      <c r="F51" s="18" t="str">
        <f t="shared" si="3"/>
        <v xml:space="preserve">2 Years 9 Months 6 Days </v>
      </c>
    </row>
    <row r="52" spans="2:6" x14ac:dyDescent="0.35">
      <c r="B52" s="2">
        <v>2100000</v>
      </c>
      <c r="C52" s="11" t="s">
        <v>24</v>
      </c>
      <c r="D52" s="2">
        <f t="shared" si="1"/>
        <v>19445</v>
      </c>
      <c r="E52" s="19">
        <f t="shared" si="2"/>
        <v>1767.7272727272727</v>
      </c>
      <c r="F52" s="18" t="str">
        <f t="shared" si="3"/>
        <v xml:space="preserve">4 Years 10 Months 1 Days </v>
      </c>
    </row>
    <row r="53" spans="2:6" x14ac:dyDescent="0.35">
      <c r="B53" s="10">
        <v>2400000</v>
      </c>
      <c r="C53" s="12" t="s">
        <v>45</v>
      </c>
      <c r="D53" s="2">
        <f t="shared" si="1"/>
        <v>22223</v>
      </c>
      <c r="E53" s="19">
        <f t="shared" si="2"/>
        <v>2020.2727272727273</v>
      </c>
      <c r="F53" s="18" t="str">
        <f t="shared" si="3"/>
        <v xml:space="preserve">5 Years 6 Months 12 Days </v>
      </c>
    </row>
    <row r="54" spans="2:6" x14ac:dyDescent="0.35">
      <c r="B54" s="4">
        <v>4800000</v>
      </c>
      <c r="C54" s="25" t="s">
        <v>82</v>
      </c>
      <c r="D54" s="2">
        <f t="shared" si="1"/>
        <v>44445</v>
      </c>
      <c r="E54" s="19">
        <f t="shared" si="2"/>
        <v>4040.4545454545455</v>
      </c>
      <c r="F54" s="18" t="str">
        <f t="shared" si="3"/>
        <v xml:space="preserve">11 Years 0 Months 22 Days </v>
      </c>
    </row>
    <row r="55" spans="2:6" x14ac:dyDescent="0.35">
      <c r="B55" s="10">
        <v>9600000</v>
      </c>
      <c r="C55" s="12" t="s">
        <v>26</v>
      </c>
      <c r="D55" s="2">
        <f t="shared" si="1"/>
        <v>88889</v>
      </c>
      <c r="E55" s="19">
        <f t="shared" si="2"/>
        <v>8080.818181818182</v>
      </c>
      <c r="F55" s="18" t="str">
        <f t="shared" si="3"/>
        <v xml:space="preserve">22 Years 1 Months 13 Days </v>
      </c>
    </row>
    <row r="56" spans="2:6" x14ac:dyDescent="0.35">
      <c r="B56" s="10">
        <v>10000000</v>
      </c>
      <c r="C56" s="12" t="s">
        <v>27</v>
      </c>
      <c r="D56" s="2">
        <f t="shared" si="1"/>
        <v>92593</v>
      </c>
      <c r="E56" s="19">
        <f t="shared" si="2"/>
        <v>8417.545454545454</v>
      </c>
      <c r="F56" s="18" t="str">
        <f t="shared" si="3"/>
        <v xml:space="preserve">23 Years 0 Months 16 Days </v>
      </c>
    </row>
    <row r="57" spans="2:6" x14ac:dyDescent="0.35">
      <c r="B57" s="10">
        <v>240000000</v>
      </c>
      <c r="C57" s="12" t="s">
        <v>28</v>
      </c>
      <c r="D57" s="2">
        <f t="shared" si="1"/>
        <v>2222223</v>
      </c>
      <c r="E57" s="19">
        <f t="shared" si="2"/>
        <v>202020.27272727274</v>
      </c>
      <c r="F57" s="18" t="str">
        <f t="shared" si="3"/>
        <v xml:space="preserve">553 Years 1 Months 8 Days 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53"/>
  <sheetViews>
    <sheetView showGridLines="0" topLeftCell="A28" zoomScale="85" zoomScaleNormal="85" workbookViewId="0">
      <selection activeCell="F44" sqref="F44"/>
    </sheetView>
  </sheetViews>
  <sheetFormatPr defaultRowHeight="14.5" x14ac:dyDescent="0.35"/>
  <cols>
    <col min="1" max="1" width="7" style="9" customWidth="1"/>
    <col min="2" max="2" width="40.81640625" style="1" bestFit="1" customWidth="1"/>
    <col min="3" max="3" width="27.7265625" style="1" customWidth="1"/>
    <col min="4" max="4" width="36.6328125" style="1" bestFit="1" customWidth="1"/>
    <col min="5" max="5" width="34.54296875" style="1" customWidth="1"/>
    <col min="6" max="6" width="30.81640625" style="1" bestFit="1" customWidth="1"/>
    <col min="7" max="16384" width="8.7265625" style="1"/>
  </cols>
  <sheetData>
    <row r="2" spans="1:4" x14ac:dyDescent="0.35">
      <c r="A2" s="9">
        <v>1</v>
      </c>
      <c r="B2" s="6" t="s">
        <v>7</v>
      </c>
    </row>
    <row r="4" spans="1:4" x14ac:dyDescent="0.35">
      <c r="B4" s="7" t="s">
        <v>11</v>
      </c>
      <c r="C4" s="8" t="s">
        <v>47</v>
      </c>
    </row>
    <row r="5" spans="1:4" x14ac:dyDescent="0.35">
      <c r="B5" s="7" t="s">
        <v>12</v>
      </c>
      <c r="C5" s="8">
        <v>5</v>
      </c>
    </row>
    <row r="6" spans="1:4" x14ac:dyDescent="0.35">
      <c r="B6" s="5" t="s">
        <v>3</v>
      </c>
      <c r="C6" s="2">
        <v>1</v>
      </c>
      <c r="D6" s="1" t="s">
        <v>9</v>
      </c>
    </row>
    <row r="7" spans="1:4" x14ac:dyDescent="0.35">
      <c r="B7" s="5" t="s">
        <v>4</v>
      </c>
      <c r="C7" s="2">
        <v>25</v>
      </c>
      <c r="D7" s="1" t="s">
        <v>10</v>
      </c>
    </row>
    <row r="8" spans="1:4" x14ac:dyDescent="0.35">
      <c r="B8" s="5" t="s">
        <v>2</v>
      </c>
      <c r="C8" s="2">
        <f>108*C6+C7</f>
        <v>133</v>
      </c>
    </row>
    <row r="9" spans="1:4" x14ac:dyDescent="0.35">
      <c r="B9" s="5" t="s">
        <v>1</v>
      </c>
      <c r="C9" s="2">
        <f>CEILING(C8/60,1)</f>
        <v>3</v>
      </c>
    </row>
    <row r="11" spans="1:4" x14ac:dyDescent="0.35">
      <c r="A11" s="9">
        <v>2</v>
      </c>
      <c r="B11" s="6" t="s">
        <v>8</v>
      </c>
    </row>
    <row r="13" spans="1:4" x14ac:dyDescent="0.35">
      <c r="B13" s="13" t="s">
        <v>0</v>
      </c>
      <c r="C13" s="13" t="s">
        <v>5</v>
      </c>
      <c r="D13" s="13" t="s">
        <v>6</v>
      </c>
    </row>
    <row r="14" spans="1:4" x14ac:dyDescent="0.35">
      <c r="B14" s="2">
        <v>1</v>
      </c>
      <c r="C14" s="2">
        <f>B14*$C$9</f>
        <v>3</v>
      </c>
      <c r="D14" s="3">
        <f>C14/1444</f>
        <v>2.0775623268698062E-3</v>
      </c>
    </row>
    <row r="15" spans="1:4" x14ac:dyDescent="0.35">
      <c r="B15" s="2">
        <v>3</v>
      </c>
      <c r="C15" s="2">
        <f>B15*$C$9</f>
        <v>9</v>
      </c>
      <c r="D15" s="3">
        <f t="shared" ref="D15:D26" si="0">C15/1444</f>
        <v>6.2326869806094186E-3</v>
      </c>
    </row>
    <row r="16" spans="1:4" x14ac:dyDescent="0.35">
      <c r="B16" s="2">
        <v>5</v>
      </c>
      <c r="C16" s="2">
        <f>B16*$C$9</f>
        <v>15</v>
      </c>
      <c r="D16" s="3">
        <f t="shared" si="0"/>
        <v>1.038781163434903E-2</v>
      </c>
    </row>
    <row r="17" spans="1:6" x14ac:dyDescent="0.35">
      <c r="B17" s="2">
        <v>7</v>
      </c>
      <c r="C17" s="2">
        <f>B17*$C$9</f>
        <v>21</v>
      </c>
      <c r="D17" s="3">
        <f t="shared" si="0"/>
        <v>1.4542936288088643E-2</v>
      </c>
    </row>
    <row r="18" spans="1:6" x14ac:dyDescent="0.35">
      <c r="B18" s="2">
        <v>11</v>
      </c>
      <c r="C18" s="2">
        <f>B18*$C$9</f>
        <v>33</v>
      </c>
      <c r="D18" s="3">
        <f t="shared" si="0"/>
        <v>2.2853185595567867E-2</v>
      </c>
    </row>
    <row r="19" spans="1:6" x14ac:dyDescent="0.35">
      <c r="B19" s="2">
        <v>21</v>
      </c>
      <c r="C19" s="2">
        <f>B19*$C$9</f>
        <v>63</v>
      </c>
      <c r="D19" s="3">
        <f t="shared" si="0"/>
        <v>4.3628808864265928E-2</v>
      </c>
      <c r="E19" s="16" t="s">
        <v>48</v>
      </c>
    </row>
    <row r="20" spans="1:6" x14ac:dyDescent="0.35">
      <c r="B20" s="2">
        <v>25</v>
      </c>
      <c r="C20" s="2">
        <f>B20*$C$9</f>
        <v>75</v>
      </c>
      <c r="D20" s="3">
        <f t="shared" si="0"/>
        <v>5.1939058171745149E-2</v>
      </c>
    </row>
    <row r="21" spans="1:6" x14ac:dyDescent="0.35">
      <c r="B21" s="2">
        <v>30</v>
      </c>
      <c r="C21" s="2">
        <f>B21*$C$9</f>
        <v>90</v>
      </c>
      <c r="D21" s="3">
        <f t="shared" si="0"/>
        <v>6.2326869806094184E-2</v>
      </c>
    </row>
    <row r="22" spans="1:6" x14ac:dyDescent="0.35">
      <c r="B22" s="2">
        <v>41</v>
      </c>
      <c r="C22" s="2">
        <f>B22*$C$9</f>
        <v>123</v>
      </c>
      <c r="D22" s="3">
        <f t="shared" si="0"/>
        <v>8.5180055401662055E-2</v>
      </c>
    </row>
    <row r="23" spans="1:6" x14ac:dyDescent="0.35">
      <c r="B23" s="2">
        <v>51</v>
      </c>
      <c r="C23" s="2">
        <f>B23*$C$9</f>
        <v>153</v>
      </c>
      <c r="D23" s="3">
        <f t="shared" si="0"/>
        <v>0.10595567867036011</v>
      </c>
    </row>
    <row r="24" spans="1:6" x14ac:dyDescent="0.35">
      <c r="B24" s="2">
        <v>60</v>
      </c>
      <c r="C24" s="2">
        <f>B24*$C$9</f>
        <v>180</v>
      </c>
      <c r="D24" s="3">
        <f t="shared" si="0"/>
        <v>0.12465373961218837</v>
      </c>
    </row>
    <row r="25" spans="1:6" x14ac:dyDescent="0.35">
      <c r="B25" s="2">
        <v>80</v>
      </c>
      <c r="C25" s="2">
        <f>B25*$C$9</f>
        <v>240</v>
      </c>
      <c r="D25" s="3">
        <f t="shared" si="0"/>
        <v>0.16620498614958448</v>
      </c>
    </row>
    <row r="26" spans="1:6" x14ac:dyDescent="0.35">
      <c r="B26" s="2">
        <v>90</v>
      </c>
      <c r="C26" s="2">
        <f>B26*$C$9</f>
        <v>270</v>
      </c>
      <c r="D26" s="3">
        <f t="shared" si="0"/>
        <v>0.18698060941828254</v>
      </c>
      <c r="E26" s="20" t="s">
        <v>38</v>
      </c>
    </row>
    <row r="27" spans="1:6" x14ac:dyDescent="0.35">
      <c r="B27" s="14"/>
      <c r="C27" s="14"/>
      <c r="D27" s="15"/>
      <c r="F27" s="6"/>
    </row>
    <row r="28" spans="1:6" x14ac:dyDescent="0.35">
      <c r="A28" s="9">
        <v>3</v>
      </c>
      <c r="B28" s="6" t="s">
        <v>14</v>
      </c>
    </row>
    <row r="30" spans="1:6" x14ac:dyDescent="0.35">
      <c r="B30" s="17" t="s">
        <v>0</v>
      </c>
      <c r="C30" s="19">
        <v>21</v>
      </c>
    </row>
    <row r="32" spans="1:6" ht="35" customHeight="1" x14ac:dyDescent="0.35">
      <c r="B32" s="13" t="s">
        <v>15</v>
      </c>
      <c r="C32" s="13" t="s">
        <v>16</v>
      </c>
      <c r="D32" s="13" t="s">
        <v>37</v>
      </c>
      <c r="E32" s="21" t="s">
        <v>39</v>
      </c>
      <c r="F32" s="21" t="s">
        <v>40</v>
      </c>
    </row>
    <row r="33" spans="2:6" x14ac:dyDescent="0.35">
      <c r="B33" s="2">
        <v>1000</v>
      </c>
      <c r="C33" s="11" t="s">
        <v>17</v>
      </c>
      <c r="D33" s="2">
        <f>_xlfn.CEILING.MATH(B33/108,1)</f>
        <v>10</v>
      </c>
      <c r="E33" s="19">
        <f>D33/$C$30</f>
        <v>0.47619047619047616</v>
      </c>
      <c r="F33" s="22" t="str">
        <f>DATEDIF(0,E33,"y") &amp; " Years " &amp; DATEDIF(0,E33,"ym") &amp;  " Months " &amp; DATEDIF(0,E33,"md") &amp; " Days "</f>
        <v xml:space="preserve">0 Years 0 Months 0 Days </v>
      </c>
    </row>
    <row r="34" spans="2:6" x14ac:dyDescent="0.35">
      <c r="B34" s="2">
        <v>3000</v>
      </c>
      <c r="C34" s="11" t="s">
        <v>29</v>
      </c>
      <c r="D34" s="2">
        <f t="shared" ref="D34:D53" si="1">_xlfn.CEILING.MATH(B34/108,1)</f>
        <v>28</v>
      </c>
      <c r="E34" s="19">
        <f t="shared" ref="E34:E53" si="2">D34/$C$30</f>
        <v>1.3333333333333333</v>
      </c>
      <c r="F34" s="22" t="str">
        <f t="shared" ref="F34:F53" si="3">DATEDIF(0,E34,"y") &amp; " Years " &amp; DATEDIF(0,E34,"ym") &amp;  " Months " &amp; DATEDIF(0,E34,"md") &amp; " Days "</f>
        <v xml:space="preserve">0 Years 0 Months 1 Days </v>
      </c>
    </row>
    <row r="35" spans="2:6" x14ac:dyDescent="0.35">
      <c r="B35" s="2">
        <v>5000</v>
      </c>
      <c r="C35" s="11" t="s">
        <v>30</v>
      </c>
      <c r="D35" s="2">
        <f t="shared" si="1"/>
        <v>47</v>
      </c>
      <c r="E35" s="19">
        <f t="shared" si="2"/>
        <v>2.2380952380952381</v>
      </c>
      <c r="F35" s="22" t="str">
        <f t="shared" si="3"/>
        <v xml:space="preserve">0 Years 0 Months 2 Days </v>
      </c>
    </row>
    <row r="36" spans="2:6" x14ac:dyDescent="0.35">
      <c r="B36" s="2">
        <v>10000</v>
      </c>
      <c r="C36" s="11" t="s">
        <v>18</v>
      </c>
      <c r="D36" s="2">
        <f t="shared" si="1"/>
        <v>93</v>
      </c>
      <c r="E36" s="19">
        <f t="shared" si="2"/>
        <v>4.4285714285714288</v>
      </c>
      <c r="F36" s="22" t="str">
        <f t="shared" si="3"/>
        <v xml:space="preserve">0 Years 0 Months 4 Days </v>
      </c>
    </row>
    <row r="37" spans="2:6" x14ac:dyDescent="0.35">
      <c r="B37" s="2">
        <v>11000</v>
      </c>
      <c r="C37" s="11" t="s">
        <v>41</v>
      </c>
      <c r="D37" s="2">
        <f t="shared" si="1"/>
        <v>102</v>
      </c>
      <c r="E37" s="19">
        <f t="shared" si="2"/>
        <v>4.8571428571428568</v>
      </c>
      <c r="F37" s="22" t="str">
        <f t="shared" si="3"/>
        <v xml:space="preserve">0 Years 0 Months 4 Days </v>
      </c>
    </row>
    <row r="38" spans="2:6" x14ac:dyDescent="0.35">
      <c r="B38" s="2">
        <v>20000</v>
      </c>
      <c r="C38" s="11" t="s">
        <v>32</v>
      </c>
      <c r="D38" s="2">
        <f t="shared" si="1"/>
        <v>186</v>
      </c>
      <c r="E38" s="19">
        <f t="shared" si="2"/>
        <v>8.8571428571428577</v>
      </c>
      <c r="F38" s="22" t="str">
        <f t="shared" si="3"/>
        <v xml:space="preserve">0 Years 0 Months 8 Days </v>
      </c>
    </row>
    <row r="39" spans="2:6" x14ac:dyDescent="0.35">
      <c r="B39" s="10">
        <v>24000</v>
      </c>
      <c r="C39" s="12" t="s">
        <v>19</v>
      </c>
      <c r="D39" s="2">
        <f t="shared" si="1"/>
        <v>223</v>
      </c>
      <c r="E39" s="19">
        <f t="shared" si="2"/>
        <v>10.619047619047619</v>
      </c>
      <c r="F39" s="22" t="str">
        <f t="shared" si="3"/>
        <v xml:space="preserve">0 Years 0 Months 10 Days </v>
      </c>
    </row>
    <row r="40" spans="2:6" x14ac:dyDescent="0.35">
      <c r="B40" s="2">
        <v>30000</v>
      </c>
      <c r="C40" s="11" t="s">
        <v>33</v>
      </c>
      <c r="D40" s="2">
        <f t="shared" si="1"/>
        <v>278</v>
      </c>
      <c r="E40" s="19">
        <f t="shared" si="2"/>
        <v>13.238095238095237</v>
      </c>
      <c r="F40" s="22" t="str">
        <f t="shared" si="3"/>
        <v xml:space="preserve">0 Years 0 Months 13 Days </v>
      </c>
    </row>
    <row r="41" spans="2:6" x14ac:dyDescent="0.35">
      <c r="B41" s="2">
        <v>50000</v>
      </c>
      <c r="C41" s="11" t="s">
        <v>34</v>
      </c>
      <c r="D41" s="2">
        <f t="shared" si="1"/>
        <v>463</v>
      </c>
      <c r="E41" s="19">
        <f t="shared" si="2"/>
        <v>22.047619047619047</v>
      </c>
      <c r="F41" s="22" t="str">
        <f t="shared" si="3"/>
        <v xml:space="preserve">0 Years 0 Months 22 Days </v>
      </c>
    </row>
    <row r="42" spans="2:6" x14ac:dyDescent="0.35">
      <c r="B42" s="10">
        <v>100000</v>
      </c>
      <c r="C42" s="12" t="s">
        <v>20</v>
      </c>
      <c r="D42" s="2">
        <f t="shared" si="1"/>
        <v>926</v>
      </c>
      <c r="E42" s="19">
        <f t="shared" si="2"/>
        <v>44.095238095238095</v>
      </c>
      <c r="F42" s="22" t="str">
        <f t="shared" si="3"/>
        <v xml:space="preserve">0 Years 1 Months 13 Days </v>
      </c>
    </row>
    <row r="43" spans="2:6" x14ac:dyDescent="0.35">
      <c r="B43" s="2">
        <v>300000</v>
      </c>
      <c r="C43" s="11" t="s">
        <v>35</v>
      </c>
      <c r="D43" s="2">
        <f t="shared" si="1"/>
        <v>2778</v>
      </c>
      <c r="E43" s="19">
        <f t="shared" si="2"/>
        <v>132.28571428571428</v>
      </c>
      <c r="F43" s="22" t="str">
        <f t="shared" si="3"/>
        <v xml:space="preserve">0 Years 4 Months 11 Days </v>
      </c>
    </row>
    <row r="44" spans="2:6" x14ac:dyDescent="0.35">
      <c r="B44" s="23">
        <v>500000</v>
      </c>
      <c r="C44" s="24" t="s">
        <v>36</v>
      </c>
      <c r="D44" s="2">
        <f t="shared" si="1"/>
        <v>4630</v>
      </c>
      <c r="E44" s="19">
        <f t="shared" si="2"/>
        <v>220.47619047619048</v>
      </c>
      <c r="F44" s="22" t="str">
        <f t="shared" si="3"/>
        <v xml:space="preserve">0 Years 7 Months 7 Days </v>
      </c>
    </row>
    <row r="45" spans="2:6" x14ac:dyDescent="0.35">
      <c r="B45" s="2">
        <v>700000</v>
      </c>
      <c r="C45" s="11" t="s">
        <v>21</v>
      </c>
      <c r="D45" s="2">
        <f t="shared" si="1"/>
        <v>6482</v>
      </c>
      <c r="E45" s="19">
        <f t="shared" si="2"/>
        <v>308.66666666666669</v>
      </c>
      <c r="F45" s="22" t="str">
        <f t="shared" si="3"/>
        <v xml:space="preserve">0 Years 10 Months 3 Days </v>
      </c>
    </row>
    <row r="46" spans="2:6" x14ac:dyDescent="0.35">
      <c r="B46" s="2">
        <v>1000000</v>
      </c>
      <c r="C46" s="11" t="s">
        <v>22</v>
      </c>
      <c r="D46" s="2">
        <f t="shared" si="1"/>
        <v>9260</v>
      </c>
      <c r="E46" s="19">
        <f t="shared" si="2"/>
        <v>440.95238095238096</v>
      </c>
      <c r="F46" s="22" t="str">
        <f t="shared" si="3"/>
        <v xml:space="preserve">1 Years 2 Months 15 Days </v>
      </c>
    </row>
    <row r="47" spans="2:6" x14ac:dyDescent="0.35">
      <c r="B47" s="2">
        <v>1100000</v>
      </c>
      <c r="C47" s="11" t="s">
        <v>23</v>
      </c>
      <c r="D47" s="2">
        <f t="shared" si="1"/>
        <v>10186</v>
      </c>
      <c r="E47" s="19">
        <f t="shared" si="2"/>
        <v>485.04761904761904</v>
      </c>
      <c r="F47" s="22" t="str">
        <f t="shared" si="3"/>
        <v xml:space="preserve">1 Years 3 Months 29 Days </v>
      </c>
    </row>
    <row r="48" spans="2:6" x14ac:dyDescent="0.35">
      <c r="B48" s="4">
        <v>2000000</v>
      </c>
      <c r="C48" s="25" t="s">
        <v>65</v>
      </c>
      <c r="D48" s="2">
        <f t="shared" si="1"/>
        <v>18519</v>
      </c>
      <c r="E48" s="19">
        <f t="shared" si="2"/>
        <v>881.85714285714289</v>
      </c>
      <c r="F48" s="22" t="str">
        <f t="shared" si="3"/>
        <v xml:space="preserve">2 Years 4 Months 30 Days </v>
      </c>
    </row>
    <row r="49" spans="2:6" x14ac:dyDescent="0.35">
      <c r="B49" s="2">
        <v>2100000</v>
      </c>
      <c r="C49" s="11" t="s">
        <v>24</v>
      </c>
      <c r="D49" s="2">
        <f t="shared" si="1"/>
        <v>19445</v>
      </c>
      <c r="E49" s="19">
        <f t="shared" si="2"/>
        <v>925.95238095238096</v>
      </c>
      <c r="F49" s="22" t="str">
        <f t="shared" si="3"/>
        <v xml:space="preserve">2 Years 6 Months 13 Days </v>
      </c>
    </row>
    <row r="50" spans="2:6" x14ac:dyDescent="0.35">
      <c r="B50" s="10">
        <v>2400000</v>
      </c>
      <c r="C50" s="12" t="s">
        <v>25</v>
      </c>
      <c r="D50" s="2">
        <f t="shared" si="1"/>
        <v>22223</v>
      </c>
      <c r="E50" s="19">
        <f t="shared" si="2"/>
        <v>1058.2380952380952</v>
      </c>
      <c r="F50" s="22" t="str">
        <f t="shared" si="3"/>
        <v xml:space="preserve">2 Years 10 Months 23 Days </v>
      </c>
    </row>
    <row r="51" spans="2:6" x14ac:dyDescent="0.35">
      <c r="B51" s="10">
        <v>9600000</v>
      </c>
      <c r="C51" s="12" t="s">
        <v>26</v>
      </c>
      <c r="D51" s="2">
        <f t="shared" si="1"/>
        <v>88889</v>
      </c>
      <c r="E51" s="19">
        <f t="shared" si="2"/>
        <v>4232.8095238095239</v>
      </c>
      <c r="F51" s="22" t="str">
        <f t="shared" si="3"/>
        <v xml:space="preserve">11 Years 7 Months 2 Days </v>
      </c>
    </row>
    <row r="52" spans="2:6" x14ac:dyDescent="0.35">
      <c r="B52" s="10">
        <v>10000000</v>
      </c>
      <c r="C52" s="12" t="s">
        <v>27</v>
      </c>
      <c r="D52" s="2">
        <f t="shared" si="1"/>
        <v>92593</v>
      </c>
      <c r="E52" s="19">
        <f t="shared" si="2"/>
        <v>4409.1904761904761</v>
      </c>
      <c r="F52" s="22" t="str">
        <f t="shared" si="3"/>
        <v xml:space="preserve">12 Years 0 Months 26 Days </v>
      </c>
    </row>
    <row r="53" spans="2:6" x14ac:dyDescent="0.35">
      <c r="B53" s="10">
        <v>240000000</v>
      </c>
      <c r="C53" s="12" t="s">
        <v>28</v>
      </c>
      <c r="D53" s="2">
        <f t="shared" si="1"/>
        <v>2222223</v>
      </c>
      <c r="E53" s="19">
        <f t="shared" si="2"/>
        <v>105820.14285714286</v>
      </c>
      <c r="F53" s="22" t="str">
        <f t="shared" si="3"/>
        <v xml:space="preserve">289 Years 8 Months 20 Days 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55"/>
  <sheetViews>
    <sheetView showGridLines="0" topLeftCell="A31" workbookViewId="0">
      <selection activeCell="F44" sqref="F44"/>
    </sheetView>
  </sheetViews>
  <sheetFormatPr defaultRowHeight="14.5" x14ac:dyDescent="0.35"/>
  <cols>
    <col min="1" max="1" width="7" style="9" customWidth="1"/>
    <col min="2" max="2" width="40.81640625" style="1" bestFit="1" customWidth="1"/>
    <col min="3" max="3" width="27.7265625" style="1" customWidth="1"/>
    <col min="4" max="4" width="36.6328125" style="1" bestFit="1" customWidth="1"/>
    <col min="5" max="5" width="34.54296875" style="1" customWidth="1"/>
    <col min="6" max="6" width="30.81640625" style="1" bestFit="1" customWidth="1"/>
    <col min="7" max="16384" width="8.7265625" style="1"/>
  </cols>
  <sheetData>
    <row r="2" spans="1:4" x14ac:dyDescent="0.35">
      <c r="A2" s="9">
        <v>1</v>
      </c>
      <c r="B2" s="6" t="s">
        <v>7</v>
      </c>
    </row>
    <row r="4" spans="1:4" x14ac:dyDescent="0.35">
      <c r="B4" s="7" t="s">
        <v>11</v>
      </c>
      <c r="C4" s="8" t="s">
        <v>51</v>
      </c>
    </row>
    <row r="5" spans="1:4" x14ac:dyDescent="0.35">
      <c r="B5" s="7" t="s">
        <v>12</v>
      </c>
      <c r="C5" s="8">
        <v>1</v>
      </c>
    </row>
    <row r="6" spans="1:4" x14ac:dyDescent="0.35">
      <c r="B6" s="5" t="s">
        <v>3</v>
      </c>
      <c r="C6" s="2">
        <v>1</v>
      </c>
      <c r="D6" s="1" t="s">
        <v>9</v>
      </c>
    </row>
    <row r="7" spans="1:4" x14ac:dyDescent="0.35">
      <c r="B7" s="5" t="s">
        <v>4</v>
      </c>
      <c r="C7" s="2">
        <v>25</v>
      </c>
      <c r="D7" s="1" t="s">
        <v>10</v>
      </c>
    </row>
    <row r="8" spans="1:4" x14ac:dyDescent="0.35">
      <c r="B8" s="5" t="s">
        <v>2</v>
      </c>
      <c r="C8" s="2">
        <f>108*C6+C7</f>
        <v>133</v>
      </c>
    </row>
    <row r="9" spans="1:4" x14ac:dyDescent="0.35">
      <c r="B9" s="5" t="s">
        <v>1</v>
      </c>
      <c r="C9" s="2">
        <f>CEILING(C8/60,1)</f>
        <v>3</v>
      </c>
    </row>
    <row r="11" spans="1:4" x14ac:dyDescent="0.35">
      <c r="A11" s="9">
        <v>2</v>
      </c>
      <c r="B11" s="6" t="s">
        <v>8</v>
      </c>
    </row>
    <row r="13" spans="1:4" x14ac:dyDescent="0.35">
      <c r="B13" s="13" t="s">
        <v>0</v>
      </c>
      <c r="C13" s="13" t="s">
        <v>5</v>
      </c>
      <c r="D13" s="13" t="s">
        <v>6</v>
      </c>
    </row>
    <row r="14" spans="1:4" x14ac:dyDescent="0.35">
      <c r="B14" s="2">
        <v>1</v>
      </c>
      <c r="C14" s="2">
        <f>B14*$C$9</f>
        <v>3</v>
      </c>
      <c r="D14" s="3">
        <f>C14/1444</f>
        <v>2.0775623268698062E-3</v>
      </c>
    </row>
    <row r="15" spans="1:4" x14ac:dyDescent="0.35">
      <c r="B15" s="2">
        <v>3</v>
      </c>
      <c r="C15" s="2">
        <f>B15*$C$9</f>
        <v>9</v>
      </c>
      <c r="D15" s="3">
        <f t="shared" ref="D15:D26" si="0">C15/1444</f>
        <v>6.2326869806094186E-3</v>
      </c>
    </row>
    <row r="16" spans="1:4" x14ac:dyDescent="0.35">
      <c r="B16" s="2">
        <v>5</v>
      </c>
      <c r="C16" s="2">
        <f>B16*$C$9</f>
        <v>15</v>
      </c>
      <c r="D16" s="3">
        <f t="shared" si="0"/>
        <v>1.038781163434903E-2</v>
      </c>
    </row>
    <row r="17" spans="1:6" x14ac:dyDescent="0.35">
      <c r="B17" s="2">
        <v>7</v>
      </c>
      <c r="C17" s="2">
        <f>B17*$C$9</f>
        <v>21</v>
      </c>
      <c r="D17" s="3">
        <f t="shared" si="0"/>
        <v>1.4542936288088643E-2</v>
      </c>
    </row>
    <row r="18" spans="1:6" x14ac:dyDescent="0.35">
      <c r="B18" s="2">
        <v>11</v>
      </c>
      <c r="C18" s="2">
        <f>B18*$C$9</f>
        <v>33</v>
      </c>
      <c r="D18" s="3">
        <f t="shared" si="0"/>
        <v>2.2853185595567867E-2</v>
      </c>
    </row>
    <row r="19" spans="1:6" x14ac:dyDescent="0.35">
      <c r="B19" s="2">
        <v>21</v>
      </c>
      <c r="C19" s="2">
        <f>B19*$C$9</f>
        <v>63</v>
      </c>
      <c r="D19" s="3">
        <f t="shared" si="0"/>
        <v>4.3628808864265928E-2</v>
      </c>
      <c r="E19" s="16" t="s">
        <v>48</v>
      </c>
    </row>
    <row r="20" spans="1:6" x14ac:dyDescent="0.35">
      <c r="B20" s="2">
        <v>25</v>
      </c>
      <c r="C20" s="2">
        <f>B20*$C$9</f>
        <v>75</v>
      </c>
      <c r="D20" s="3">
        <f t="shared" si="0"/>
        <v>5.1939058171745149E-2</v>
      </c>
    </row>
    <row r="21" spans="1:6" x14ac:dyDescent="0.35">
      <c r="B21" s="2">
        <v>30</v>
      </c>
      <c r="C21" s="2">
        <f>B21*$C$9</f>
        <v>90</v>
      </c>
      <c r="D21" s="3">
        <f t="shared" si="0"/>
        <v>6.2326869806094184E-2</v>
      </c>
    </row>
    <row r="22" spans="1:6" x14ac:dyDescent="0.35">
      <c r="B22" s="2">
        <v>41</v>
      </c>
      <c r="C22" s="2">
        <f>B22*$C$9</f>
        <v>123</v>
      </c>
      <c r="D22" s="3">
        <f t="shared" si="0"/>
        <v>8.5180055401662055E-2</v>
      </c>
    </row>
    <row r="23" spans="1:6" x14ac:dyDescent="0.35">
      <c r="B23" s="2">
        <v>51</v>
      </c>
      <c r="C23" s="2">
        <f>B23*$C$9</f>
        <v>153</v>
      </c>
      <c r="D23" s="3">
        <f t="shared" si="0"/>
        <v>0.10595567867036011</v>
      </c>
    </row>
    <row r="24" spans="1:6" x14ac:dyDescent="0.35">
      <c r="B24" s="2">
        <v>60</v>
      </c>
      <c r="C24" s="2">
        <f>B24*$C$9</f>
        <v>180</v>
      </c>
      <c r="D24" s="3">
        <f t="shared" si="0"/>
        <v>0.12465373961218837</v>
      </c>
    </row>
    <row r="25" spans="1:6" x14ac:dyDescent="0.35">
      <c r="B25" s="2">
        <v>80</v>
      </c>
      <c r="C25" s="2">
        <f>B25*$C$9</f>
        <v>240</v>
      </c>
      <c r="D25" s="3">
        <f t="shared" si="0"/>
        <v>0.16620498614958448</v>
      </c>
    </row>
    <row r="26" spans="1:6" x14ac:dyDescent="0.35">
      <c r="B26" s="2">
        <v>90</v>
      </c>
      <c r="C26" s="2">
        <f>B26*$C$9</f>
        <v>270</v>
      </c>
      <c r="D26" s="3">
        <f t="shared" si="0"/>
        <v>0.18698060941828254</v>
      </c>
      <c r="E26" s="20" t="s">
        <v>38</v>
      </c>
    </row>
    <row r="27" spans="1:6" x14ac:dyDescent="0.35">
      <c r="B27" s="14"/>
      <c r="C27" s="14"/>
      <c r="D27" s="15"/>
      <c r="F27" s="6"/>
    </row>
    <row r="28" spans="1:6" x14ac:dyDescent="0.35">
      <c r="A28" s="9">
        <v>3</v>
      </c>
      <c r="B28" s="6" t="s">
        <v>14</v>
      </c>
    </row>
    <row r="30" spans="1:6" x14ac:dyDescent="0.35">
      <c r="B30" s="17" t="s">
        <v>0</v>
      </c>
      <c r="C30" s="19">
        <v>21</v>
      </c>
    </row>
    <row r="32" spans="1:6" ht="35" customHeight="1" x14ac:dyDescent="0.35">
      <c r="B32" s="13" t="s">
        <v>15</v>
      </c>
      <c r="C32" s="13" t="s">
        <v>16</v>
      </c>
      <c r="D32" s="13" t="s">
        <v>37</v>
      </c>
      <c r="E32" s="21" t="s">
        <v>39</v>
      </c>
      <c r="F32" s="21" t="s">
        <v>40</v>
      </c>
    </row>
    <row r="33" spans="2:6" x14ac:dyDescent="0.35">
      <c r="B33" s="2">
        <v>1000</v>
      </c>
      <c r="C33" s="11" t="s">
        <v>17</v>
      </c>
      <c r="D33" s="2">
        <f>_xlfn.CEILING.MATH(B33/108,1)</f>
        <v>10</v>
      </c>
      <c r="E33" s="19">
        <f>D33/$C$30</f>
        <v>0.47619047619047616</v>
      </c>
      <c r="F33" s="22" t="str">
        <f>DATEDIF(0,E33,"y") &amp; " Years " &amp; DATEDIF(0,E33,"ym") &amp;  " Months " &amp; DATEDIF(0,E33,"md") &amp; " Days "</f>
        <v xml:space="preserve">0 Years 0 Months 0 Days </v>
      </c>
    </row>
    <row r="34" spans="2:6" x14ac:dyDescent="0.35">
      <c r="B34" s="2">
        <v>3000</v>
      </c>
      <c r="C34" s="11" t="s">
        <v>29</v>
      </c>
      <c r="D34" s="2">
        <f t="shared" ref="D34:D53" si="1">_xlfn.CEILING.MATH(B34/108,1)</f>
        <v>28</v>
      </c>
      <c r="E34" s="19">
        <f t="shared" ref="E34:E53" si="2">D34/$C$30</f>
        <v>1.3333333333333333</v>
      </c>
      <c r="F34" s="22" t="str">
        <f t="shared" ref="F34:F53" si="3">DATEDIF(0,E34,"y") &amp; " Years " &amp; DATEDIF(0,E34,"ym") &amp;  " Months " &amp; DATEDIF(0,E34,"md") &amp; " Days "</f>
        <v xml:space="preserve">0 Years 0 Months 1 Days </v>
      </c>
    </row>
    <row r="35" spans="2:6" x14ac:dyDescent="0.35">
      <c r="B35" s="2">
        <v>5000</v>
      </c>
      <c r="C35" s="11" t="s">
        <v>30</v>
      </c>
      <c r="D35" s="2">
        <f t="shared" si="1"/>
        <v>47</v>
      </c>
      <c r="E35" s="19">
        <f t="shared" si="2"/>
        <v>2.2380952380952381</v>
      </c>
      <c r="F35" s="22" t="str">
        <f t="shared" si="3"/>
        <v xml:space="preserve">0 Years 0 Months 2 Days </v>
      </c>
    </row>
    <row r="36" spans="2:6" x14ac:dyDescent="0.35">
      <c r="B36" s="2">
        <v>10000</v>
      </c>
      <c r="C36" s="11" t="s">
        <v>18</v>
      </c>
      <c r="D36" s="2">
        <f t="shared" si="1"/>
        <v>93</v>
      </c>
      <c r="E36" s="19">
        <f t="shared" si="2"/>
        <v>4.4285714285714288</v>
      </c>
      <c r="F36" s="22" t="str">
        <f t="shared" si="3"/>
        <v xml:space="preserve">0 Years 0 Months 4 Days </v>
      </c>
    </row>
    <row r="37" spans="2:6" x14ac:dyDescent="0.35">
      <c r="B37" s="2">
        <v>11000</v>
      </c>
      <c r="C37" s="11" t="s">
        <v>41</v>
      </c>
      <c r="D37" s="2">
        <f t="shared" si="1"/>
        <v>102</v>
      </c>
      <c r="E37" s="19">
        <f t="shared" si="2"/>
        <v>4.8571428571428568</v>
      </c>
      <c r="F37" s="22" t="str">
        <f t="shared" si="3"/>
        <v xml:space="preserve">0 Years 0 Months 4 Days </v>
      </c>
    </row>
    <row r="38" spans="2:6" x14ac:dyDescent="0.35">
      <c r="B38" s="2">
        <v>20000</v>
      </c>
      <c r="C38" s="11" t="s">
        <v>32</v>
      </c>
      <c r="D38" s="2">
        <f t="shared" si="1"/>
        <v>186</v>
      </c>
      <c r="E38" s="19">
        <f t="shared" si="2"/>
        <v>8.8571428571428577</v>
      </c>
      <c r="F38" s="22" t="str">
        <f t="shared" si="3"/>
        <v xml:space="preserve">0 Years 0 Months 8 Days </v>
      </c>
    </row>
    <row r="39" spans="2:6" x14ac:dyDescent="0.35">
      <c r="B39" s="10">
        <v>24000</v>
      </c>
      <c r="C39" s="12" t="s">
        <v>19</v>
      </c>
      <c r="D39" s="2">
        <f t="shared" si="1"/>
        <v>223</v>
      </c>
      <c r="E39" s="19">
        <f t="shared" si="2"/>
        <v>10.619047619047619</v>
      </c>
      <c r="F39" s="22" t="str">
        <f t="shared" si="3"/>
        <v xml:space="preserve">0 Years 0 Months 10 Days </v>
      </c>
    </row>
    <row r="40" spans="2:6" x14ac:dyDescent="0.35">
      <c r="B40" s="2">
        <v>30000</v>
      </c>
      <c r="C40" s="11" t="s">
        <v>33</v>
      </c>
      <c r="D40" s="2">
        <f t="shared" si="1"/>
        <v>278</v>
      </c>
      <c r="E40" s="19">
        <f t="shared" si="2"/>
        <v>13.238095238095237</v>
      </c>
      <c r="F40" s="22" t="str">
        <f t="shared" si="3"/>
        <v xml:space="preserve">0 Years 0 Months 13 Days </v>
      </c>
    </row>
    <row r="41" spans="2:6" x14ac:dyDescent="0.35">
      <c r="B41" s="2">
        <v>50000</v>
      </c>
      <c r="C41" s="11" t="s">
        <v>34</v>
      </c>
      <c r="D41" s="2">
        <f t="shared" si="1"/>
        <v>463</v>
      </c>
      <c r="E41" s="19">
        <f t="shared" si="2"/>
        <v>22.047619047619047</v>
      </c>
      <c r="F41" s="22" t="str">
        <f t="shared" si="3"/>
        <v xml:space="preserve">0 Years 0 Months 22 Days </v>
      </c>
    </row>
    <row r="42" spans="2:6" x14ac:dyDescent="0.35">
      <c r="B42" s="10">
        <v>100000</v>
      </c>
      <c r="C42" s="12" t="s">
        <v>20</v>
      </c>
      <c r="D42" s="2">
        <f t="shared" si="1"/>
        <v>926</v>
      </c>
      <c r="E42" s="19">
        <f t="shared" si="2"/>
        <v>44.095238095238095</v>
      </c>
      <c r="F42" s="22" t="str">
        <f t="shared" si="3"/>
        <v xml:space="preserve">0 Years 1 Months 13 Days </v>
      </c>
    </row>
    <row r="43" spans="2:6" x14ac:dyDescent="0.35">
      <c r="B43" s="2">
        <v>300000</v>
      </c>
      <c r="C43" s="11" t="s">
        <v>35</v>
      </c>
      <c r="D43" s="2">
        <f t="shared" si="1"/>
        <v>2778</v>
      </c>
      <c r="E43" s="19">
        <f t="shared" si="2"/>
        <v>132.28571428571428</v>
      </c>
      <c r="F43" s="22" t="str">
        <f t="shared" si="3"/>
        <v xml:space="preserve">0 Years 4 Months 11 Days </v>
      </c>
    </row>
    <row r="44" spans="2:6" x14ac:dyDescent="0.35">
      <c r="B44" s="4">
        <v>400000</v>
      </c>
      <c r="C44" s="25" t="s">
        <v>87</v>
      </c>
      <c r="D44" s="2">
        <f t="shared" si="1"/>
        <v>3704</v>
      </c>
      <c r="E44" s="19">
        <f t="shared" si="2"/>
        <v>176.38095238095238</v>
      </c>
      <c r="F44" s="22" t="str">
        <f t="shared" si="3"/>
        <v xml:space="preserve">0 Years 5 Months 24 Days </v>
      </c>
    </row>
    <row r="45" spans="2:6" x14ac:dyDescent="0.35">
      <c r="B45" s="2">
        <v>500000</v>
      </c>
      <c r="C45" s="11" t="s">
        <v>36</v>
      </c>
      <c r="D45" s="2">
        <f t="shared" si="1"/>
        <v>4630</v>
      </c>
      <c r="E45" s="19">
        <f t="shared" si="2"/>
        <v>220.47619047619048</v>
      </c>
      <c r="F45" s="22" t="str">
        <f t="shared" si="3"/>
        <v xml:space="preserve">0 Years 7 Months 7 Days </v>
      </c>
    </row>
    <row r="46" spans="2:6" x14ac:dyDescent="0.35">
      <c r="B46" s="2">
        <v>700000</v>
      </c>
      <c r="C46" s="11" t="s">
        <v>21</v>
      </c>
      <c r="D46" s="2">
        <f t="shared" si="1"/>
        <v>6482</v>
      </c>
      <c r="E46" s="19">
        <f t="shared" si="2"/>
        <v>308.66666666666669</v>
      </c>
      <c r="F46" s="22" t="str">
        <f t="shared" si="3"/>
        <v xml:space="preserve">0 Years 10 Months 3 Days </v>
      </c>
    </row>
    <row r="47" spans="2:6" x14ac:dyDescent="0.35">
      <c r="B47" s="23">
        <v>1000000</v>
      </c>
      <c r="C47" s="24" t="s">
        <v>22</v>
      </c>
      <c r="D47" s="2">
        <f t="shared" si="1"/>
        <v>9260</v>
      </c>
      <c r="E47" s="19">
        <f t="shared" si="2"/>
        <v>440.95238095238096</v>
      </c>
      <c r="F47" s="22" t="str">
        <f t="shared" si="3"/>
        <v xml:space="preserve">1 Years 2 Months 15 Days </v>
      </c>
    </row>
    <row r="48" spans="2:6" x14ac:dyDescent="0.35">
      <c r="B48" s="2">
        <v>1100000</v>
      </c>
      <c r="C48" s="11" t="s">
        <v>23</v>
      </c>
      <c r="D48" s="2">
        <f t="shared" si="1"/>
        <v>10186</v>
      </c>
      <c r="E48" s="19">
        <f t="shared" si="2"/>
        <v>485.04761904761904</v>
      </c>
      <c r="F48" s="22" t="str">
        <f t="shared" si="3"/>
        <v xml:space="preserve">1 Years 3 Months 29 Days </v>
      </c>
    </row>
    <row r="49" spans="2:6" x14ac:dyDescent="0.35">
      <c r="B49" s="2">
        <v>2100000</v>
      </c>
      <c r="C49" s="11" t="s">
        <v>24</v>
      </c>
      <c r="D49" s="2">
        <f t="shared" si="1"/>
        <v>19445</v>
      </c>
      <c r="E49" s="19">
        <f t="shared" si="2"/>
        <v>925.95238095238096</v>
      </c>
      <c r="F49" s="22" t="str">
        <f t="shared" si="3"/>
        <v xml:space="preserve">2 Years 6 Months 13 Days </v>
      </c>
    </row>
    <row r="50" spans="2:6" x14ac:dyDescent="0.35">
      <c r="B50" s="10">
        <v>2400000</v>
      </c>
      <c r="C50" s="12" t="s">
        <v>25</v>
      </c>
      <c r="D50" s="2">
        <f t="shared" si="1"/>
        <v>22223</v>
      </c>
      <c r="E50" s="19">
        <f t="shared" si="2"/>
        <v>1058.2380952380952</v>
      </c>
      <c r="F50" s="22" t="str">
        <f t="shared" si="3"/>
        <v xml:space="preserve">2 Years 10 Months 23 Days </v>
      </c>
    </row>
    <row r="51" spans="2:6" x14ac:dyDescent="0.35">
      <c r="B51" s="10">
        <v>9600000</v>
      </c>
      <c r="C51" s="12" t="s">
        <v>26</v>
      </c>
      <c r="D51" s="2">
        <f t="shared" si="1"/>
        <v>88889</v>
      </c>
      <c r="E51" s="19">
        <f t="shared" si="2"/>
        <v>4232.8095238095239</v>
      </c>
      <c r="F51" s="22" t="str">
        <f t="shared" si="3"/>
        <v xml:space="preserve">11 Years 7 Months 2 Days </v>
      </c>
    </row>
    <row r="52" spans="2:6" x14ac:dyDescent="0.35">
      <c r="B52" s="10">
        <v>10000000</v>
      </c>
      <c r="C52" s="12" t="s">
        <v>27</v>
      </c>
      <c r="D52" s="2">
        <f t="shared" si="1"/>
        <v>92593</v>
      </c>
      <c r="E52" s="19">
        <f t="shared" si="2"/>
        <v>4409.1904761904761</v>
      </c>
      <c r="F52" s="22" t="str">
        <f t="shared" si="3"/>
        <v xml:space="preserve">12 Years 0 Months 26 Days </v>
      </c>
    </row>
    <row r="53" spans="2:6" x14ac:dyDescent="0.35">
      <c r="B53" s="10">
        <v>240000000</v>
      </c>
      <c r="C53" s="12" t="s">
        <v>28</v>
      </c>
      <c r="D53" s="2">
        <f t="shared" si="1"/>
        <v>2222223</v>
      </c>
      <c r="E53" s="19">
        <f t="shared" si="2"/>
        <v>105820.14285714286</v>
      </c>
      <c r="F53" s="22" t="str">
        <f t="shared" si="3"/>
        <v xml:space="preserve">289 Years 8 Months 20 Days </v>
      </c>
    </row>
    <row r="55" spans="2:6" x14ac:dyDescent="0.35">
      <c r="B55" s="6" t="s">
        <v>50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56"/>
  <sheetViews>
    <sheetView showGridLines="0" topLeftCell="A34" workbookViewId="0">
      <selection activeCell="F43" sqref="F43"/>
    </sheetView>
  </sheetViews>
  <sheetFormatPr defaultRowHeight="14.5" x14ac:dyDescent="0.35"/>
  <cols>
    <col min="1" max="1" width="7" style="9" customWidth="1"/>
    <col min="2" max="2" width="40.81640625" style="1" bestFit="1" customWidth="1"/>
    <col min="3" max="3" width="27.7265625" style="1" customWidth="1"/>
    <col min="4" max="4" width="36.6328125" style="1" bestFit="1" customWidth="1"/>
    <col min="5" max="5" width="34.54296875" style="1" customWidth="1"/>
    <col min="6" max="6" width="30.81640625" style="1" bestFit="1" customWidth="1"/>
    <col min="7" max="16384" width="8.7265625" style="1"/>
  </cols>
  <sheetData>
    <row r="2" spans="1:4" x14ac:dyDescent="0.35">
      <c r="A2" s="9">
        <v>1</v>
      </c>
      <c r="B2" s="6" t="s">
        <v>7</v>
      </c>
    </row>
    <row r="4" spans="1:4" x14ac:dyDescent="0.35">
      <c r="B4" s="7" t="s">
        <v>11</v>
      </c>
      <c r="C4" s="8" t="s">
        <v>49</v>
      </c>
    </row>
    <row r="5" spans="1:4" x14ac:dyDescent="0.35">
      <c r="B5" s="7" t="s">
        <v>12</v>
      </c>
      <c r="C5" s="8">
        <v>2</v>
      </c>
    </row>
    <row r="6" spans="1:4" x14ac:dyDescent="0.35">
      <c r="B6" s="5" t="s">
        <v>3</v>
      </c>
      <c r="C6" s="2">
        <v>0.7</v>
      </c>
      <c r="D6" s="1" t="s">
        <v>9</v>
      </c>
    </row>
    <row r="7" spans="1:4" x14ac:dyDescent="0.35">
      <c r="B7" s="5" t="s">
        <v>4</v>
      </c>
      <c r="C7" s="2">
        <v>25</v>
      </c>
      <c r="D7" s="1" t="s">
        <v>10</v>
      </c>
    </row>
    <row r="8" spans="1:4" x14ac:dyDescent="0.35">
      <c r="B8" s="5" t="s">
        <v>2</v>
      </c>
      <c r="C8" s="2">
        <f>108*C6+C7</f>
        <v>100.6</v>
      </c>
    </row>
    <row r="9" spans="1:4" x14ac:dyDescent="0.35">
      <c r="B9" s="5" t="s">
        <v>1</v>
      </c>
      <c r="C9" s="2">
        <f>CEILING(C8/60,1)</f>
        <v>2</v>
      </c>
    </row>
    <row r="11" spans="1:4" x14ac:dyDescent="0.35">
      <c r="A11" s="9">
        <v>2</v>
      </c>
      <c r="B11" s="6" t="s">
        <v>8</v>
      </c>
    </row>
    <row r="13" spans="1:4" x14ac:dyDescent="0.35">
      <c r="B13" s="13" t="s">
        <v>0</v>
      </c>
      <c r="C13" s="13" t="s">
        <v>5</v>
      </c>
      <c r="D13" s="13" t="s">
        <v>6</v>
      </c>
    </row>
    <row r="14" spans="1:4" x14ac:dyDescent="0.35">
      <c r="B14" s="2">
        <v>1</v>
      </c>
      <c r="C14" s="2">
        <f>B14*$C$9</f>
        <v>2</v>
      </c>
      <c r="D14" s="3">
        <f>C14/1444</f>
        <v>1.3850415512465374E-3</v>
      </c>
    </row>
    <row r="15" spans="1:4" x14ac:dyDescent="0.35">
      <c r="B15" s="2">
        <v>3</v>
      </c>
      <c r="C15" s="2">
        <f>B15*$C$9</f>
        <v>6</v>
      </c>
      <c r="D15" s="3">
        <f t="shared" ref="D15:D26" si="0">C15/1444</f>
        <v>4.1551246537396124E-3</v>
      </c>
    </row>
    <row r="16" spans="1:4" x14ac:dyDescent="0.35">
      <c r="B16" s="2">
        <v>5</v>
      </c>
      <c r="C16" s="2">
        <f>B16*$C$9</f>
        <v>10</v>
      </c>
      <c r="D16" s="3">
        <f t="shared" si="0"/>
        <v>6.9252077562326868E-3</v>
      </c>
    </row>
    <row r="17" spans="1:6" x14ac:dyDescent="0.35">
      <c r="B17" s="2">
        <v>7</v>
      </c>
      <c r="C17" s="2">
        <f>B17*$C$9</f>
        <v>14</v>
      </c>
      <c r="D17" s="3">
        <f t="shared" si="0"/>
        <v>9.6952908587257611E-3</v>
      </c>
    </row>
    <row r="18" spans="1:6" x14ac:dyDescent="0.35">
      <c r="B18" s="2">
        <v>11</v>
      </c>
      <c r="C18" s="2">
        <f>B18*$C$9</f>
        <v>22</v>
      </c>
      <c r="D18" s="3">
        <f t="shared" si="0"/>
        <v>1.5235457063711912E-2</v>
      </c>
    </row>
    <row r="19" spans="1:6" x14ac:dyDescent="0.35">
      <c r="B19" s="2">
        <v>21</v>
      </c>
      <c r="C19" s="2">
        <f>B19*$C$9</f>
        <v>42</v>
      </c>
      <c r="D19" s="3">
        <f t="shared" si="0"/>
        <v>2.9085872576177285E-2</v>
      </c>
    </row>
    <row r="20" spans="1:6" x14ac:dyDescent="0.35">
      <c r="B20" s="2">
        <v>25</v>
      </c>
      <c r="C20" s="2">
        <f>B20*$C$9</f>
        <v>50</v>
      </c>
      <c r="D20" s="3">
        <f t="shared" si="0"/>
        <v>3.4626038781163437E-2</v>
      </c>
    </row>
    <row r="21" spans="1:6" x14ac:dyDescent="0.35">
      <c r="B21" s="2">
        <v>30</v>
      </c>
      <c r="C21" s="2">
        <f>B21*$C$9</f>
        <v>60</v>
      </c>
      <c r="D21" s="3">
        <f t="shared" si="0"/>
        <v>4.1551246537396121E-2</v>
      </c>
      <c r="E21" s="16" t="s">
        <v>48</v>
      </c>
    </row>
    <row r="22" spans="1:6" x14ac:dyDescent="0.35">
      <c r="B22" s="2">
        <v>41</v>
      </c>
      <c r="C22" s="2">
        <f>B22*$C$9</f>
        <v>82</v>
      </c>
      <c r="D22" s="3">
        <f t="shared" si="0"/>
        <v>5.6786703601108032E-2</v>
      </c>
    </row>
    <row r="23" spans="1:6" x14ac:dyDescent="0.35">
      <c r="B23" s="2">
        <v>51</v>
      </c>
      <c r="C23" s="2">
        <f>B23*$C$9</f>
        <v>102</v>
      </c>
      <c r="D23" s="3">
        <f t="shared" si="0"/>
        <v>7.0637119113573413E-2</v>
      </c>
    </row>
    <row r="24" spans="1:6" x14ac:dyDescent="0.35">
      <c r="B24" s="2">
        <v>60</v>
      </c>
      <c r="C24" s="2">
        <f>B24*$C$9</f>
        <v>120</v>
      </c>
      <c r="D24" s="3">
        <f t="shared" si="0"/>
        <v>8.3102493074792241E-2</v>
      </c>
    </row>
    <row r="25" spans="1:6" x14ac:dyDescent="0.35">
      <c r="B25" s="2">
        <v>80</v>
      </c>
      <c r="C25" s="2">
        <f>B25*$C$9</f>
        <v>160</v>
      </c>
      <c r="D25" s="3">
        <f t="shared" si="0"/>
        <v>0.11080332409972299</v>
      </c>
    </row>
    <row r="26" spans="1:6" x14ac:dyDescent="0.35">
      <c r="B26" s="2">
        <v>90</v>
      </c>
      <c r="C26" s="2">
        <f>B26*$C$9</f>
        <v>180</v>
      </c>
      <c r="D26" s="3">
        <f t="shared" si="0"/>
        <v>0.12465373961218837</v>
      </c>
      <c r="E26" s="20" t="s">
        <v>38</v>
      </c>
    </row>
    <row r="27" spans="1:6" x14ac:dyDescent="0.35">
      <c r="B27" s="14"/>
      <c r="C27" s="14"/>
      <c r="D27" s="15"/>
      <c r="F27" s="6"/>
    </row>
    <row r="28" spans="1:6" x14ac:dyDescent="0.35">
      <c r="A28" s="9">
        <v>3</v>
      </c>
      <c r="B28" s="6" t="s">
        <v>14</v>
      </c>
    </row>
    <row r="30" spans="1:6" x14ac:dyDescent="0.35">
      <c r="B30" s="17" t="s">
        <v>0</v>
      </c>
      <c r="C30" s="19">
        <v>30</v>
      </c>
    </row>
    <row r="32" spans="1:6" ht="35" customHeight="1" x14ac:dyDescent="0.35">
      <c r="B32" s="13" t="s">
        <v>15</v>
      </c>
      <c r="C32" s="13" t="s">
        <v>16</v>
      </c>
      <c r="D32" s="13" t="s">
        <v>37</v>
      </c>
      <c r="E32" s="21" t="s">
        <v>39</v>
      </c>
      <c r="F32" s="21" t="s">
        <v>40</v>
      </c>
    </row>
    <row r="33" spans="2:6" x14ac:dyDescent="0.35">
      <c r="B33" s="2">
        <v>1000</v>
      </c>
      <c r="C33" s="11" t="s">
        <v>17</v>
      </c>
      <c r="D33" s="2">
        <f>_xlfn.CEILING.MATH(B33/108,1)</f>
        <v>10</v>
      </c>
      <c r="E33" s="19">
        <f>D33/$C$30</f>
        <v>0.33333333333333331</v>
      </c>
      <c r="F33" s="22" t="str">
        <f>DATEDIF(0,E33,"y") &amp; " Years " &amp; DATEDIF(0,E33,"ym") &amp;  " Months " &amp; DATEDIF(0,E33,"md") &amp; " Days "</f>
        <v xml:space="preserve">0 Years 0 Months 0 Days </v>
      </c>
    </row>
    <row r="34" spans="2:6" x14ac:dyDescent="0.35">
      <c r="B34" s="2">
        <v>3000</v>
      </c>
      <c r="C34" s="11" t="s">
        <v>29</v>
      </c>
      <c r="D34" s="2">
        <f t="shared" ref="D34:D54" si="1">_xlfn.CEILING.MATH(B34/108,1)</f>
        <v>28</v>
      </c>
      <c r="E34" s="19">
        <f t="shared" ref="E34:E54" si="2">D34/$C$30</f>
        <v>0.93333333333333335</v>
      </c>
      <c r="F34" s="22" t="str">
        <f t="shared" ref="F34:F54" si="3">DATEDIF(0,E34,"y") &amp; " Years " &amp; DATEDIF(0,E34,"ym") &amp;  " Months " &amp; DATEDIF(0,E34,"md") &amp; " Days "</f>
        <v xml:space="preserve">0 Years 0 Months 0 Days </v>
      </c>
    </row>
    <row r="35" spans="2:6" x14ac:dyDescent="0.35">
      <c r="B35" s="2">
        <v>5000</v>
      </c>
      <c r="C35" s="11" t="s">
        <v>30</v>
      </c>
      <c r="D35" s="2">
        <f t="shared" si="1"/>
        <v>47</v>
      </c>
      <c r="E35" s="19">
        <f t="shared" si="2"/>
        <v>1.5666666666666667</v>
      </c>
      <c r="F35" s="22" t="str">
        <f t="shared" si="3"/>
        <v xml:space="preserve">0 Years 0 Months 1 Days </v>
      </c>
    </row>
    <row r="36" spans="2:6" x14ac:dyDescent="0.35">
      <c r="B36" s="2">
        <v>10000</v>
      </c>
      <c r="C36" s="11" t="s">
        <v>18</v>
      </c>
      <c r="D36" s="2">
        <f t="shared" si="1"/>
        <v>93</v>
      </c>
      <c r="E36" s="19">
        <f t="shared" si="2"/>
        <v>3.1</v>
      </c>
      <c r="F36" s="22" t="str">
        <f t="shared" si="3"/>
        <v xml:space="preserve">0 Years 0 Months 3 Days </v>
      </c>
    </row>
    <row r="37" spans="2:6" x14ac:dyDescent="0.35">
      <c r="B37" s="2">
        <v>11000</v>
      </c>
      <c r="C37" s="11" t="s">
        <v>41</v>
      </c>
      <c r="D37" s="2">
        <f t="shared" si="1"/>
        <v>102</v>
      </c>
      <c r="E37" s="19">
        <f t="shared" si="2"/>
        <v>3.4</v>
      </c>
      <c r="F37" s="22" t="str">
        <f t="shared" si="3"/>
        <v xml:space="preserve">0 Years 0 Months 3 Days </v>
      </c>
    </row>
    <row r="38" spans="2:6" x14ac:dyDescent="0.35">
      <c r="B38" s="2">
        <v>20000</v>
      </c>
      <c r="C38" s="11" t="s">
        <v>32</v>
      </c>
      <c r="D38" s="2">
        <f t="shared" si="1"/>
        <v>186</v>
      </c>
      <c r="E38" s="19">
        <f t="shared" si="2"/>
        <v>6.2</v>
      </c>
      <c r="F38" s="22" t="str">
        <f t="shared" si="3"/>
        <v xml:space="preserve">0 Years 0 Months 6 Days </v>
      </c>
    </row>
    <row r="39" spans="2:6" x14ac:dyDescent="0.35">
      <c r="B39" s="10">
        <v>24000</v>
      </c>
      <c r="C39" s="12" t="s">
        <v>19</v>
      </c>
      <c r="D39" s="2">
        <f t="shared" si="1"/>
        <v>223</v>
      </c>
      <c r="E39" s="19">
        <f t="shared" si="2"/>
        <v>7.4333333333333336</v>
      </c>
      <c r="F39" s="22" t="str">
        <f t="shared" si="3"/>
        <v xml:space="preserve">0 Years 0 Months 7 Days </v>
      </c>
    </row>
    <row r="40" spans="2:6" x14ac:dyDescent="0.35">
      <c r="B40" s="2">
        <v>30000</v>
      </c>
      <c r="C40" s="11" t="s">
        <v>33</v>
      </c>
      <c r="D40" s="2">
        <f t="shared" si="1"/>
        <v>278</v>
      </c>
      <c r="E40" s="19">
        <f t="shared" si="2"/>
        <v>9.2666666666666675</v>
      </c>
      <c r="F40" s="22" t="str">
        <f t="shared" si="3"/>
        <v xml:space="preserve">0 Years 0 Months 9 Days </v>
      </c>
    </row>
    <row r="41" spans="2:6" x14ac:dyDescent="0.35">
      <c r="B41" s="2">
        <v>50000</v>
      </c>
      <c r="C41" s="11" t="s">
        <v>34</v>
      </c>
      <c r="D41" s="2">
        <f t="shared" si="1"/>
        <v>463</v>
      </c>
      <c r="E41" s="19">
        <f t="shared" si="2"/>
        <v>15.433333333333334</v>
      </c>
      <c r="F41" s="22" t="str">
        <f t="shared" si="3"/>
        <v xml:space="preserve">0 Years 0 Months 15 Days </v>
      </c>
    </row>
    <row r="42" spans="2:6" x14ac:dyDescent="0.35">
      <c r="B42" s="10">
        <v>100000</v>
      </c>
      <c r="C42" s="12" t="s">
        <v>20</v>
      </c>
      <c r="D42" s="2">
        <f t="shared" si="1"/>
        <v>926</v>
      </c>
      <c r="E42" s="19">
        <f t="shared" si="2"/>
        <v>30.866666666666667</v>
      </c>
      <c r="F42" s="22" t="str">
        <f t="shared" si="3"/>
        <v xml:space="preserve">0 Years 0 Months 30 Days </v>
      </c>
    </row>
    <row r="43" spans="2:6" x14ac:dyDescent="0.35">
      <c r="B43" s="2">
        <v>200000</v>
      </c>
      <c r="C43" s="11" t="s">
        <v>90</v>
      </c>
      <c r="D43" s="2">
        <f t="shared" ref="D43" si="4">_xlfn.CEILING.MATH(B43/108,1)</f>
        <v>1852</v>
      </c>
      <c r="E43" s="19">
        <f t="shared" si="2"/>
        <v>61.733333333333334</v>
      </c>
      <c r="F43" s="22" t="str">
        <f t="shared" si="3"/>
        <v xml:space="preserve">0 Years 2 Months 1 Days </v>
      </c>
    </row>
    <row r="44" spans="2:6" x14ac:dyDescent="0.35">
      <c r="B44" s="2">
        <v>300000</v>
      </c>
      <c r="C44" s="11" t="s">
        <v>35</v>
      </c>
      <c r="D44" s="2">
        <f t="shared" si="1"/>
        <v>2778</v>
      </c>
      <c r="E44" s="19">
        <f t="shared" si="2"/>
        <v>92.6</v>
      </c>
      <c r="F44" s="22" t="str">
        <f t="shared" si="3"/>
        <v xml:space="preserve">0 Years 3 Months 1 Days </v>
      </c>
    </row>
    <row r="45" spans="2:6" x14ac:dyDescent="0.35">
      <c r="B45" s="2">
        <v>500000</v>
      </c>
      <c r="C45" s="11" t="s">
        <v>36</v>
      </c>
      <c r="D45" s="2">
        <f t="shared" si="1"/>
        <v>4630</v>
      </c>
      <c r="E45" s="19">
        <f t="shared" si="2"/>
        <v>154.33333333333334</v>
      </c>
      <c r="F45" s="22" t="str">
        <f t="shared" si="3"/>
        <v xml:space="preserve">0 Years 5 Months 2 Days </v>
      </c>
    </row>
    <row r="46" spans="2:6" x14ac:dyDescent="0.35">
      <c r="B46" s="2">
        <v>700000</v>
      </c>
      <c r="C46" s="11" t="s">
        <v>21</v>
      </c>
      <c r="D46" s="2">
        <f t="shared" si="1"/>
        <v>6482</v>
      </c>
      <c r="E46" s="19">
        <f t="shared" si="2"/>
        <v>216.06666666666666</v>
      </c>
      <c r="F46" s="22" t="str">
        <f t="shared" si="3"/>
        <v xml:space="preserve">0 Years 7 Months 3 Days </v>
      </c>
    </row>
    <row r="47" spans="2:6" x14ac:dyDescent="0.35">
      <c r="B47" s="4">
        <v>800000</v>
      </c>
      <c r="C47" s="25" t="s">
        <v>66</v>
      </c>
      <c r="D47" s="2">
        <f t="shared" si="1"/>
        <v>7408</v>
      </c>
      <c r="E47" s="19">
        <f t="shared" si="2"/>
        <v>246.93333333333334</v>
      </c>
      <c r="F47" s="22" t="str">
        <f t="shared" si="3"/>
        <v xml:space="preserve">0 Years 8 Months 2 Days </v>
      </c>
    </row>
    <row r="48" spans="2:6" x14ac:dyDescent="0.35">
      <c r="B48" s="2">
        <v>1000000</v>
      </c>
      <c r="C48" s="11" t="s">
        <v>22</v>
      </c>
      <c r="D48" s="2">
        <f t="shared" si="1"/>
        <v>9260</v>
      </c>
      <c r="E48" s="19">
        <f t="shared" si="2"/>
        <v>308.66666666666669</v>
      </c>
      <c r="F48" s="22" t="str">
        <f t="shared" si="3"/>
        <v xml:space="preserve">0 Years 10 Months 3 Days </v>
      </c>
    </row>
    <row r="49" spans="2:6" x14ac:dyDescent="0.35">
      <c r="B49" s="2">
        <v>1100000</v>
      </c>
      <c r="C49" s="11" t="s">
        <v>23</v>
      </c>
      <c r="D49" s="2">
        <f t="shared" si="1"/>
        <v>10186</v>
      </c>
      <c r="E49" s="19">
        <f t="shared" si="2"/>
        <v>339.53333333333336</v>
      </c>
      <c r="F49" s="22" t="str">
        <f t="shared" si="3"/>
        <v xml:space="preserve">0 Years 11 Months 4 Days </v>
      </c>
    </row>
    <row r="50" spans="2:6" x14ac:dyDescent="0.35">
      <c r="B50" s="2">
        <v>2100000</v>
      </c>
      <c r="C50" s="11" t="s">
        <v>24</v>
      </c>
      <c r="D50" s="2">
        <f t="shared" si="1"/>
        <v>19445</v>
      </c>
      <c r="E50" s="19">
        <f t="shared" si="2"/>
        <v>648.16666666666663</v>
      </c>
      <c r="F50" s="22" t="str">
        <f t="shared" si="3"/>
        <v xml:space="preserve">1 Years 9 Months 9 Days </v>
      </c>
    </row>
    <row r="51" spans="2:6" x14ac:dyDescent="0.35">
      <c r="B51" s="10">
        <v>2400000</v>
      </c>
      <c r="C51" s="12" t="s">
        <v>25</v>
      </c>
      <c r="D51" s="2">
        <f t="shared" si="1"/>
        <v>22223</v>
      </c>
      <c r="E51" s="19">
        <f t="shared" si="2"/>
        <v>740.76666666666665</v>
      </c>
      <c r="F51" s="22" t="str">
        <f t="shared" si="3"/>
        <v xml:space="preserve">2 Years 0 Months 9 Days </v>
      </c>
    </row>
    <row r="52" spans="2:6" x14ac:dyDescent="0.35">
      <c r="B52" s="10">
        <v>9600000</v>
      </c>
      <c r="C52" s="12" t="s">
        <v>26</v>
      </c>
      <c r="D52" s="2">
        <f t="shared" si="1"/>
        <v>88889</v>
      </c>
      <c r="E52" s="19">
        <f t="shared" si="2"/>
        <v>2962.9666666666667</v>
      </c>
      <c r="F52" s="22" t="str">
        <f t="shared" si="3"/>
        <v xml:space="preserve">8 Years 1 Months 9 Days </v>
      </c>
    </row>
    <row r="53" spans="2:6" x14ac:dyDescent="0.35">
      <c r="B53" s="10">
        <v>10000000</v>
      </c>
      <c r="C53" s="12" t="s">
        <v>27</v>
      </c>
      <c r="D53" s="2">
        <f t="shared" si="1"/>
        <v>92593</v>
      </c>
      <c r="E53" s="19">
        <f t="shared" si="2"/>
        <v>3086.4333333333334</v>
      </c>
      <c r="F53" s="22" t="str">
        <f t="shared" si="3"/>
        <v xml:space="preserve">8 Years 5 Months 12 Days </v>
      </c>
    </row>
    <row r="54" spans="2:6" x14ac:dyDescent="0.35">
      <c r="B54" s="10">
        <v>240000000</v>
      </c>
      <c r="C54" s="12" t="s">
        <v>28</v>
      </c>
      <c r="D54" s="2">
        <f t="shared" si="1"/>
        <v>2222223</v>
      </c>
      <c r="E54" s="19">
        <f t="shared" si="2"/>
        <v>74074.100000000006</v>
      </c>
      <c r="F54" s="22" t="str">
        <f t="shared" si="3"/>
        <v xml:space="preserve">202 Years 9 Months 21 Days </v>
      </c>
    </row>
    <row r="56" spans="2:6" x14ac:dyDescent="0.35">
      <c r="B56" s="6" t="s">
        <v>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Conclusion</vt:lpstr>
      <vt:lpstr>Gayatri Mantra</vt:lpstr>
      <vt:lpstr>Dwadash Akshari</vt:lpstr>
      <vt:lpstr>Panch Akshari</vt:lpstr>
      <vt:lpstr>Omkar</vt:lpstr>
      <vt:lpstr>Raam Naam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Swarnkar, Rajesh</dc:creator>
  <cp:lastModifiedBy>Swarnkar, Rajesh</cp:lastModifiedBy>
  <dcterms:created xsi:type="dcterms:W3CDTF">2022-07-14T14:08:21Z</dcterms:created>
  <dcterms:modified xsi:type="dcterms:W3CDTF">2022-07-14T16:13:31Z</dcterms:modified>
</cp:coreProperties>
</file>