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A95C0F7-C076-4EA6-9BFD-A1E4F23F9E20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Static Video Experiment" sheetId="1" r:id="rId1"/>
    <sheet name="Shaky Video Experimen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G23" i="2"/>
  <c r="H23" i="2"/>
  <c r="F24" i="2"/>
  <c r="G24" i="2"/>
  <c r="H24" i="2"/>
  <c r="F25" i="2"/>
  <c r="G25" i="2"/>
  <c r="H25" i="2"/>
  <c r="F26" i="2"/>
  <c r="G26" i="2"/>
  <c r="H26" i="2"/>
  <c r="E24" i="2"/>
  <c r="E25" i="2"/>
  <c r="E26" i="2"/>
  <c r="E23" i="2"/>
  <c r="F52" i="1"/>
  <c r="G52" i="1"/>
  <c r="H52" i="1"/>
  <c r="F53" i="1"/>
  <c r="G53" i="1"/>
  <c r="H53" i="1"/>
  <c r="F54" i="1"/>
  <c r="G54" i="1"/>
  <c r="H54" i="1"/>
  <c r="F55" i="1"/>
  <c r="G55" i="1"/>
  <c r="H55" i="1"/>
  <c r="E53" i="1"/>
  <c r="E54" i="1"/>
  <c r="E55" i="1"/>
  <c r="E52" i="1"/>
  <c r="F48" i="1"/>
  <c r="G48" i="1"/>
  <c r="H48" i="1"/>
  <c r="F49" i="1"/>
  <c r="F50" i="1" s="1"/>
  <c r="F51" i="1" s="1"/>
  <c r="G49" i="1"/>
  <c r="H49" i="1"/>
  <c r="G50" i="1"/>
  <c r="G51" i="1" s="1"/>
  <c r="H50" i="1"/>
  <c r="H51" i="1"/>
  <c r="E49" i="1"/>
  <c r="E50" i="1" s="1"/>
  <c r="E51" i="1" s="1"/>
  <c r="E48" i="1"/>
  <c r="F23" i="1"/>
  <c r="G23" i="1"/>
  <c r="H23" i="1"/>
  <c r="F24" i="1"/>
  <c r="G24" i="1"/>
  <c r="H24" i="1"/>
  <c r="F25" i="1"/>
  <c r="G25" i="1"/>
  <c r="H25" i="1"/>
  <c r="F26" i="1"/>
  <c r="G26" i="1"/>
  <c r="H26" i="1"/>
  <c r="E24" i="1"/>
  <c r="E25" i="1"/>
  <c r="E26" i="1"/>
  <c r="E23" i="1"/>
  <c r="K22" i="2"/>
  <c r="J22" i="2"/>
  <c r="I22" i="2"/>
  <c r="K21" i="2"/>
  <c r="J21" i="2"/>
  <c r="L21" i="2" s="1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L13" i="2" s="1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K26" i="2" s="1"/>
  <c r="J6" i="2"/>
  <c r="J26" i="2" s="1"/>
  <c r="I6" i="2"/>
  <c r="I26" i="2" s="1"/>
  <c r="K5" i="2"/>
  <c r="K25" i="2" s="1"/>
  <c r="J5" i="2"/>
  <c r="L5" i="2" s="1"/>
  <c r="I5" i="2"/>
  <c r="K4" i="2"/>
  <c r="K24" i="2" s="1"/>
  <c r="J4" i="2"/>
  <c r="I4" i="2"/>
  <c r="K3" i="2"/>
  <c r="K23" i="2" s="1"/>
  <c r="J3" i="2"/>
  <c r="I3" i="2"/>
  <c r="I47" i="1"/>
  <c r="K47" i="1"/>
  <c r="L47" i="1"/>
  <c r="J47" i="1"/>
  <c r="K19" i="1"/>
  <c r="K20" i="1"/>
  <c r="L20" i="1" s="1"/>
  <c r="I20" i="1"/>
  <c r="J20" i="1"/>
  <c r="K16" i="1"/>
  <c r="K15" i="1"/>
  <c r="K12" i="1"/>
  <c r="K11" i="1"/>
  <c r="K8" i="1"/>
  <c r="L7" i="1"/>
  <c r="K7" i="1"/>
  <c r="I7" i="1"/>
  <c r="J7" i="1"/>
  <c r="I4" i="1"/>
  <c r="I53" i="1" s="1"/>
  <c r="J4" i="1"/>
  <c r="J24" i="1" s="1"/>
  <c r="K4" i="1"/>
  <c r="K53" i="1" s="1"/>
  <c r="K3" i="1"/>
  <c r="K52" i="1" s="1"/>
  <c r="I3" i="1"/>
  <c r="J3" i="1"/>
  <c r="I5" i="1"/>
  <c r="J5" i="1"/>
  <c r="J25" i="1" s="1"/>
  <c r="K5" i="1"/>
  <c r="I6" i="1"/>
  <c r="I55" i="1" s="1"/>
  <c r="J6" i="1"/>
  <c r="J26" i="1" s="1"/>
  <c r="K6" i="1"/>
  <c r="K55" i="1" s="1"/>
  <c r="I8" i="1"/>
  <c r="J8" i="1"/>
  <c r="L8" i="1" s="1"/>
  <c r="I9" i="1"/>
  <c r="J9" i="1"/>
  <c r="K9" i="1"/>
  <c r="I10" i="1"/>
  <c r="J10" i="1"/>
  <c r="K10" i="1"/>
  <c r="I11" i="1"/>
  <c r="J11" i="1"/>
  <c r="I12" i="1"/>
  <c r="J12" i="1"/>
  <c r="J53" i="1" s="1"/>
  <c r="I13" i="1"/>
  <c r="J13" i="1"/>
  <c r="K13" i="1"/>
  <c r="I14" i="1"/>
  <c r="J14" i="1"/>
  <c r="K14" i="1"/>
  <c r="I15" i="1"/>
  <c r="J15" i="1"/>
  <c r="I16" i="1"/>
  <c r="J16" i="1"/>
  <c r="I17" i="1"/>
  <c r="J17" i="1"/>
  <c r="K17" i="1"/>
  <c r="I18" i="1"/>
  <c r="J18" i="1"/>
  <c r="K18" i="1"/>
  <c r="I19" i="1"/>
  <c r="J19" i="1"/>
  <c r="L19" i="1" s="1"/>
  <c r="I21" i="1"/>
  <c r="J21" i="1"/>
  <c r="K21" i="1"/>
  <c r="I22" i="1"/>
  <c r="J22" i="1"/>
  <c r="K22" i="1"/>
  <c r="I43" i="1"/>
  <c r="J43" i="1"/>
  <c r="K43" i="1"/>
  <c r="L43" i="1"/>
  <c r="I44" i="1"/>
  <c r="J44" i="1"/>
  <c r="K44" i="1"/>
  <c r="L44" i="1"/>
  <c r="I45" i="1"/>
  <c r="J45" i="1"/>
  <c r="K45" i="1"/>
  <c r="L45" i="1" s="1"/>
  <c r="I39" i="1"/>
  <c r="J39" i="1"/>
  <c r="K39" i="1"/>
  <c r="I40" i="1"/>
  <c r="J40" i="1"/>
  <c r="K40" i="1"/>
  <c r="I41" i="1"/>
  <c r="J41" i="1"/>
  <c r="K41" i="1"/>
  <c r="I42" i="1"/>
  <c r="J42" i="1"/>
  <c r="K42" i="1"/>
  <c r="L42" i="1"/>
  <c r="I46" i="1"/>
  <c r="J46" i="1"/>
  <c r="K46" i="1"/>
  <c r="I35" i="1"/>
  <c r="J35" i="1"/>
  <c r="K35" i="1"/>
  <c r="I36" i="1"/>
  <c r="J36" i="1"/>
  <c r="K36" i="1"/>
  <c r="I37" i="1"/>
  <c r="J37" i="1"/>
  <c r="K37" i="1"/>
  <c r="K54" i="1" s="1"/>
  <c r="I38" i="1"/>
  <c r="J38" i="1"/>
  <c r="K38" i="1"/>
  <c r="I27" i="1"/>
  <c r="I48" i="1" s="1"/>
  <c r="I49" i="1" s="1"/>
  <c r="I50" i="1" s="1"/>
  <c r="I51" i="1" s="1"/>
  <c r="J27" i="1"/>
  <c r="J48" i="1" s="1"/>
  <c r="K27" i="1"/>
  <c r="K48" i="1" s="1"/>
  <c r="K49" i="1" s="1"/>
  <c r="I28" i="1"/>
  <c r="J28" i="1"/>
  <c r="J49" i="1" s="1"/>
  <c r="J50" i="1" s="1"/>
  <c r="J51" i="1" s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K34" i="1"/>
  <c r="J34" i="1"/>
  <c r="I34" i="1"/>
  <c r="K50" i="1" l="1"/>
  <c r="K51" i="1" s="1"/>
  <c r="I52" i="1"/>
  <c r="L28" i="1"/>
  <c r="L27" i="1"/>
  <c r="I25" i="1"/>
  <c r="L4" i="1"/>
  <c r="J54" i="1"/>
  <c r="L29" i="1"/>
  <c r="L3" i="1"/>
  <c r="K23" i="1"/>
  <c r="J55" i="1"/>
  <c r="I54" i="1"/>
  <c r="K24" i="1"/>
  <c r="K25" i="1"/>
  <c r="I23" i="1"/>
  <c r="J23" i="1"/>
  <c r="J52" i="1"/>
  <c r="I25" i="2"/>
  <c r="I24" i="2"/>
  <c r="J23" i="2"/>
  <c r="L4" i="2"/>
  <c r="I23" i="2"/>
  <c r="J25" i="2"/>
  <c r="J24" i="2"/>
  <c r="L3" i="2"/>
  <c r="L9" i="2"/>
  <c r="L8" i="2"/>
  <c r="L20" i="2"/>
  <c r="L17" i="2"/>
  <c r="L16" i="2"/>
  <c r="L12" i="2"/>
  <c r="L7" i="2"/>
  <c r="L11" i="2"/>
  <c r="L15" i="2"/>
  <c r="L19" i="2"/>
  <c r="L6" i="2"/>
  <c r="L10" i="2"/>
  <c r="L14" i="2"/>
  <c r="L18" i="2"/>
  <c r="L22" i="2"/>
  <c r="K26" i="1"/>
  <c r="I24" i="1"/>
  <c r="L10" i="1"/>
  <c r="I26" i="1"/>
  <c r="L9" i="1"/>
  <c r="L5" i="1"/>
  <c r="L13" i="1"/>
  <c r="L6" i="1"/>
  <c r="L11" i="1"/>
  <c r="L22" i="1"/>
  <c r="L12" i="1"/>
  <c r="L15" i="1"/>
  <c r="L21" i="1"/>
  <c r="L16" i="1"/>
  <c r="L17" i="1"/>
  <c r="L18" i="1"/>
  <c r="L14" i="1"/>
  <c r="L41" i="1"/>
  <c r="L37" i="1"/>
  <c r="L46" i="1"/>
  <c r="L39" i="1"/>
  <c r="L40" i="1"/>
  <c r="L34" i="1"/>
  <c r="L31" i="1"/>
  <c r="L30" i="1"/>
  <c r="L32" i="1"/>
  <c r="L36" i="1"/>
  <c r="L35" i="1"/>
  <c r="L38" i="1"/>
  <c r="L33" i="1"/>
  <c r="L48" i="1" l="1"/>
  <c r="L49" i="1"/>
  <c r="L54" i="1"/>
  <c r="L24" i="1"/>
  <c r="L53" i="1"/>
  <c r="L55" i="1"/>
  <c r="L50" i="1"/>
  <c r="L51" i="1"/>
  <c r="L52" i="1"/>
  <c r="L23" i="1"/>
  <c r="L26" i="2"/>
  <c r="L24" i="2"/>
  <c r="L23" i="2"/>
  <c r="L25" i="2"/>
  <c r="L26" i="1"/>
  <c r="L25" i="1"/>
</calcChain>
</file>

<file path=xl/sharedStrings.xml><?xml version="1.0" encoding="utf-8"?>
<sst xmlns="http://schemas.openxmlformats.org/spreadsheetml/2006/main" count="131" uniqueCount="42">
  <si>
    <t>Intelligent Media Computing Laboratory, Sun Yat-Sen University</t>
  </si>
  <si>
    <t>Negative</t>
  </si>
  <si>
    <t>True Positive</t>
  </si>
  <si>
    <t>True Negative</t>
  </si>
  <si>
    <t>False Positive</t>
  </si>
  <si>
    <t>False Negative</t>
  </si>
  <si>
    <t>National Institute of Standards and Technology</t>
  </si>
  <si>
    <t>03_NIST_Burning Christmas tree (indoor).avi</t>
  </si>
  <si>
    <t>Positive</t>
  </si>
  <si>
    <t>Prof. A. Enis Cetin</t>
  </si>
  <si>
    <t>forest1.wmv</t>
  </si>
  <si>
    <t>forest2.wmv</t>
  </si>
  <si>
    <t>Accuracy</t>
  </si>
  <si>
    <t>Precision</t>
  </si>
  <si>
    <t>Recall</t>
  </si>
  <si>
    <t>F-Measure</t>
  </si>
  <si>
    <t>HEFD-MCS</t>
  </si>
  <si>
    <t>Method</t>
  </si>
  <si>
    <t>Experiment Video</t>
  </si>
  <si>
    <t>Video Type</t>
  </si>
  <si>
    <t>Video Source</t>
  </si>
  <si>
    <t>[1]</t>
  </si>
  <si>
    <t>[14]</t>
  </si>
  <si>
    <t>[18]</t>
  </si>
  <si>
    <t>fire_indoor_10.wmv</t>
  </si>
  <si>
    <t>fire_indoor_18.wmv</t>
  </si>
  <si>
    <t>nonfire_indoor_2.wmv</t>
  </si>
  <si>
    <t>nonfire_indoor_3.wmv</t>
  </si>
  <si>
    <t>nonfire_indoor_5.wmv</t>
  </si>
  <si>
    <t>nonfire_indoor_6.wmv</t>
  </si>
  <si>
    <t>nonfire_outdoor_1.wmv</t>
  </si>
  <si>
    <t>Total</t>
  </si>
  <si>
    <t>UltimateChase.com</t>
  </si>
  <si>
    <t>posVideo11.wmv</t>
  </si>
  <si>
    <t>Negative Total</t>
  </si>
  <si>
    <t>Positive Total</t>
  </si>
  <si>
    <t>fire_forest_6.wmv</t>
  </si>
  <si>
    <t>fire_forest_7.wmv</t>
  </si>
  <si>
    <t>fire_outdoor_12.wmv</t>
  </si>
  <si>
    <t>fire_outdoor_14.wmv</t>
  </si>
  <si>
    <t>Shaky Video, Positive</t>
  </si>
  <si>
    <t>fire_outdoor_9.wmv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</si>
</sst>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textRotation="90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2" xfId="0" applyFont="1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 wrapText="1"/>
    </xf>
    <xf numFmtId="0" fontId="0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M4" sqref="M4"/>
    </sheetView>
  </sheetViews>
  <sheetFormatPr defaultRowHeight="14.25" x14ac:dyDescent="0.45"/>
  <cols>
    <col min="1" max="1" width="11.265625" customWidth="1"/>
    <col min="2" max="2" width="5.265625" customWidth="1"/>
    <col min="3" max="3" width="14.73046875" customWidth="1"/>
    <col min="4" max="4" width="9.3984375" customWidth="1"/>
    <col min="5" max="5" width="6.796875" customWidth="1"/>
    <col min="6" max="6" width="7.86328125" customWidth="1"/>
    <col min="7" max="7" width="7.46484375" customWidth="1"/>
    <col min="8" max="8" width="8.1328125" customWidth="1"/>
  </cols>
  <sheetData>
    <row r="1" spans="1:12" ht="14.65" thickBot="1" x14ac:dyDescent="0.5"/>
    <row r="2" spans="1:12" ht="43.15" thickBot="1" x14ac:dyDescent="0.5">
      <c r="A2" s="42" t="s">
        <v>20</v>
      </c>
      <c r="B2" s="14" t="s">
        <v>19</v>
      </c>
      <c r="C2" s="15" t="s">
        <v>18</v>
      </c>
      <c r="D2" s="15" t="s">
        <v>17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12</v>
      </c>
      <c r="J2" s="14" t="s">
        <v>13</v>
      </c>
      <c r="K2" s="14" t="s">
        <v>14</v>
      </c>
      <c r="L2" s="16" t="s">
        <v>15</v>
      </c>
    </row>
    <row r="3" spans="1:12" ht="14.65" thickTop="1" x14ac:dyDescent="0.45">
      <c r="A3" s="27" t="s">
        <v>0</v>
      </c>
      <c r="B3" s="30" t="s">
        <v>1</v>
      </c>
      <c r="C3" s="26" t="s">
        <v>26</v>
      </c>
      <c r="D3" s="4" t="s">
        <v>21</v>
      </c>
      <c r="E3" s="8">
        <v>0</v>
      </c>
      <c r="F3" s="8">
        <v>0</v>
      </c>
      <c r="G3" s="8">
        <v>2536</v>
      </c>
      <c r="H3" s="8">
        <v>0</v>
      </c>
      <c r="I3" s="5">
        <f t="shared" ref="I3:I22" si="0">((E3+F3)/SUM(E3:H3))*100</f>
        <v>0</v>
      </c>
      <c r="J3" s="5">
        <f t="shared" ref="J3:J22" si="1">((E3)/(E3+G3))*100</f>
        <v>0</v>
      </c>
      <c r="K3" s="5">
        <f>((E3)/(E3+H3+0.1))*100</f>
        <v>0</v>
      </c>
      <c r="L3" s="17">
        <f>(2*J3*K3)/(J3+K3+0.1)</f>
        <v>0</v>
      </c>
    </row>
    <row r="4" spans="1:12" x14ac:dyDescent="0.45">
      <c r="A4" s="28"/>
      <c r="B4" s="31"/>
      <c r="C4" s="25"/>
      <c r="D4" s="2" t="s">
        <v>22</v>
      </c>
      <c r="E4" s="1">
        <v>0</v>
      </c>
      <c r="F4" s="1">
        <v>0</v>
      </c>
      <c r="G4" s="1">
        <v>2536</v>
      </c>
      <c r="H4" s="1">
        <v>0</v>
      </c>
      <c r="I4" s="3">
        <f t="shared" ref="I4" si="2">((E4+F4)/SUM(E4:H4))*100</f>
        <v>0</v>
      </c>
      <c r="J4" s="3">
        <f t="shared" ref="J4" si="3">((E4)/(E4+G4))*100</f>
        <v>0</v>
      </c>
      <c r="K4" s="3">
        <f>((E4)/(E4+H4+0.1))*100</f>
        <v>0</v>
      </c>
      <c r="L4" s="18">
        <f>(2*J4*K4)/(J4+K4+0.1)</f>
        <v>0</v>
      </c>
    </row>
    <row r="5" spans="1:12" x14ac:dyDescent="0.45">
      <c r="A5" s="28"/>
      <c r="B5" s="31"/>
      <c r="C5" s="25"/>
      <c r="D5" s="2" t="s">
        <v>23</v>
      </c>
      <c r="E5" s="1">
        <v>19</v>
      </c>
      <c r="F5" s="1">
        <v>0</v>
      </c>
      <c r="G5" s="1">
        <v>2517</v>
      </c>
      <c r="H5" s="1">
        <v>0</v>
      </c>
      <c r="I5" s="3">
        <f t="shared" si="0"/>
        <v>0.74921135646687698</v>
      </c>
      <c r="J5" s="3">
        <f t="shared" si="1"/>
        <v>0.74921135646687698</v>
      </c>
      <c r="K5" s="3">
        <f t="shared" ref="K5:K22" si="4">((E5)/(E5+H5))*100</f>
        <v>100</v>
      </c>
      <c r="L5" s="18">
        <f t="shared" ref="L5:L22" si="5">(2*J5*K5)/(J5+K5)</f>
        <v>1.4872798434442271</v>
      </c>
    </row>
    <row r="6" spans="1:12" x14ac:dyDescent="0.45">
      <c r="A6" s="28"/>
      <c r="B6" s="31"/>
      <c r="C6" s="25"/>
      <c r="D6" s="2" t="s">
        <v>16</v>
      </c>
      <c r="E6" s="3">
        <v>2323</v>
      </c>
      <c r="F6" s="3">
        <v>0</v>
      </c>
      <c r="G6" s="3">
        <v>213</v>
      </c>
      <c r="H6" s="3">
        <v>0</v>
      </c>
      <c r="I6" s="3">
        <f t="shared" si="0"/>
        <v>91.600946372239747</v>
      </c>
      <c r="J6" s="3">
        <f t="shared" si="1"/>
        <v>91.600946372239747</v>
      </c>
      <c r="K6" s="3">
        <f t="shared" si="4"/>
        <v>100</v>
      </c>
      <c r="L6" s="18">
        <f t="shared" si="5"/>
        <v>95.616381971599083</v>
      </c>
    </row>
    <row r="7" spans="1:12" x14ac:dyDescent="0.45">
      <c r="A7" s="28"/>
      <c r="B7" s="31"/>
      <c r="C7" s="25" t="s">
        <v>27</v>
      </c>
      <c r="D7" s="2" t="s">
        <v>21</v>
      </c>
      <c r="E7" s="1">
        <v>0</v>
      </c>
      <c r="F7" s="1">
        <v>0</v>
      </c>
      <c r="G7" s="1">
        <v>613</v>
      </c>
      <c r="H7" s="1">
        <v>0</v>
      </c>
      <c r="I7" s="3">
        <f t="shared" ref="I7" si="6">((E7+F7)/SUM(E7:H7))*100</f>
        <v>0</v>
      </c>
      <c r="J7" s="3">
        <f t="shared" ref="J7" si="7">((E7)/(E7+G7))*100</f>
        <v>0</v>
      </c>
      <c r="K7" s="3">
        <f>((E7)/(E7+H7+0.1))*100</f>
        <v>0</v>
      </c>
      <c r="L7" s="18">
        <f>(2*J7*K7)/(J7+K7+0.1)</f>
        <v>0</v>
      </c>
    </row>
    <row r="8" spans="1:12" x14ac:dyDescent="0.45">
      <c r="A8" s="28"/>
      <c r="B8" s="31"/>
      <c r="C8" s="25"/>
      <c r="D8" s="2" t="s">
        <v>22</v>
      </c>
      <c r="E8" s="1">
        <v>0</v>
      </c>
      <c r="F8" s="1">
        <v>0</v>
      </c>
      <c r="G8" s="1">
        <v>613</v>
      </c>
      <c r="H8" s="1">
        <v>0</v>
      </c>
      <c r="I8" s="3">
        <f t="shared" si="0"/>
        <v>0</v>
      </c>
      <c r="J8" s="3">
        <f t="shared" si="1"/>
        <v>0</v>
      </c>
      <c r="K8" s="3">
        <f>((E8)/(E8+H8+0.1))*100</f>
        <v>0</v>
      </c>
      <c r="L8" s="18">
        <f>(2*J8*K8)/(J8+K8+0.1)</f>
        <v>0</v>
      </c>
    </row>
    <row r="9" spans="1:12" x14ac:dyDescent="0.45">
      <c r="A9" s="28"/>
      <c r="B9" s="31"/>
      <c r="C9" s="25"/>
      <c r="D9" s="2" t="s">
        <v>23</v>
      </c>
      <c r="E9" s="3">
        <v>599</v>
      </c>
      <c r="F9" s="1">
        <v>0</v>
      </c>
      <c r="G9" s="3">
        <v>14</v>
      </c>
      <c r="H9" s="1">
        <v>0</v>
      </c>
      <c r="I9" s="3">
        <f t="shared" si="0"/>
        <v>97.71615008156607</v>
      </c>
      <c r="J9" s="3">
        <f t="shared" si="1"/>
        <v>97.71615008156607</v>
      </c>
      <c r="K9" s="3">
        <f t="shared" si="4"/>
        <v>100</v>
      </c>
      <c r="L9" s="18">
        <f t="shared" si="5"/>
        <v>98.844884488448841</v>
      </c>
    </row>
    <row r="10" spans="1:12" x14ac:dyDescent="0.45">
      <c r="A10" s="28"/>
      <c r="B10" s="31"/>
      <c r="C10" s="25"/>
      <c r="D10" s="2" t="s">
        <v>16</v>
      </c>
      <c r="E10" s="3">
        <v>607</v>
      </c>
      <c r="F10" s="3">
        <v>0</v>
      </c>
      <c r="G10" s="3">
        <v>6</v>
      </c>
      <c r="H10" s="3">
        <v>0</v>
      </c>
      <c r="I10" s="3">
        <f t="shared" si="0"/>
        <v>99.021207177814034</v>
      </c>
      <c r="J10" s="3">
        <f t="shared" si="1"/>
        <v>99.021207177814034</v>
      </c>
      <c r="K10" s="3">
        <f t="shared" si="4"/>
        <v>100</v>
      </c>
      <c r="L10" s="18">
        <f t="shared" si="5"/>
        <v>99.508196721311478</v>
      </c>
    </row>
    <row r="11" spans="1:12" x14ac:dyDescent="0.45">
      <c r="A11" s="28"/>
      <c r="B11" s="31"/>
      <c r="C11" s="25" t="s">
        <v>28</v>
      </c>
      <c r="D11" s="2" t="s">
        <v>21</v>
      </c>
      <c r="E11" s="3">
        <v>0</v>
      </c>
      <c r="F11" s="1">
        <v>0</v>
      </c>
      <c r="G11" s="3">
        <v>3074</v>
      </c>
      <c r="H11" s="1">
        <v>0</v>
      </c>
      <c r="I11" s="3">
        <f t="shared" si="0"/>
        <v>0</v>
      </c>
      <c r="J11" s="3">
        <f t="shared" si="1"/>
        <v>0</v>
      </c>
      <c r="K11" s="3">
        <f>((E11)/(E11+H11+0.1))*100</f>
        <v>0</v>
      </c>
      <c r="L11" s="18">
        <f>(2*J11*K11)/(J11+K11+0.1)</f>
        <v>0</v>
      </c>
    </row>
    <row r="12" spans="1:12" x14ac:dyDescent="0.45">
      <c r="A12" s="28"/>
      <c r="B12" s="31"/>
      <c r="C12" s="25"/>
      <c r="D12" s="2" t="s">
        <v>22</v>
      </c>
      <c r="E12" s="3">
        <v>0</v>
      </c>
      <c r="F12" s="1">
        <v>0</v>
      </c>
      <c r="G12" s="3">
        <v>3074</v>
      </c>
      <c r="H12" s="1">
        <v>0</v>
      </c>
      <c r="I12" s="3">
        <f t="shared" si="0"/>
        <v>0</v>
      </c>
      <c r="J12" s="3">
        <f t="shared" si="1"/>
        <v>0</v>
      </c>
      <c r="K12" s="3">
        <f>((E12)/(E12+H12+0.1))*100</f>
        <v>0</v>
      </c>
      <c r="L12" s="18">
        <f>(2*J12*K12)/(J12+K12+0.1)</f>
        <v>0</v>
      </c>
    </row>
    <row r="13" spans="1:12" x14ac:dyDescent="0.45">
      <c r="A13" s="28"/>
      <c r="B13" s="31"/>
      <c r="C13" s="25"/>
      <c r="D13" s="2" t="s">
        <v>23</v>
      </c>
      <c r="E13" s="3">
        <v>2414</v>
      </c>
      <c r="F13" s="3">
        <v>0</v>
      </c>
      <c r="G13" s="3">
        <v>660</v>
      </c>
      <c r="H13" s="3">
        <v>0</v>
      </c>
      <c r="I13" s="3">
        <f t="shared" si="0"/>
        <v>78.529603122966819</v>
      </c>
      <c r="J13" s="3">
        <f t="shared" si="1"/>
        <v>78.529603122966819</v>
      </c>
      <c r="K13" s="3">
        <f t="shared" si="4"/>
        <v>100</v>
      </c>
      <c r="L13" s="18">
        <f t="shared" si="5"/>
        <v>87.9737609329446</v>
      </c>
    </row>
    <row r="14" spans="1:12" x14ac:dyDescent="0.45">
      <c r="A14" s="28"/>
      <c r="B14" s="31"/>
      <c r="C14" s="25"/>
      <c r="D14" s="2" t="s">
        <v>16</v>
      </c>
      <c r="E14" s="3">
        <v>3074</v>
      </c>
      <c r="F14" s="3">
        <v>0</v>
      </c>
      <c r="G14" s="3">
        <v>0</v>
      </c>
      <c r="H14" s="3">
        <v>0</v>
      </c>
      <c r="I14" s="3">
        <f t="shared" si="0"/>
        <v>100</v>
      </c>
      <c r="J14" s="3">
        <f t="shared" si="1"/>
        <v>100</v>
      </c>
      <c r="K14" s="3">
        <f t="shared" si="4"/>
        <v>100</v>
      </c>
      <c r="L14" s="18">
        <f t="shared" si="5"/>
        <v>100</v>
      </c>
    </row>
    <row r="15" spans="1:12" x14ac:dyDescent="0.45">
      <c r="A15" s="28"/>
      <c r="B15" s="31"/>
      <c r="C15" s="25" t="s">
        <v>29</v>
      </c>
      <c r="D15" s="2" t="s">
        <v>21</v>
      </c>
      <c r="E15" s="3">
        <v>0</v>
      </c>
      <c r="F15" s="3">
        <v>0</v>
      </c>
      <c r="G15" s="3">
        <v>2984</v>
      </c>
      <c r="H15" s="3">
        <v>0</v>
      </c>
      <c r="I15" s="3">
        <f t="shared" si="0"/>
        <v>0</v>
      </c>
      <c r="J15" s="3">
        <f t="shared" si="1"/>
        <v>0</v>
      </c>
      <c r="K15" s="3">
        <f>((E15)/(E15+H15+0.1))*100</f>
        <v>0</v>
      </c>
      <c r="L15" s="18">
        <f>(2*J15*K15)/(J15+K15+0.1)</f>
        <v>0</v>
      </c>
    </row>
    <row r="16" spans="1:12" x14ac:dyDescent="0.45">
      <c r="A16" s="28"/>
      <c r="B16" s="31"/>
      <c r="C16" s="25"/>
      <c r="D16" s="2" t="s">
        <v>22</v>
      </c>
      <c r="E16" s="3">
        <v>0</v>
      </c>
      <c r="F16" s="3">
        <v>0</v>
      </c>
      <c r="G16" s="3">
        <v>2984</v>
      </c>
      <c r="H16" s="3">
        <v>0</v>
      </c>
      <c r="I16" s="3">
        <f t="shared" si="0"/>
        <v>0</v>
      </c>
      <c r="J16" s="3">
        <f t="shared" si="1"/>
        <v>0</v>
      </c>
      <c r="K16" s="3">
        <f>((E16)/(E16+H16+0.1))*100</f>
        <v>0</v>
      </c>
      <c r="L16" s="18">
        <f>(2*J16*K16)/(J16+K16+0.1)</f>
        <v>0</v>
      </c>
    </row>
    <row r="17" spans="1:12" x14ac:dyDescent="0.45">
      <c r="A17" s="28"/>
      <c r="B17" s="31"/>
      <c r="C17" s="25"/>
      <c r="D17" s="2" t="s">
        <v>23</v>
      </c>
      <c r="E17" s="3">
        <v>2805</v>
      </c>
      <c r="F17" s="3">
        <v>0</v>
      </c>
      <c r="G17" s="3">
        <v>179</v>
      </c>
      <c r="H17" s="3">
        <v>0</v>
      </c>
      <c r="I17" s="3">
        <f t="shared" si="0"/>
        <v>94.001340482573724</v>
      </c>
      <c r="J17" s="3">
        <f t="shared" si="1"/>
        <v>94.001340482573724</v>
      </c>
      <c r="K17" s="3">
        <f t="shared" si="4"/>
        <v>100</v>
      </c>
      <c r="L17" s="18">
        <f t="shared" si="5"/>
        <v>96.907928830540683</v>
      </c>
    </row>
    <row r="18" spans="1:12" x14ac:dyDescent="0.45">
      <c r="A18" s="28"/>
      <c r="B18" s="31"/>
      <c r="C18" s="25"/>
      <c r="D18" s="2" t="s">
        <v>16</v>
      </c>
      <c r="E18" s="3">
        <v>2984</v>
      </c>
      <c r="F18" s="3">
        <v>0</v>
      </c>
      <c r="G18" s="3">
        <v>0</v>
      </c>
      <c r="H18" s="3">
        <v>0</v>
      </c>
      <c r="I18" s="3">
        <f t="shared" si="0"/>
        <v>100</v>
      </c>
      <c r="J18" s="3">
        <f t="shared" si="1"/>
        <v>100</v>
      </c>
      <c r="K18" s="3">
        <f t="shared" si="4"/>
        <v>100</v>
      </c>
      <c r="L18" s="18">
        <f t="shared" si="5"/>
        <v>100</v>
      </c>
    </row>
    <row r="19" spans="1:12" x14ac:dyDescent="0.45">
      <c r="A19" s="28"/>
      <c r="B19" s="31"/>
      <c r="C19" s="25" t="s">
        <v>30</v>
      </c>
      <c r="D19" s="2" t="s">
        <v>21</v>
      </c>
      <c r="E19" s="3">
        <v>0</v>
      </c>
      <c r="F19" s="3">
        <v>0</v>
      </c>
      <c r="G19" s="3">
        <v>1775</v>
      </c>
      <c r="H19" s="3">
        <v>0</v>
      </c>
      <c r="I19" s="3">
        <f t="shared" si="0"/>
        <v>0</v>
      </c>
      <c r="J19" s="3">
        <f>((E19)/(E19+G20))*100</f>
        <v>0</v>
      </c>
      <c r="K19" s="3">
        <f>((E19)/(E19+H19+0.1))*100</f>
        <v>0</v>
      </c>
      <c r="L19" s="18">
        <f>(2*J19*K19)/(J19+K19+0.1)</f>
        <v>0</v>
      </c>
    </row>
    <row r="20" spans="1:12" x14ac:dyDescent="0.45">
      <c r="A20" s="28"/>
      <c r="B20" s="31"/>
      <c r="C20" s="25"/>
      <c r="D20" s="2" t="s">
        <v>22</v>
      </c>
      <c r="E20" s="3">
        <v>0</v>
      </c>
      <c r="F20" s="3">
        <v>0</v>
      </c>
      <c r="G20" s="3">
        <v>1775</v>
      </c>
      <c r="H20" s="3">
        <v>0</v>
      </c>
      <c r="I20" s="3">
        <f t="shared" ref="I20" si="8">((E20+F20)/SUM(E20:H20))*100</f>
        <v>0</v>
      </c>
      <c r="J20" s="3">
        <f t="shared" ref="J20" si="9">((E20)/(E20+G20))*100</f>
        <v>0</v>
      </c>
      <c r="K20" s="3">
        <f>((E20)/(E20+H20+0.1))*100</f>
        <v>0</v>
      </c>
      <c r="L20" s="18">
        <f>(2*J20*K20)/(J20+K20+0.1)</f>
        <v>0</v>
      </c>
    </row>
    <row r="21" spans="1:12" x14ac:dyDescent="0.45">
      <c r="A21" s="28"/>
      <c r="B21" s="31"/>
      <c r="C21" s="25"/>
      <c r="D21" s="2" t="s">
        <v>23</v>
      </c>
      <c r="E21" s="3">
        <v>1536</v>
      </c>
      <c r="F21" s="3">
        <v>0</v>
      </c>
      <c r="G21" s="3">
        <v>239</v>
      </c>
      <c r="H21" s="3">
        <v>0</v>
      </c>
      <c r="I21" s="3">
        <f t="shared" si="0"/>
        <v>86.535211267605632</v>
      </c>
      <c r="J21" s="3">
        <f t="shared" si="1"/>
        <v>86.535211267605632</v>
      </c>
      <c r="K21" s="3">
        <f t="shared" si="4"/>
        <v>100</v>
      </c>
      <c r="L21" s="18">
        <f t="shared" si="5"/>
        <v>92.781636967683468</v>
      </c>
    </row>
    <row r="22" spans="1:12" ht="14.65" thickBot="1" x14ac:dyDescent="0.5">
      <c r="A22" s="29"/>
      <c r="B22" s="32"/>
      <c r="C22" s="41"/>
      <c r="D22" s="6" t="s">
        <v>16</v>
      </c>
      <c r="E22" s="7">
        <v>1775</v>
      </c>
      <c r="F22" s="7">
        <v>0</v>
      </c>
      <c r="G22" s="7">
        <v>0</v>
      </c>
      <c r="H22" s="7">
        <v>0</v>
      </c>
      <c r="I22" s="7">
        <f t="shared" si="0"/>
        <v>100</v>
      </c>
      <c r="J22" s="7">
        <f t="shared" si="1"/>
        <v>100</v>
      </c>
      <c r="K22" s="7">
        <f t="shared" si="4"/>
        <v>100</v>
      </c>
      <c r="L22" s="19">
        <f t="shared" si="5"/>
        <v>100</v>
      </c>
    </row>
    <row r="23" spans="1:12" ht="14.65" thickTop="1" x14ac:dyDescent="0.45">
      <c r="A23" s="33" t="s">
        <v>34</v>
      </c>
      <c r="B23" s="34"/>
      <c r="C23" s="34"/>
      <c r="D23" s="4" t="s">
        <v>21</v>
      </c>
      <c r="E23" s="5">
        <f>AVERAGE(E3,E7,E11,E15,E19)</f>
        <v>0</v>
      </c>
      <c r="F23" s="5">
        <f t="shared" ref="F23:L23" si="10">AVERAGE(F3,F7,F11,F15,F19)</f>
        <v>0</v>
      </c>
      <c r="G23" s="5">
        <f t="shared" si="10"/>
        <v>2196.4</v>
      </c>
      <c r="H23" s="5">
        <f t="shared" si="10"/>
        <v>0</v>
      </c>
      <c r="I23" s="5">
        <f t="shared" si="10"/>
        <v>0</v>
      </c>
      <c r="J23" s="5">
        <f t="shared" si="10"/>
        <v>0</v>
      </c>
      <c r="K23" s="5">
        <f t="shared" si="10"/>
        <v>0</v>
      </c>
      <c r="L23" s="17">
        <f t="shared" si="10"/>
        <v>0</v>
      </c>
    </row>
    <row r="24" spans="1:12" x14ac:dyDescent="0.45">
      <c r="A24" s="35"/>
      <c r="B24" s="36"/>
      <c r="C24" s="36"/>
      <c r="D24" s="2" t="s">
        <v>22</v>
      </c>
      <c r="E24" s="5">
        <f t="shared" ref="E24:L26" si="11">AVERAGE(E4,E8,E12,E16,E20)</f>
        <v>0</v>
      </c>
      <c r="F24" s="5">
        <f t="shared" si="11"/>
        <v>0</v>
      </c>
      <c r="G24" s="5">
        <f t="shared" si="11"/>
        <v>2196.4</v>
      </c>
      <c r="H24" s="5">
        <f t="shared" si="11"/>
        <v>0</v>
      </c>
      <c r="I24" s="5">
        <f t="shared" si="11"/>
        <v>0</v>
      </c>
      <c r="J24" s="5">
        <f t="shared" si="11"/>
        <v>0</v>
      </c>
      <c r="K24" s="5">
        <f t="shared" si="11"/>
        <v>0</v>
      </c>
      <c r="L24" s="17">
        <f t="shared" si="11"/>
        <v>0</v>
      </c>
    </row>
    <row r="25" spans="1:12" x14ac:dyDescent="0.45">
      <c r="A25" s="35"/>
      <c r="B25" s="36"/>
      <c r="C25" s="36"/>
      <c r="D25" s="2" t="s">
        <v>23</v>
      </c>
      <c r="E25" s="5">
        <f t="shared" si="11"/>
        <v>1474.6</v>
      </c>
      <c r="F25" s="5">
        <f t="shared" si="11"/>
        <v>0</v>
      </c>
      <c r="G25" s="5">
        <f t="shared" si="11"/>
        <v>721.8</v>
      </c>
      <c r="H25" s="5">
        <f t="shared" si="11"/>
        <v>0</v>
      </c>
      <c r="I25" s="5">
        <f t="shared" si="11"/>
        <v>71.506303262235832</v>
      </c>
      <c r="J25" s="5">
        <f t="shared" si="11"/>
        <v>71.506303262235832</v>
      </c>
      <c r="K25" s="5">
        <f t="shared" si="11"/>
        <v>100</v>
      </c>
      <c r="L25" s="17">
        <f t="shared" si="11"/>
        <v>75.599098212612361</v>
      </c>
    </row>
    <row r="26" spans="1:12" ht="14.65" thickBot="1" x14ac:dyDescent="0.5">
      <c r="A26" s="39"/>
      <c r="B26" s="40"/>
      <c r="C26" s="40"/>
      <c r="D26" s="13" t="s">
        <v>16</v>
      </c>
      <c r="E26" s="12">
        <f t="shared" si="11"/>
        <v>2152.6</v>
      </c>
      <c r="F26" s="12">
        <f t="shared" si="11"/>
        <v>0</v>
      </c>
      <c r="G26" s="12">
        <f t="shared" si="11"/>
        <v>43.8</v>
      </c>
      <c r="H26" s="12">
        <f t="shared" si="11"/>
        <v>0</v>
      </c>
      <c r="I26" s="12">
        <f t="shared" si="11"/>
        <v>98.124430710010756</v>
      </c>
      <c r="J26" s="12">
        <f t="shared" si="11"/>
        <v>98.124430710010756</v>
      </c>
      <c r="K26" s="12">
        <f t="shared" si="11"/>
        <v>100</v>
      </c>
      <c r="L26" s="20">
        <f t="shared" si="11"/>
        <v>99.024915738582109</v>
      </c>
    </row>
    <row r="27" spans="1:12" ht="14.65" thickTop="1" x14ac:dyDescent="0.45">
      <c r="A27" s="27" t="s">
        <v>6</v>
      </c>
      <c r="B27" s="30" t="s">
        <v>8</v>
      </c>
      <c r="C27" s="26" t="s">
        <v>7</v>
      </c>
      <c r="D27" s="4" t="s">
        <v>21</v>
      </c>
      <c r="E27" s="5">
        <v>450</v>
      </c>
      <c r="F27" s="5">
        <v>0</v>
      </c>
      <c r="G27" s="5">
        <v>439</v>
      </c>
      <c r="H27" s="5">
        <v>0</v>
      </c>
      <c r="I27" s="5">
        <f t="shared" ref="I27:I29" si="12">((E27+F27)/SUM(E27:H27))*100</f>
        <v>50.618672665916762</v>
      </c>
      <c r="J27" s="5">
        <f t="shared" ref="J27:J29" si="13">((E27)/(E27+G27))*100</f>
        <v>50.618672665916762</v>
      </c>
      <c r="K27" s="5">
        <f t="shared" ref="K27:K29" si="14">((E27)/(E27+H27))*100</f>
        <v>100</v>
      </c>
      <c r="L27" s="17">
        <f t="shared" ref="L27:L29" si="15">(2*J27*K27)/(J27+K27)</f>
        <v>67.214339058999258</v>
      </c>
    </row>
    <row r="28" spans="1:12" x14ac:dyDescent="0.45">
      <c r="A28" s="28"/>
      <c r="B28" s="31"/>
      <c r="C28" s="25"/>
      <c r="D28" s="2" t="s">
        <v>22</v>
      </c>
      <c r="E28" s="3">
        <v>450</v>
      </c>
      <c r="F28" s="3">
        <v>0</v>
      </c>
      <c r="G28" s="3">
        <v>439</v>
      </c>
      <c r="H28" s="3">
        <v>0</v>
      </c>
      <c r="I28" s="3">
        <f t="shared" si="12"/>
        <v>50.618672665916762</v>
      </c>
      <c r="J28" s="3">
        <f t="shared" si="13"/>
        <v>50.618672665916762</v>
      </c>
      <c r="K28" s="3">
        <f t="shared" si="14"/>
        <v>100</v>
      </c>
      <c r="L28" s="18">
        <f t="shared" si="15"/>
        <v>67.214339058999258</v>
      </c>
    </row>
    <row r="29" spans="1:12" x14ac:dyDescent="0.45">
      <c r="A29" s="28"/>
      <c r="B29" s="31"/>
      <c r="C29" s="25"/>
      <c r="D29" s="2" t="s">
        <v>23</v>
      </c>
      <c r="E29" s="3">
        <v>450</v>
      </c>
      <c r="F29" s="3">
        <v>28</v>
      </c>
      <c r="G29" s="3">
        <v>411</v>
      </c>
      <c r="H29" s="3">
        <v>28</v>
      </c>
      <c r="I29" s="3">
        <f t="shared" si="12"/>
        <v>52.126499454743723</v>
      </c>
      <c r="J29" s="3">
        <f t="shared" si="13"/>
        <v>52.264808362369344</v>
      </c>
      <c r="K29" s="3">
        <f t="shared" si="14"/>
        <v>94.142259414225933</v>
      </c>
      <c r="L29" s="18">
        <f t="shared" si="15"/>
        <v>67.214339058999258</v>
      </c>
    </row>
    <row r="30" spans="1:12" x14ac:dyDescent="0.45">
      <c r="A30" s="28"/>
      <c r="B30" s="31"/>
      <c r="C30" s="25"/>
      <c r="D30" s="2" t="s">
        <v>16</v>
      </c>
      <c r="E30" s="3">
        <v>390</v>
      </c>
      <c r="F30" s="3">
        <v>179</v>
      </c>
      <c r="G30" s="3">
        <v>83</v>
      </c>
      <c r="H30" s="3">
        <v>149</v>
      </c>
      <c r="I30" s="3">
        <f t="shared" ref="I30" si="16">((E30+F30)/SUM(E30:H30))*100</f>
        <v>71.036204744069906</v>
      </c>
      <c r="J30" s="3">
        <f t="shared" ref="J30" si="17">((E30)/(E30+G30))*100</f>
        <v>82.4524312896406</v>
      </c>
      <c r="K30" s="3">
        <f t="shared" ref="K30" si="18">((E30)/(E30+H30))*100</f>
        <v>72.35621521335807</v>
      </c>
      <c r="L30" s="18">
        <f t="shared" ref="L30" si="19">(2*J30*K30)/(J30+K30)</f>
        <v>77.07509881422925</v>
      </c>
    </row>
    <row r="31" spans="1:12" x14ac:dyDescent="0.45">
      <c r="A31" s="28"/>
      <c r="B31" s="31"/>
      <c r="C31" s="25" t="s">
        <v>24</v>
      </c>
      <c r="D31" s="2" t="s">
        <v>21</v>
      </c>
      <c r="E31" s="3">
        <v>1917</v>
      </c>
      <c r="F31" s="3">
        <v>1142</v>
      </c>
      <c r="G31" s="3">
        <v>1221</v>
      </c>
      <c r="H31" s="3">
        <v>0</v>
      </c>
      <c r="I31" s="3">
        <f t="shared" ref="I31:I33" si="20">((E31+F31)/SUM(E31:H31))*100</f>
        <v>71.471962616822424</v>
      </c>
      <c r="J31" s="3">
        <f t="shared" ref="J31:J33" si="21">((E31)/(E31+G31))*100</f>
        <v>61.089866156787764</v>
      </c>
      <c r="K31" s="3">
        <f t="shared" ref="K31:K33" si="22">((E31)/(E31+H31))*100</f>
        <v>100</v>
      </c>
      <c r="L31" s="18">
        <f t="shared" ref="L31:L33" si="23">(2*J31*K31)/(J31+K31)</f>
        <v>75.845697329376861</v>
      </c>
    </row>
    <row r="32" spans="1:12" x14ac:dyDescent="0.45">
      <c r="A32" s="28"/>
      <c r="B32" s="31"/>
      <c r="C32" s="25"/>
      <c r="D32" s="2" t="s">
        <v>22</v>
      </c>
      <c r="E32" s="3">
        <v>1795</v>
      </c>
      <c r="F32" s="3">
        <v>1142</v>
      </c>
      <c r="G32" s="3">
        <v>1142</v>
      </c>
      <c r="H32" s="3">
        <v>122</v>
      </c>
      <c r="I32" s="3">
        <f t="shared" si="20"/>
        <v>69.91192573196858</v>
      </c>
      <c r="J32" s="3">
        <f t="shared" si="21"/>
        <v>61.116785835886958</v>
      </c>
      <c r="K32" s="3">
        <f t="shared" si="22"/>
        <v>93.635889410537303</v>
      </c>
      <c r="L32" s="18">
        <f t="shared" si="23"/>
        <v>73.95962093119077</v>
      </c>
    </row>
    <row r="33" spans="1:12" x14ac:dyDescent="0.45">
      <c r="A33" s="28"/>
      <c r="B33" s="31"/>
      <c r="C33" s="25"/>
      <c r="D33" s="2" t="s">
        <v>23</v>
      </c>
      <c r="E33" s="3">
        <v>1439</v>
      </c>
      <c r="F33" s="3">
        <v>1142</v>
      </c>
      <c r="G33" s="3">
        <v>1142</v>
      </c>
      <c r="H33" s="3">
        <v>478</v>
      </c>
      <c r="I33" s="3">
        <f t="shared" si="20"/>
        <v>61.437752915972389</v>
      </c>
      <c r="J33" s="3">
        <f t="shared" si="21"/>
        <v>55.753583882216198</v>
      </c>
      <c r="K33" s="3">
        <f t="shared" si="22"/>
        <v>75.06520605112155</v>
      </c>
      <c r="L33" s="18">
        <f t="shared" si="23"/>
        <v>63.983992885726998</v>
      </c>
    </row>
    <row r="34" spans="1:12" x14ac:dyDescent="0.45">
      <c r="A34" s="28"/>
      <c r="B34" s="31"/>
      <c r="C34" s="25"/>
      <c r="D34" s="2" t="s">
        <v>16</v>
      </c>
      <c r="E34" s="3">
        <v>1282</v>
      </c>
      <c r="F34" s="3">
        <v>1142</v>
      </c>
      <c r="G34" s="3">
        <v>836</v>
      </c>
      <c r="H34" s="3">
        <v>635</v>
      </c>
      <c r="I34" s="3">
        <f>((E34+F34)/SUM(E34:H34))*100</f>
        <v>62.23363286264442</v>
      </c>
      <c r="J34" s="3">
        <f>((E34)/(E34+G34))*100</f>
        <v>60.528800755429643</v>
      </c>
      <c r="K34" s="3">
        <f>((E34)/(E34+H34))*100</f>
        <v>66.875326030255607</v>
      </c>
      <c r="L34" s="18">
        <f>(2*J34*K34)/(J34+K34)</f>
        <v>63.543990086741012</v>
      </c>
    </row>
    <row r="35" spans="1:12" x14ac:dyDescent="0.45">
      <c r="A35" s="28"/>
      <c r="B35" s="31"/>
      <c r="C35" s="25" t="s">
        <v>25</v>
      </c>
      <c r="D35" s="2" t="s">
        <v>21</v>
      </c>
      <c r="E35" s="3">
        <v>4242</v>
      </c>
      <c r="F35" s="3">
        <v>0</v>
      </c>
      <c r="G35" s="3">
        <v>4262</v>
      </c>
      <c r="H35" s="3">
        <v>0</v>
      </c>
      <c r="I35" s="3">
        <f t="shared" ref="I35:I41" si="24">((E35+F35)/SUM(E35:H35))*100</f>
        <v>49.882408278457198</v>
      </c>
      <c r="J35" s="3">
        <f t="shared" ref="J35:J41" si="25">((E35)/(E35+G35))*100</f>
        <v>49.882408278457198</v>
      </c>
      <c r="K35" s="3">
        <f t="shared" ref="K35:K41" si="26">((E35)/(E35+H35))*100</f>
        <v>100</v>
      </c>
      <c r="L35" s="18">
        <f t="shared" ref="L35:L41" si="27">(2*J35*K35)/(J35+K35)</f>
        <v>66.562058685077673</v>
      </c>
    </row>
    <row r="36" spans="1:12" x14ac:dyDescent="0.45">
      <c r="A36" s="28"/>
      <c r="B36" s="31"/>
      <c r="C36" s="25"/>
      <c r="D36" s="2" t="s">
        <v>22</v>
      </c>
      <c r="E36" s="3">
        <v>4242</v>
      </c>
      <c r="F36" s="3">
        <v>0</v>
      </c>
      <c r="G36" s="3">
        <v>4262</v>
      </c>
      <c r="H36" s="3">
        <v>0</v>
      </c>
      <c r="I36" s="3">
        <f t="shared" si="24"/>
        <v>49.882408278457198</v>
      </c>
      <c r="J36" s="3">
        <f t="shared" si="25"/>
        <v>49.882408278457198</v>
      </c>
      <c r="K36" s="3">
        <f t="shared" si="26"/>
        <v>100</v>
      </c>
      <c r="L36" s="18">
        <f t="shared" si="27"/>
        <v>66.562058685077673</v>
      </c>
    </row>
    <row r="37" spans="1:12" x14ac:dyDescent="0.45">
      <c r="A37" s="28"/>
      <c r="B37" s="31"/>
      <c r="C37" s="25"/>
      <c r="D37" s="2" t="s">
        <v>23</v>
      </c>
      <c r="E37" s="3">
        <v>4242</v>
      </c>
      <c r="F37" s="3">
        <v>461</v>
      </c>
      <c r="G37" s="3">
        <v>2581</v>
      </c>
      <c r="H37" s="3">
        <v>0</v>
      </c>
      <c r="I37" s="3">
        <f t="shared" si="24"/>
        <v>64.566172432729275</v>
      </c>
      <c r="J37" s="3">
        <f t="shared" si="25"/>
        <v>62.172065074014363</v>
      </c>
      <c r="K37" s="3">
        <f t="shared" si="26"/>
        <v>100</v>
      </c>
      <c r="L37" s="18">
        <f t="shared" si="27"/>
        <v>76.674197921373704</v>
      </c>
    </row>
    <row r="38" spans="1:12" x14ac:dyDescent="0.45">
      <c r="A38" s="28"/>
      <c r="B38" s="31"/>
      <c r="C38" s="25"/>
      <c r="D38" s="2" t="s">
        <v>16</v>
      </c>
      <c r="E38" s="3">
        <v>3883</v>
      </c>
      <c r="F38" s="3">
        <v>1467</v>
      </c>
      <c r="G38" s="3">
        <v>1442</v>
      </c>
      <c r="H38" s="3">
        <v>0</v>
      </c>
      <c r="I38" s="3">
        <f t="shared" si="24"/>
        <v>78.769140164899881</v>
      </c>
      <c r="J38" s="3">
        <f t="shared" si="25"/>
        <v>72.920187793427232</v>
      </c>
      <c r="K38" s="3">
        <f t="shared" si="26"/>
        <v>100</v>
      </c>
      <c r="L38" s="18">
        <f t="shared" si="27"/>
        <v>84.339704604691576</v>
      </c>
    </row>
    <row r="39" spans="1:12" x14ac:dyDescent="0.45">
      <c r="A39" s="28" t="s">
        <v>9</v>
      </c>
      <c r="B39" s="31" t="s">
        <v>8</v>
      </c>
      <c r="C39" s="25" t="s">
        <v>10</v>
      </c>
      <c r="D39" s="2" t="s">
        <v>21</v>
      </c>
      <c r="E39" s="3">
        <v>321</v>
      </c>
      <c r="F39" s="3">
        <v>0</v>
      </c>
      <c r="G39" s="3">
        <v>321</v>
      </c>
      <c r="H39" s="3">
        <v>0</v>
      </c>
      <c r="I39" s="3">
        <f t="shared" si="24"/>
        <v>50</v>
      </c>
      <c r="J39" s="3">
        <f t="shared" si="25"/>
        <v>50</v>
      </c>
      <c r="K39" s="3">
        <f t="shared" si="26"/>
        <v>100</v>
      </c>
      <c r="L39" s="18">
        <f t="shared" si="27"/>
        <v>66.666666666666671</v>
      </c>
    </row>
    <row r="40" spans="1:12" x14ac:dyDescent="0.45">
      <c r="A40" s="28"/>
      <c r="B40" s="31"/>
      <c r="C40" s="25"/>
      <c r="D40" s="2" t="s">
        <v>22</v>
      </c>
      <c r="E40" s="3">
        <v>321</v>
      </c>
      <c r="F40" s="3">
        <v>0</v>
      </c>
      <c r="G40" s="3">
        <v>321</v>
      </c>
      <c r="H40" s="3">
        <v>0</v>
      </c>
      <c r="I40" s="3">
        <f t="shared" si="24"/>
        <v>50</v>
      </c>
      <c r="J40" s="3">
        <f t="shared" si="25"/>
        <v>50</v>
      </c>
      <c r="K40" s="3">
        <f t="shared" si="26"/>
        <v>100</v>
      </c>
      <c r="L40" s="18">
        <f t="shared" si="27"/>
        <v>66.666666666666671</v>
      </c>
    </row>
    <row r="41" spans="1:12" x14ac:dyDescent="0.45">
      <c r="A41" s="28"/>
      <c r="B41" s="31"/>
      <c r="C41" s="25"/>
      <c r="D41" s="2" t="s">
        <v>23</v>
      </c>
      <c r="E41" s="3">
        <v>321</v>
      </c>
      <c r="F41" s="3">
        <v>7</v>
      </c>
      <c r="G41" s="3">
        <v>314</v>
      </c>
      <c r="H41" s="3">
        <v>0</v>
      </c>
      <c r="I41" s="3">
        <f t="shared" si="24"/>
        <v>51.090342679127723</v>
      </c>
      <c r="J41" s="3">
        <f t="shared" si="25"/>
        <v>50.551181102362207</v>
      </c>
      <c r="K41" s="3">
        <f t="shared" si="26"/>
        <v>100</v>
      </c>
      <c r="L41" s="18">
        <f t="shared" si="27"/>
        <v>67.154811715481173</v>
      </c>
    </row>
    <row r="42" spans="1:12" x14ac:dyDescent="0.45">
      <c r="A42" s="28"/>
      <c r="B42" s="31"/>
      <c r="C42" s="25"/>
      <c r="D42" s="2" t="s">
        <v>16</v>
      </c>
      <c r="E42" s="3">
        <v>215</v>
      </c>
      <c r="F42" s="3">
        <v>321</v>
      </c>
      <c r="G42" s="3">
        <v>0</v>
      </c>
      <c r="H42" s="3">
        <v>106</v>
      </c>
      <c r="I42" s="3">
        <f t="shared" ref="I42:I47" si="28">((E42+F42)/SUM(E42:H42))*100</f>
        <v>83.489096573208727</v>
      </c>
      <c r="J42" s="3">
        <f t="shared" ref="J42:J47" si="29">((E42)/(E42+G42))*100</f>
        <v>100</v>
      </c>
      <c r="K42" s="3">
        <f t="shared" ref="K42:K47" si="30">((E42)/(E42+H42))*100</f>
        <v>66.978193146417439</v>
      </c>
      <c r="L42" s="18">
        <f t="shared" ref="L42:L47" si="31">(2*J42*K42)/(J42+K42)</f>
        <v>80.223880597014926</v>
      </c>
    </row>
    <row r="43" spans="1:12" x14ac:dyDescent="0.45">
      <c r="A43" s="28"/>
      <c r="B43" s="31"/>
      <c r="C43" s="25" t="s">
        <v>11</v>
      </c>
      <c r="D43" s="2" t="s">
        <v>21</v>
      </c>
      <c r="E43" s="3">
        <v>393</v>
      </c>
      <c r="F43" s="3">
        <v>0</v>
      </c>
      <c r="G43" s="3">
        <v>393</v>
      </c>
      <c r="H43" s="3">
        <v>0</v>
      </c>
      <c r="I43" s="3">
        <f t="shared" ref="I43:I45" si="32">((E43+F43)/SUM(E43:H43))*100</f>
        <v>50</v>
      </c>
      <c r="J43" s="3">
        <f t="shared" ref="J43:J45" si="33">((E43)/(E43+G43))*100</f>
        <v>50</v>
      </c>
      <c r="K43" s="3">
        <f t="shared" ref="K43:K45" si="34">((E43)/(E43+H43))*100</f>
        <v>100</v>
      </c>
      <c r="L43" s="18">
        <f t="shared" ref="L43:L45" si="35">(2*J43*K43)/(J43+K43)</f>
        <v>66.666666666666671</v>
      </c>
    </row>
    <row r="44" spans="1:12" x14ac:dyDescent="0.45">
      <c r="A44" s="28"/>
      <c r="B44" s="31"/>
      <c r="C44" s="25"/>
      <c r="D44" s="2" t="s">
        <v>22</v>
      </c>
      <c r="E44" s="3">
        <v>393</v>
      </c>
      <c r="F44" s="3">
        <v>0</v>
      </c>
      <c r="G44" s="3">
        <v>393</v>
      </c>
      <c r="H44" s="3">
        <v>0</v>
      </c>
      <c r="I44" s="3">
        <f t="shared" si="32"/>
        <v>50</v>
      </c>
      <c r="J44" s="3">
        <f t="shared" si="33"/>
        <v>50</v>
      </c>
      <c r="K44" s="3">
        <f t="shared" si="34"/>
        <v>100</v>
      </c>
      <c r="L44" s="18">
        <f t="shared" si="35"/>
        <v>66.666666666666671</v>
      </c>
    </row>
    <row r="45" spans="1:12" x14ac:dyDescent="0.45">
      <c r="A45" s="28"/>
      <c r="B45" s="31"/>
      <c r="C45" s="25"/>
      <c r="D45" s="2" t="s">
        <v>23</v>
      </c>
      <c r="E45" s="3">
        <v>393</v>
      </c>
      <c r="F45" s="3">
        <v>105</v>
      </c>
      <c r="G45" s="3">
        <v>288</v>
      </c>
      <c r="H45" s="3">
        <v>0</v>
      </c>
      <c r="I45" s="3">
        <f t="shared" si="32"/>
        <v>63.358778625954194</v>
      </c>
      <c r="J45" s="3">
        <f t="shared" si="33"/>
        <v>57.709251101321591</v>
      </c>
      <c r="K45" s="3">
        <f t="shared" si="34"/>
        <v>100</v>
      </c>
      <c r="L45" s="18">
        <f t="shared" si="35"/>
        <v>73.184357541899445</v>
      </c>
    </row>
    <row r="46" spans="1:12" x14ac:dyDescent="0.45">
      <c r="A46" s="28"/>
      <c r="B46" s="31"/>
      <c r="C46" s="25"/>
      <c r="D46" s="2" t="s">
        <v>16</v>
      </c>
      <c r="E46" s="3">
        <v>393</v>
      </c>
      <c r="F46" s="3">
        <v>393</v>
      </c>
      <c r="G46" s="3">
        <v>0</v>
      </c>
      <c r="H46" s="3">
        <v>0</v>
      </c>
      <c r="I46" s="3">
        <f t="shared" si="28"/>
        <v>100</v>
      </c>
      <c r="J46" s="3">
        <f t="shared" si="29"/>
        <v>100</v>
      </c>
      <c r="K46" s="3">
        <f t="shared" si="30"/>
        <v>100</v>
      </c>
      <c r="L46" s="18">
        <f t="shared" si="31"/>
        <v>100</v>
      </c>
    </row>
    <row r="47" spans="1:12" ht="39" thickBot="1" x14ac:dyDescent="0.5">
      <c r="A47" s="21" t="s">
        <v>32</v>
      </c>
      <c r="B47" s="9" t="s">
        <v>8</v>
      </c>
      <c r="C47" s="10" t="s">
        <v>33</v>
      </c>
      <c r="D47" s="11" t="s">
        <v>16</v>
      </c>
      <c r="E47" s="12">
        <v>395</v>
      </c>
      <c r="F47" s="12">
        <v>0</v>
      </c>
      <c r="G47" s="12">
        <v>44</v>
      </c>
      <c r="H47" s="12">
        <v>0</v>
      </c>
      <c r="I47" s="12">
        <f t="shared" si="28"/>
        <v>89.977220956719819</v>
      </c>
      <c r="J47" s="12">
        <f t="shared" si="29"/>
        <v>89.977220956719819</v>
      </c>
      <c r="K47" s="12">
        <f t="shared" si="30"/>
        <v>100</v>
      </c>
      <c r="L47" s="20">
        <f t="shared" si="31"/>
        <v>94.724220623501196</v>
      </c>
    </row>
    <row r="48" spans="1:12" ht="14.65" thickTop="1" x14ac:dyDescent="0.45">
      <c r="A48" s="33" t="s">
        <v>35</v>
      </c>
      <c r="B48" s="34"/>
      <c r="C48" s="34"/>
      <c r="D48" s="4" t="s">
        <v>21</v>
      </c>
      <c r="E48" s="5">
        <f>AVERAGE(E27,E31,E35,E39,E43,E47)</f>
        <v>1286.3333333333333</v>
      </c>
      <c r="F48" s="5">
        <f t="shared" ref="F48:L51" si="36">AVERAGE(F27,F31,F35,F39,F43,F47)</f>
        <v>190.33333333333334</v>
      </c>
      <c r="G48" s="5">
        <f t="shared" si="36"/>
        <v>1113.3333333333333</v>
      </c>
      <c r="H48" s="5">
        <f t="shared" si="36"/>
        <v>0</v>
      </c>
      <c r="I48" s="5">
        <f t="shared" si="36"/>
        <v>60.325044086319366</v>
      </c>
      <c r="J48" s="5">
        <f t="shared" si="36"/>
        <v>58.594694676313594</v>
      </c>
      <c r="K48" s="5">
        <f t="shared" si="36"/>
        <v>100</v>
      </c>
      <c r="L48" s="17">
        <f t="shared" si="36"/>
        <v>72.946608171714729</v>
      </c>
    </row>
    <row r="49" spans="1:12" x14ac:dyDescent="0.45">
      <c r="A49" s="35"/>
      <c r="B49" s="36"/>
      <c r="C49" s="36"/>
      <c r="D49" s="2" t="s">
        <v>22</v>
      </c>
      <c r="E49" s="5">
        <f t="shared" ref="E49:E51" si="37">AVERAGE(E28,E32,E36,E40,E44,E48)</f>
        <v>1414.5555555555557</v>
      </c>
      <c r="F49" s="5">
        <f t="shared" si="36"/>
        <v>222.05555555555554</v>
      </c>
      <c r="G49" s="5">
        <f t="shared" si="36"/>
        <v>1278.3888888888889</v>
      </c>
      <c r="H49" s="5">
        <f t="shared" si="36"/>
        <v>20.333333333333332</v>
      </c>
      <c r="I49" s="5">
        <f t="shared" si="36"/>
        <v>55.123008460443657</v>
      </c>
      <c r="J49" s="5">
        <f t="shared" si="36"/>
        <v>53.368760242762413</v>
      </c>
      <c r="K49" s="5">
        <f t="shared" si="36"/>
        <v>98.939314901756219</v>
      </c>
      <c r="L49" s="17">
        <f t="shared" si="36"/>
        <v>69.002660030052638</v>
      </c>
    </row>
    <row r="50" spans="1:12" x14ac:dyDescent="0.45">
      <c r="A50" s="35"/>
      <c r="B50" s="36"/>
      <c r="C50" s="36"/>
      <c r="D50" s="2" t="s">
        <v>23</v>
      </c>
      <c r="E50" s="5">
        <f t="shared" si="37"/>
        <v>1376.5925925925924</v>
      </c>
      <c r="F50" s="5">
        <f t="shared" si="36"/>
        <v>327.5092592592593</v>
      </c>
      <c r="G50" s="5">
        <f t="shared" si="36"/>
        <v>1002.3981481481482</v>
      </c>
      <c r="H50" s="5">
        <f t="shared" si="36"/>
        <v>87.722222222222229</v>
      </c>
      <c r="I50" s="5">
        <f t="shared" si="36"/>
        <v>57.950425761495161</v>
      </c>
      <c r="J50" s="5">
        <f t="shared" si="36"/>
        <v>55.303274960841009</v>
      </c>
      <c r="K50" s="5">
        <f t="shared" si="36"/>
        <v>94.691130061183955</v>
      </c>
      <c r="L50" s="17">
        <f t="shared" si="36"/>
        <v>69.535726525588871</v>
      </c>
    </row>
    <row r="51" spans="1:12" ht="14.65" thickBot="1" x14ac:dyDescent="0.5">
      <c r="A51" s="39"/>
      <c r="B51" s="40"/>
      <c r="C51" s="40"/>
      <c r="D51" s="13" t="s">
        <v>16</v>
      </c>
      <c r="E51" s="12">
        <f t="shared" si="37"/>
        <v>1256.5987654320986</v>
      </c>
      <c r="F51" s="12">
        <f t="shared" si="36"/>
        <v>638.25154320987656</v>
      </c>
      <c r="G51" s="12">
        <f t="shared" si="36"/>
        <v>560.56635802469134</v>
      </c>
      <c r="H51" s="12">
        <f t="shared" si="36"/>
        <v>162.9537037037037</v>
      </c>
      <c r="I51" s="12">
        <f t="shared" si="36"/>
        <v>75.579750017719689</v>
      </c>
      <c r="J51" s="12">
        <f t="shared" si="36"/>
        <v>78.534115799889747</v>
      </c>
      <c r="K51" s="12">
        <f t="shared" si="36"/>
        <v>83.483477408535848</v>
      </c>
      <c r="L51" s="20">
        <f t="shared" si="36"/>
        <v>79.119733438044264</v>
      </c>
    </row>
    <row r="52" spans="1:12" ht="14.65" thickTop="1" x14ac:dyDescent="0.45">
      <c r="A52" s="33" t="s">
        <v>31</v>
      </c>
      <c r="B52" s="34"/>
      <c r="C52" s="34"/>
      <c r="D52" s="4" t="s">
        <v>21</v>
      </c>
      <c r="E52" s="5">
        <f>AVERAGE(E3,E7,E11,E15,E19,E27,E31,E35,E39,E43,E$47)</f>
        <v>701.63636363636363</v>
      </c>
      <c r="F52" s="5">
        <f t="shared" ref="F52:L52" si="38">AVERAGE(F3,F7,F11,F15,F19,F27,F31,F35,F39,F43,F$47)</f>
        <v>103.81818181818181</v>
      </c>
      <c r="G52" s="5">
        <f t="shared" si="38"/>
        <v>1605.6363636363637</v>
      </c>
      <c r="H52" s="5">
        <f t="shared" si="38"/>
        <v>0</v>
      </c>
      <c r="I52" s="5">
        <f t="shared" si="38"/>
        <v>32.904569501628743</v>
      </c>
      <c r="J52" s="5">
        <f t="shared" si="38"/>
        <v>31.960742550716507</v>
      </c>
      <c r="K52" s="5">
        <f t="shared" si="38"/>
        <v>54.545454545454547</v>
      </c>
      <c r="L52" s="17">
        <f t="shared" si="38"/>
        <v>39.78905900275349</v>
      </c>
    </row>
    <row r="53" spans="1:12" x14ac:dyDescent="0.45">
      <c r="A53" s="35"/>
      <c r="B53" s="36"/>
      <c r="C53" s="36"/>
      <c r="D53" s="2" t="s">
        <v>22</v>
      </c>
      <c r="E53" s="5">
        <f t="shared" ref="E53:L55" si="39">AVERAGE(E4,E8,E12,E16,E20,E28,E32,E36,E40,E44,E$47)</f>
        <v>690.5454545454545</v>
      </c>
      <c r="F53" s="5">
        <f t="shared" si="39"/>
        <v>103.81818181818181</v>
      </c>
      <c r="G53" s="5">
        <f t="shared" si="39"/>
        <v>1598.4545454545455</v>
      </c>
      <c r="H53" s="5">
        <f t="shared" si="39"/>
        <v>11.090909090909092</v>
      </c>
      <c r="I53" s="5">
        <f t="shared" si="39"/>
        <v>32.762747966642031</v>
      </c>
      <c r="J53" s="5">
        <f t="shared" si="39"/>
        <v>31.963189794270974</v>
      </c>
      <c r="K53" s="5">
        <f t="shared" si="39"/>
        <v>53.966899037321575</v>
      </c>
      <c r="L53" s="17">
        <f t="shared" si="39"/>
        <v>39.617597512009297</v>
      </c>
    </row>
    <row r="54" spans="1:12" x14ac:dyDescent="0.45">
      <c r="A54" s="35"/>
      <c r="B54" s="36"/>
      <c r="C54" s="36"/>
      <c r="D54" s="2" t="s">
        <v>23</v>
      </c>
      <c r="E54" s="5">
        <f t="shared" si="39"/>
        <v>1328.4545454545455</v>
      </c>
      <c r="F54" s="5">
        <f t="shared" si="39"/>
        <v>158.45454545454547</v>
      </c>
      <c r="G54" s="5">
        <f t="shared" si="39"/>
        <v>762.63636363636363</v>
      </c>
      <c r="H54" s="5">
        <f t="shared" si="39"/>
        <v>46</v>
      </c>
      <c r="I54" s="5">
        <f t="shared" si="39"/>
        <v>67.280753034220581</v>
      </c>
      <c r="J54" s="5">
        <f t="shared" si="39"/>
        <v>65.996329708198431</v>
      </c>
      <c r="K54" s="5">
        <f t="shared" si="39"/>
        <v>97.200678678667956</v>
      </c>
      <c r="L54" s="17">
        <f t="shared" si="39"/>
        <v>74.630128255458501</v>
      </c>
    </row>
    <row r="55" spans="1:12" ht="14.65" thickBot="1" x14ac:dyDescent="0.5">
      <c r="A55" s="37"/>
      <c r="B55" s="38"/>
      <c r="C55" s="38"/>
      <c r="D55" s="22" t="s">
        <v>16</v>
      </c>
      <c r="E55" s="23">
        <f t="shared" si="39"/>
        <v>1574.6363636363637</v>
      </c>
      <c r="F55" s="23">
        <f t="shared" si="39"/>
        <v>318.36363636363637</v>
      </c>
      <c r="G55" s="23">
        <f t="shared" si="39"/>
        <v>238.54545454545453</v>
      </c>
      <c r="H55" s="23">
        <f t="shared" si="39"/>
        <v>80.909090909090907</v>
      </c>
      <c r="I55" s="23">
        <f t="shared" si="39"/>
        <v>88.738858986508774</v>
      </c>
      <c r="J55" s="23">
        <f t="shared" si="39"/>
        <v>90.590981304115545</v>
      </c>
      <c r="K55" s="23">
        <f t="shared" si="39"/>
        <v>91.473612217275544</v>
      </c>
      <c r="L55" s="24">
        <f t="shared" si="39"/>
        <v>90.45740667446259</v>
      </c>
    </row>
  </sheetData>
  <mergeCells count="19">
    <mergeCell ref="A52:C55"/>
    <mergeCell ref="A23:C26"/>
    <mergeCell ref="A48:C51"/>
    <mergeCell ref="C19:C22"/>
    <mergeCell ref="C15:C18"/>
    <mergeCell ref="C31:C34"/>
    <mergeCell ref="C27:C30"/>
    <mergeCell ref="B27:B38"/>
    <mergeCell ref="A27:A38"/>
    <mergeCell ref="C35:C38"/>
    <mergeCell ref="B39:B46"/>
    <mergeCell ref="A39:A46"/>
    <mergeCell ref="C39:C42"/>
    <mergeCell ref="C43:C46"/>
    <mergeCell ref="C11:C14"/>
    <mergeCell ref="C7:C10"/>
    <mergeCell ref="C3:C6"/>
    <mergeCell ref="A3:A22"/>
    <mergeCell ref="B3:B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E0DD-F9AB-429C-9848-D29B422C1C10}">
  <dimension ref="A1:L26"/>
  <sheetViews>
    <sheetView tabSelected="1" workbookViewId="0">
      <selection activeCell="G26" sqref="G26"/>
    </sheetView>
  </sheetViews>
  <sheetFormatPr defaultRowHeight="14.25" x14ac:dyDescent="0.45"/>
  <cols>
    <col min="1" max="1" width="10.3984375" customWidth="1"/>
    <col min="3" max="3" width="10.46484375" customWidth="1"/>
  </cols>
  <sheetData>
    <row r="1" spans="1:12" ht="14.65" thickBot="1" x14ac:dyDescent="0.5"/>
    <row r="2" spans="1:12" ht="28.9" thickBot="1" x14ac:dyDescent="0.5">
      <c r="A2" s="43" t="s">
        <v>20</v>
      </c>
      <c r="B2" s="44" t="s">
        <v>19</v>
      </c>
      <c r="C2" s="44" t="s">
        <v>18</v>
      </c>
      <c r="D2" s="45" t="s">
        <v>17</v>
      </c>
      <c r="E2" s="44" t="s">
        <v>2</v>
      </c>
      <c r="F2" s="44" t="s">
        <v>3</v>
      </c>
      <c r="G2" s="44" t="s">
        <v>4</v>
      </c>
      <c r="H2" s="44" t="s">
        <v>5</v>
      </c>
      <c r="I2" s="44" t="s">
        <v>12</v>
      </c>
      <c r="J2" s="44" t="s">
        <v>13</v>
      </c>
      <c r="K2" s="44" t="s">
        <v>14</v>
      </c>
      <c r="L2" s="46" t="s">
        <v>15</v>
      </c>
    </row>
    <row r="3" spans="1:12" ht="14.65" thickTop="1" x14ac:dyDescent="0.45">
      <c r="A3" s="27" t="s">
        <v>0</v>
      </c>
      <c r="B3" s="30" t="s">
        <v>40</v>
      </c>
      <c r="C3" s="26" t="s">
        <v>36</v>
      </c>
      <c r="D3" s="4" t="s">
        <v>21</v>
      </c>
      <c r="E3" s="8">
        <v>755</v>
      </c>
      <c r="F3" s="8">
        <v>0</v>
      </c>
      <c r="G3" s="8">
        <v>755</v>
      </c>
      <c r="H3" s="8">
        <v>0</v>
      </c>
      <c r="I3" s="5">
        <f t="shared" ref="I3:I22" si="0">((E3+F3)/SUM(E3:H3))*100</f>
        <v>50</v>
      </c>
      <c r="J3" s="5">
        <f t="shared" ref="J3:J22" si="1">((E3)/(E3+G3))*100</f>
        <v>50</v>
      </c>
      <c r="K3" s="5">
        <f>((E3)/(E3+H3+0.1))*100</f>
        <v>99.986756720964109</v>
      </c>
      <c r="L3" s="17">
        <f>(2*J3*K3)/(J3+K3+0.1)</f>
        <v>66.619306663315996</v>
      </c>
    </row>
    <row r="4" spans="1:12" x14ac:dyDescent="0.45">
      <c r="A4" s="28"/>
      <c r="B4" s="31"/>
      <c r="C4" s="25"/>
      <c r="D4" s="2" t="s">
        <v>22</v>
      </c>
      <c r="E4" s="1">
        <v>755</v>
      </c>
      <c r="F4" s="8">
        <v>0</v>
      </c>
      <c r="G4" s="8">
        <v>755</v>
      </c>
      <c r="H4" s="8">
        <v>0</v>
      </c>
      <c r="I4" s="3">
        <f t="shared" si="0"/>
        <v>50</v>
      </c>
      <c r="J4" s="3">
        <f t="shared" si="1"/>
        <v>50</v>
      </c>
      <c r="K4" s="3">
        <f>((E4)/(E4+H4+0.1))*100</f>
        <v>99.986756720964109</v>
      </c>
      <c r="L4" s="18">
        <f>(2*J4*K4)/(J4+K4+0.1)</f>
        <v>66.619306663315996</v>
      </c>
    </row>
    <row r="5" spans="1:12" x14ac:dyDescent="0.45">
      <c r="A5" s="28"/>
      <c r="B5" s="31"/>
      <c r="C5" s="25"/>
      <c r="D5" s="2" t="s">
        <v>23</v>
      </c>
      <c r="E5" s="1">
        <v>755</v>
      </c>
      <c r="F5" s="8">
        <v>0</v>
      </c>
      <c r="G5" s="8">
        <v>755</v>
      </c>
      <c r="H5" s="8">
        <v>0</v>
      </c>
      <c r="I5" s="3">
        <f t="shared" si="0"/>
        <v>50</v>
      </c>
      <c r="J5" s="3">
        <f t="shared" si="1"/>
        <v>50</v>
      </c>
      <c r="K5" s="3">
        <f t="shared" ref="K5:K22" si="2">((E5)/(E5+H5))*100</f>
        <v>100</v>
      </c>
      <c r="L5" s="18">
        <f t="shared" ref="L5:L22" si="3">(2*J5*K5)/(J5+K5)</f>
        <v>66.666666666666671</v>
      </c>
    </row>
    <row r="6" spans="1:12" x14ac:dyDescent="0.45">
      <c r="A6" s="28"/>
      <c r="B6" s="31"/>
      <c r="C6" s="25"/>
      <c r="D6" s="2" t="s">
        <v>16</v>
      </c>
      <c r="E6" s="3">
        <v>752</v>
      </c>
      <c r="F6" s="3">
        <v>0</v>
      </c>
      <c r="G6" s="3">
        <v>750</v>
      </c>
      <c r="H6" s="3">
        <v>3</v>
      </c>
      <c r="I6" s="3">
        <f t="shared" si="0"/>
        <v>49.966777408637874</v>
      </c>
      <c r="J6" s="3">
        <f t="shared" si="1"/>
        <v>50.066577896138483</v>
      </c>
      <c r="K6" s="3">
        <f t="shared" si="2"/>
        <v>99.602649006622514</v>
      </c>
      <c r="L6" s="18">
        <f t="shared" si="3"/>
        <v>66.637128932210899</v>
      </c>
    </row>
    <row r="7" spans="1:12" x14ac:dyDescent="0.45">
      <c r="A7" s="28"/>
      <c r="B7" s="31"/>
      <c r="C7" s="25" t="s">
        <v>37</v>
      </c>
      <c r="D7" s="2" t="s">
        <v>21</v>
      </c>
      <c r="E7" s="1">
        <v>502</v>
      </c>
      <c r="F7" s="1">
        <v>0</v>
      </c>
      <c r="G7" s="1">
        <v>69</v>
      </c>
      <c r="H7" s="1">
        <v>0</v>
      </c>
      <c r="I7" s="3">
        <f t="shared" si="0"/>
        <v>87.915936952714532</v>
      </c>
      <c r="J7" s="3">
        <f t="shared" si="1"/>
        <v>87.915936952714532</v>
      </c>
      <c r="K7" s="3">
        <f>((E7)/(E7+H7+0.1))*100</f>
        <v>99.98008364867556</v>
      </c>
      <c r="L7" s="18">
        <f>(2*J7*K7)/(J7+K7+0.1)</f>
        <v>93.510944566441438</v>
      </c>
    </row>
    <row r="8" spans="1:12" x14ac:dyDescent="0.45">
      <c r="A8" s="28"/>
      <c r="B8" s="31"/>
      <c r="C8" s="25"/>
      <c r="D8" s="2" t="s">
        <v>22</v>
      </c>
      <c r="E8" s="1">
        <v>502</v>
      </c>
      <c r="F8" s="1">
        <v>0</v>
      </c>
      <c r="G8" s="1">
        <v>69</v>
      </c>
      <c r="H8" s="1">
        <v>0</v>
      </c>
      <c r="I8" s="3">
        <f t="shared" si="0"/>
        <v>87.915936952714532</v>
      </c>
      <c r="J8" s="3">
        <f t="shared" si="1"/>
        <v>87.915936952714532</v>
      </c>
      <c r="K8" s="3">
        <f>((E8)/(E8+H8+0.1))*100</f>
        <v>99.98008364867556</v>
      </c>
      <c r="L8" s="18">
        <f>(2*J8*K8)/(J8+K8+0.1)</f>
        <v>93.510944566441438</v>
      </c>
    </row>
    <row r="9" spans="1:12" x14ac:dyDescent="0.45">
      <c r="A9" s="28"/>
      <c r="B9" s="31"/>
      <c r="C9" s="25"/>
      <c r="D9" s="2" t="s">
        <v>23</v>
      </c>
      <c r="E9" s="3">
        <v>502</v>
      </c>
      <c r="F9" s="1">
        <v>0</v>
      </c>
      <c r="G9" s="3">
        <v>13</v>
      </c>
      <c r="H9" s="1">
        <v>0</v>
      </c>
      <c r="I9" s="3">
        <f t="shared" si="0"/>
        <v>97.475728155339809</v>
      </c>
      <c r="J9" s="3">
        <f t="shared" si="1"/>
        <v>97.475728155339809</v>
      </c>
      <c r="K9" s="3">
        <f t="shared" si="2"/>
        <v>100</v>
      </c>
      <c r="L9" s="18">
        <f t="shared" si="3"/>
        <v>98.721730580137645</v>
      </c>
    </row>
    <row r="10" spans="1:12" x14ac:dyDescent="0.45">
      <c r="A10" s="28"/>
      <c r="B10" s="31"/>
      <c r="C10" s="25"/>
      <c r="D10" s="2" t="s">
        <v>16</v>
      </c>
      <c r="E10" s="3">
        <v>494</v>
      </c>
      <c r="F10" s="3">
        <v>0</v>
      </c>
      <c r="G10" s="3">
        <v>3</v>
      </c>
      <c r="H10" s="3">
        <v>8</v>
      </c>
      <c r="I10" s="3">
        <f t="shared" si="0"/>
        <v>97.821782178217816</v>
      </c>
      <c r="J10" s="3">
        <f t="shared" si="1"/>
        <v>99.396378269617699</v>
      </c>
      <c r="K10" s="3">
        <f t="shared" si="2"/>
        <v>98.406374501992033</v>
      </c>
      <c r="L10" s="18">
        <f t="shared" si="3"/>
        <v>98.898898898898892</v>
      </c>
    </row>
    <row r="11" spans="1:12" x14ac:dyDescent="0.45">
      <c r="A11" s="28"/>
      <c r="B11" s="31"/>
      <c r="C11" s="25" t="s">
        <v>38</v>
      </c>
      <c r="D11" s="2" t="s">
        <v>21</v>
      </c>
      <c r="E11" s="3">
        <v>1649</v>
      </c>
      <c r="F11" s="1">
        <v>0</v>
      </c>
      <c r="G11" s="3">
        <v>1649</v>
      </c>
      <c r="H11" s="1">
        <v>0</v>
      </c>
      <c r="I11" s="3">
        <f t="shared" si="0"/>
        <v>50</v>
      </c>
      <c r="J11" s="3">
        <f t="shared" si="1"/>
        <v>50</v>
      </c>
      <c r="K11" s="3">
        <f>((E11)/(E11+H11+0.1))*100</f>
        <v>99.993936086350132</v>
      </c>
      <c r="L11" s="18">
        <f>(2*J11*K11)/(J11+K11+0.1)</f>
        <v>66.620903344704686</v>
      </c>
    </row>
    <row r="12" spans="1:12" x14ac:dyDescent="0.45">
      <c r="A12" s="28"/>
      <c r="B12" s="31"/>
      <c r="C12" s="25"/>
      <c r="D12" s="2" t="s">
        <v>22</v>
      </c>
      <c r="E12" s="3">
        <v>1649</v>
      </c>
      <c r="F12" s="1">
        <v>0</v>
      </c>
      <c r="G12" s="3">
        <v>1649</v>
      </c>
      <c r="H12" s="1">
        <v>0</v>
      </c>
      <c r="I12" s="3">
        <f t="shared" si="0"/>
        <v>50</v>
      </c>
      <c r="J12" s="3">
        <f t="shared" si="1"/>
        <v>50</v>
      </c>
      <c r="K12" s="3">
        <f>((E12)/(E12+H12+0.1))*100</f>
        <v>99.993936086350132</v>
      </c>
      <c r="L12" s="18">
        <f>(2*J12*K12)/(J12+K12+0.1)</f>
        <v>66.620903344704686</v>
      </c>
    </row>
    <row r="13" spans="1:12" x14ac:dyDescent="0.45">
      <c r="A13" s="28"/>
      <c r="B13" s="31"/>
      <c r="C13" s="25"/>
      <c r="D13" s="2" t="s">
        <v>23</v>
      </c>
      <c r="E13" s="3">
        <v>1649</v>
      </c>
      <c r="F13" s="3">
        <v>0</v>
      </c>
      <c r="G13" s="3">
        <v>0</v>
      </c>
      <c r="H13" s="3">
        <v>0</v>
      </c>
      <c r="I13" s="3">
        <f t="shared" si="0"/>
        <v>100</v>
      </c>
      <c r="J13" s="3">
        <f t="shared" si="1"/>
        <v>100</v>
      </c>
      <c r="K13" s="3">
        <f t="shared" si="2"/>
        <v>100</v>
      </c>
      <c r="L13" s="18">
        <f t="shared" si="3"/>
        <v>100</v>
      </c>
    </row>
    <row r="14" spans="1:12" x14ac:dyDescent="0.45">
      <c r="A14" s="28"/>
      <c r="B14" s="31"/>
      <c r="C14" s="25"/>
      <c r="D14" s="2" t="s">
        <v>16</v>
      </c>
      <c r="E14" s="3">
        <v>1649</v>
      </c>
      <c r="F14" s="3">
        <v>0</v>
      </c>
      <c r="G14" s="3">
        <v>0</v>
      </c>
      <c r="H14" s="3">
        <v>0</v>
      </c>
      <c r="I14" s="3">
        <f t="shared" si="0"/>
        <v>100</v>
      </c>
      <c r="J14" s="3">
        <f t="shared" si="1"/>
        <v>100</v>
      </c>
      <c r="K14" s="3">
        <f t="shared" si="2"/>
        <v>100</v>
      </c>
      <c r="L14" s="18">
        <f t="shared" si="3"/>
        <v>100</v>
      </c>
    </row>
    <row r="15" spans="1:12" x14ac:dyDescent="0.45">
      <c r="A15" s="28"/>
      <c r="B15" s="31"/>
      <c r="C15" s="25" t="s">
        <v>41</v>
      </c>
      <c r="D15" s="2" t="s">
        <v>21</v>
      </c>
      <c r="E15" s="3">
        <v>1632</v>
      </c>
      <c r="F15" s="3">
        <v>0</v>
      </c>
      <c r="G15" s="3">
        <v>1179</v>
      </c>
      <c r="H15" s="3">
        <v>0</v>
      </c>
      <c r="I15" s="3">
        <f t="shared" si="0"/>
        <v>58.057630736392738</v>
      </c>
      <c r="J15" s="3">
        <f t="shared" si="1"/>
        <v>58.057630736392738</v>
      </c>
      <c r="K15" s="3">
        <f>((E15)/(E15+H15+0.1))*100</f>
        <v>99.993872924453171</v>
      </c>
      <c r="L15" s="18">
        <f>(2*J15*K15)/(J15+K15+0.1)</f>
        <v>73.415771785506536</v>
      </c>
    </row>
    <row r="16" spans="1:12" x14ac:dyDescent="0.45">
      <c r="A16" s="28"/>
      <c r="B16" s="31"/>
      <c r="C16" s="25"/>
      <c r="D16" s="2" t="s">
        <v>22</v>
      </c>
      <c r="E16" s="3">
        <v>1632</v>
      </c>
      <c r="F16" s="3">
        <v>0</v>
      </c>
      <c r="G16" s="3">
        <v>410</v>
      </c>
      <c r="H16" s="3">
        <v>0</v>
      </c>
      <c r="I16" s="3">
        <f t="shared" si="0"/>
        <v>79.921645445641531</v>
      </c>
      <c r="J16" s="3">
        <f t="shared" si="1"/>
        <v>79.921645445641531</v>
      </c>
      <c r="K16" s="3">
        <f>((E16)/(E16+H16+0.1))*100</f>
        <v>99.993872924453171</v>
      </c>
      <c r="L16" s="18">
        <f>(2*J16*K16)/(J16+K16+0.1)</f>
        <v>88.788732559984751</v>
      </c>
    </row>
    <row r="17" spans="1:12" x14ac:dyDescent="0.45">
      <c r="A17" s="28"/>
      <c r="B17" s="31"/>
      <c r="C17" s="25"/>
      <c r="D17" s="2" t="s">
        <v>23</v>
      </c>
      <c r="E17" s="3">
        <v>1632</v>
      </c>
      <c r="F17" s="3">
        <v>0</v>
      </c>
      <c r="G17" s="3">
        <v>0</v>
      </c>
      <c r="H17" s="3">
        <v>0</v>
      </c>
      <c r="I17" s="3">
        <f t="shared" si="0"/>
        <v>100</v>
      </c>
      <c r="J17" s="3">
        <f t="shared" si="1"/>
        <v>100</v>
      </c>
      <c r="K17" s="3">
        <f t="shared" si="2"/>
        <v>100</v>
      </c>
      <c r="L17" s="18">
        <f t="shared" si="3"/>
        <v>100</v>
      </c>
    </row>
    <row r="18" spans="1:12" x14ac:dyDescent="0.45">
      <c r="A18" s="28"/>
      <c r="B18" s="31"/>
      <c r="C18" s="25"/>
      <c r="D18" s="2" t="s">
        <v>16</v>
      </c>
      <c r="E18" s="3">
        <v>1631</v>
      </c>
      <c r="F18" s="3">
        <v>0</v>
      </c>
      <c r="G18" s="3">
        <v>0</v>
      </c>
      <c r="H18" s="3">
        <v>1</v>
      </c>
      <c r="I18" s="3">
        <f t="shared" si="0"/>
        <v>99.938725490196077</v>
      </c>
      <c r="J18" s="3">
        <f t="shared" si="1"/>
        <v>100</v>
      </c>
      <c r="K18" s="3">
        <f t="shared" si="2"/>
        <v>99.938725490196077</v>
      </c>
      <c r="L18" s="18">
        <f t="shared" si="3"/>
        <v>99.969353355807542</v>
      </c>
    </row>
    <row r="19" spans="1:12" x14ac:dyDescent="0.45">
      <c r="A19" s="28"/>
      <c r="B19" s="31"/>
      <c r="C19" s="25" t="s">
        <v>39</v>
      </c>
      <c r="D19" s="2" t="s">
        <v>21</v>
      </c>
      <c r="E19" s="3">
        <v>1674</v>
      </c>
      <c r="F19" s="3">
        <v>0</v>
      </c>
      <c r="G19" s="3">
        <v>120</v>
      </c>
      <c r="H19" s="3">
        <v>0</v>
      </c>
      <c r="I19" s="3">
        <f t="shared" si="0"/>
        <v>93.31103678929766</v>
      </c>
      <c r="J19" s="3">
        <f>((E19)/(E19+G20))*100</f>
        <v>100</v>
      </c>
      <c r="K19" s="3">
        <f>((E19)/(E19+H19+0.1))*100</f>
        <v>99.994026641180341</v>
      </c>
      <c r="L19" s="18">
        <f>(2*J19*K19)/(J19+K19+0.1)</f>
        <v>99.947038219681744</v>
      </c>
    </row>
    <row r="20" spans="1:12" x14ac:dyDescent="0.45">
      <c r="A20" s="28"/>
      <c r="B20" s="31"/>
      <c r="C20" s="25"/>
      <c r="D20" s="2" t="s">
        <v>22</v>
      </c>
      <c r="E20" s="3">
        <v>1674</v>
      </c>
      <c r="F20" s="3">
        <v>0</v>
      </c>
      <c r="G20" s="3">
        <v>0</v>
      </c>
      <c r="H20" s="3">
        <v>0</v>
      </c>
      <c r="I20" s="3">
        <f t="shared" si="0"/>
        <v>100</v>
      </c>
      <c r="J20" s="3">
        <f t="shared" ref="J20" si="4">((E20)/(E20+G20))*100</f>
        <v>100</v>
      </c>
      <c r="K20" s="3">
        <f>((E20)/(E20+H20+0.1))*100</f>
        <v>99.994026641180341</v>
      </c>
      <c r="L20" s="18">
        <f>(2*J20*K20)/(J20+K20+0.1)</f>
        <v>99.947038219681744</v>
      </c>
    </row>
    <row r="21" spans="1:12" x14ac:dyDescent="0.45">
      <c r="A21" s="28"/>
      <c r="B21" s="31"/>
      <c r="C21" s="25"/>
      <c r="D21" s="2" t="s">
        <v>23</v>
      </c>
      <c r="E21" s="3">
        <v>1674</v>
      </c>
      <c r="F21" s="3">
        <v>0</v>
      </c>
      <c r="G21" s="3">
        <v>0</v>
      </c>
      <c r="H21" s="3">
        <v>0</v>
      </c>
      <c r="I21" s="3">
        <f t="shared" si="0"/>
        <v>100</v>
      </c>
      <c r="J21" s="3">
        <f t="shared" si="1"/>
        <v>100</v>
      </c>
      <c r="K21" s="3">
        <f t="shared" si="2"/>
        <v>100</v>
      </c>
      <c r="L21" s="18">
        <f t="shared" si="3"/>
        <v>100</v>
      </c>
    </row>
    <row r="22" spans="1:12" x14ac:dyDescent="0.45">
      <c r="A22" s="28"/>
      <c r="B22" s="31"/>
      <c r="C22" s="25"/>
      <c r="D22" s="2" t="s">
        <v>16</v>
      </c>
      <c r="E22" s="3">
        <v>1674</v>
      </c>
      <c r="F22" s="3">
        <v>0</v>
      </c>
      <c r="G22" s="3">
        <v>0</v>
      </c>
      <c r="H22" s="3">
        <v>0</v>
      </c>
      <c r="I22" s="3">
        <f t="shared" si="0"/>
        <v>100</v>
      </c>
      <c r="J22" s="3">
        <f t="shared" si="1"/>
        <v>100</v>
      </c>
      <c r="K22" s="3">
        <f t="shared" si="2"/>
        <v>100</v>
      </c>
      <c r="L22" s="18">
        <f t="shared" si="3"/>
        <v>100</v>
      </c>
    </row>
    <row r="23" spans="1:12" x14ac:dyDescent="0.45">
      <c r="A23" s="33" t="s">
        <v>35</v>
      </c>
      <c r="B23" s="34"/>
      <c r="C23" s="34"/>
      <c r="D23" s="4" t="s">
        <v>21</v>
      </c>
      <c r="E23" s="5">
        <f>AVERAGE(E3,E7,E11,E15,E19)</f>
        <v>1242.4000000000001</v>
      </c>
      <c r="F23" s="5">
        <f t="shared" ref="F23:L23" si="5">AVERAGE(F3,F7,F11,F15,F19)</f>
        <v>0</v>
      </c>
      <c r="G23" s="5">
        <f t="shared" si="5"/>
        <v>754.4</v>
      </c>
      <c r="H23" s="5">
        <f t="shared" si="5"/>
        <v>0</v>
      </c>
      <c r="I23" s="5">
        <f t="shared" si="5"/>
        <v>67.856920895680986</v>
      </c>
      <c r="J23" s="5">
        <f t="shared" si="5"/>
        <v>69.194713537821457</v>
      </c>
      <c r="K23" s="5">
        <f t="shared" si="5"/>
        <v>99.98973520432466</v>
      </c>
      <c r="L23" s="17">
        <f t="shared" si="5"/>
        <v>80.022792915930083</v>
      </c>
    </row>
    <row r="24" spans="1:12" x14ac:dyDescent="0.45">
      <c r="A24" s="35"/>
      <c r="B24" s="36"/>
      <c r="C24" s="36"/>
      <c r="D24" s="2" t="s">
        <v>22</v>
      </c>
      <c r="E24" s="5">
        <f t="shared" ref="E24:L26" si="6">AVERAGE(E4,E8,E12,E16,E20)</f>
        <v>1242.4000000000001</v>
      </c>
      <c r="F24" s="5">
        <f t="shared" si="6"/>
        <v>0</v>
      </c>
      <c r="G24" s="5">
        <f t="shared" si="6"/>
        <v>576.6</v>
      </c>
      <c r="H24" s="5">
        <f t="shared" si="6"/>
        <v>0</v>
      </c>
      <c r="I24" s="5">
        <f t="shared" si="6"/>
        <v>73.567516479671212</v>
      </c>
      <c r="J24" s="5">
        <f t="shared" si="6"/>
        <v>73.567516479671212</v>
      </c>
      <c r="K24" s="5">
        <f t="shared" si="6"/>
        <v>99.98973520432466</v>
      </c>
      <c r="L24" s="17">
        <f t="shared" si="6"/>
        <v>83.097385070825723</v>
      </c>
    </row>
    <row r="25" spans="1:12" x14ac:dyDescent="0.45">
      <c r="A25" s="35"/>
      <c r="B25" s="36"/>
      <c r="C25" s="36"/>
      <c r="D25" s="2" t="s">
        <v>23</v>
      </c>
      <c r="E25" s="5">
        <f t="shared" si="6"/>
        <v>1242.4000000000001</v>
      </c>
      <c r="F25" s="5">
        <f t="shared" si="6"/>
        <v>0</v>
      </c>
      <c r="G25" s="5">
        <f t="shared" si="6"/>
        <v>153.6</v>
      </c>
      <c r="H25" s="5">
        <f t="shared" si="6"/>
        <v>0</v>
      </c>
      <c r="I25" s="5">
        <f t="shared" si="6"/>
        <v>89.49514563106797</v>
      </c>
      <c r="J25" s="5">
        <f t="shared" si="6"/>
        <v>89.49514563106797</v>
      </c>
      <c r="K25" s="5">
        <f t="shared" si="6"/>
        <v>100</v>
      </c>
      <c r="L25" s="17">
        <f t="shared" si="6"/>
        <v>93.077679449360858</v>
      </c>
    </row>
    <row r="26" spans="1:12" ht="14.65" thickBot="1" x14ac:dyDescent="0.5">
      <c r="A26" s="37"/>
      <c r="B26" s="38"/>
      <c r="C26" s="38"/>
      <c r="D26" s="22" t="s">
        <v>16</v>
      </c>
      <c r="E26" s="23">
        <f t="shared" si="6"/>
        <v>1240</v>
      </c>
      <c r="F26" s="23">
        <f t="shared" si="6"/>
        <v>0</v>
      </c>
      <c r="G26" s="23">
        <f t="shared" si="6"/>
        <v>150.6</v>
      </c>
      <c r="H26" s="23">
        <f t="shared" si="6"/>
        <v>2.4</v>
      </c>
      <c r="I26" s="23">
        <f t="shared" si="6"/>
        <v>89.545457015410349</v>
      </c>
      <c r="J26" s="23">
        <f t="shared" si="6"/>
        <v>89.892591233151236</v>
      </c>
      <c r="K26" s="23">
        <f t="shared" si="6"/>
        <v>99.589549799762125</v>
      </c>
      <c r="L26" s="24">
        <f t="shared" si="6"/>
        <v>93.101076237383467</v>
      </c>
    </row>
  </sheetData>
  <mergeCells count="8">
    <mergeCell ref="A23:C26"/>
    <mergeCell ref="A3:A22"/>
    <mergeCell ref="B3:B22"/>
    <mergeCell ref="C3:C6"/>
    <mergeCell ref="C7:C10"/>
    <mergeCell ref="C11:C14"/>
    <mergeCell ref="C15:C18"/>
    <mergeCell ref="C19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Video Experiment</vt:lpstr>
      <vt:lpstr>Shaky Video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2018-11-26T07:06:33Z</dcterms:modified>
</cp:coreProperties>
</file>