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st\Desktop\"/>
    </mc:Choice>
  </mc:AlternateContent>
  <bookViews>
    <workbookView xWindow="0" yWindow="0" windowWidth="20490" windowHeight="8205" activeTab="2"/>
  </bookViews>
  <sheets>
    <sheet name="Jurnal Umum" sheetId="4" r:id="rId1"/>
    <sheet name="Post Akun" sheetId="5" r:id="rId2"/>
    <sheet name="Laporan" sheetId="6" r:id="rId3"/>
    <sheet name="Bahan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K23" i="4" l="1"/>
  <c r="C7" i="5" l="1"/>
  <c r="D7" i="5"/>
  <c r="E7" i="5" l="1"/>
  <c r="C13" i="5"/>
  <c r="D13" i="5"/>
  <c r="C11" i="5"/>
  <c r="D11" i="5"/>
  <c r="C14" i="5"/>
  <c r="D14" i="5"/>
  <c r="E14" i="5" l="1"/>
  <c r="B13" i="6" s="1"/>
  <c r="E13" i="5"/>
  <c r="E11" i="5"/>
  <c r="C10" i="5"/>
  <c r="D10" i="5"/>
  <c r="C8" i="5"/>
  <c r="D8" i="5"/>
  <c r="C9" i="5"/>
  <c r="D9" i="5"/>
  <c r="C12" i="5"/>
  <c r="D12" i="5"/>
  <c r="C15" i="5"/>
  <c r="D15" i="5"/>
  <c r="D6" i="5"/>
  <c r="C6" i="5"/>
  <c r="E9" i="5" l="1"/>
  <c r="J7" i="6" s="1"/>
  <c r="E8" i="5"/>
  <c r="B12" i="6" s="1"/>
  <c r="C11" i="6" s="1"/>
  <c r="E10" i="5"/>
  <c r="F6" i="6"/>
  <c r="E6" i="5"/>
  <c r="J6" i="6" s="1"/>
  <c r="J11" i="6" s="1"/>
  <c r="E12" i="5"/>
  <c r="B6" i="6" s="1"/>
  <c r="C5" i="6" s="1"/>
  <c r="E15" i="5"/>
  <c r="C17" i="6" l="1"/>
  <c r="F8" i="6" s="1"/>
  <c r="F10" i="6" s="1"/>
  <c r="A17" i="6"/>
  <c r="J16" i="6" l="1"/>
  <c r="J18" i="6" s="1"/>
</calcChain>
</file>

<file path=xl/sharedStrings.xml><?xml version="1.0" encoding="utf-8"?>
<sst xmlns="http://schemas.openxmlformats.org/spreadsheetml/2006/main" count="202" uniqueCount="115">
  <si>
    <t>Kode Akun</t>
  </si>
  <si>
    <t>Nama Akun</t>
  </si>
  <si>
    <t>Keterangan</t>
  </si>
  <si>
    <t>Debit</t>
  </si>
  <si>
    <t>Kredit</t>
  </si>
  <si>
    <t>Saldo</t>
  </si>
  <si>
    <t>Tgl</t>
  </si>
  <si>
    <t>Ref</t>
  </si>
  <si>
    <t>Jumlah</t>
  </si>
  <si>
    <t>Jurnal Umum
Creative Ide Production</t>
  </si>
  <si>
    <t>Bulan : Septempber 2018</t>
  </si>
  <si>
    <t>Akun</t>
  </si>
  <si>
    <t>Kode</t>
  </si>
  <si>
    <t>Nama</t>
  </si>
  <si>
    <t>POST AKUN</t>
  </si>
  <si>
    <t>Peralatan</t>
  </si>
  <si>
    <t>Penjualan</t>
  </si>
  <si>
    <t>Biaya Gaji</t>
  </si>
  <si>
    <t>Modal</t>
  </si>
  <si>
    <t>Investasi</t>
  </si>
  <si>
    <t>Investasi awal</t>
  </si>
  <si>
    <t>Kas</t>
  </si>
  <si>
    <t>Perlengkapan</t>
  </si>
  <si>
    <t>Penjualan Bersih</t>
  </si>
  <si>
    <t>Total</t>
  </si>
  <si>
    <t>Laporan Pendapatan</t>
  </si>
  <si>
    <t>RP</t>
  </si>
  <si>
    <t>Diskon Penjualan</t>
  </si>
  <si>
    <t>Biaya</t>
  </si>
  <si>
    <t>Modal Akhir</t>
  </si>
  <si>
    <t>Neraca Saldo</t>
  </si>
  <si>
    <t>Asset</t>
  </si>
  <si>
    <t>Perkiraan Akun</t>
  </si>
  <si>
    <t>Harta lancar</t>
  </si>
  <si>
    <t>Piutang usaha</t>
  </si>
  <si>
    <t>Surat-Surat berharga</t>
  </si>
  <si>
    <t>Iklan dibayar dimuka</t>
  </si>
  <si>
    <t>Sewa dibayar dimuka</t>
  </si>
  <si>
    <t>Harta tetap</t>
  </si>
  <si>
    <t>Tanah</t>
  </si>
  <si>
    <t>Akumulasi penyusutan peralatan</t>
  </si>
  <si>
    <t>Gedung</t>
  </si>
  <si>
    <t>Akumulasi penyusutan gedung</t>
  </si>
  <si>
    <t>Investasi jangka panjang</t>
  </si>
  <si>
    <t>Investasi dalam saham</t>
  </si>
  <si>
    <t>Investasi dalam obligasi</t>
  </si>
  <si>
    <t>Harta tidak berwujud</t>
  </si>
  <si>
    <t>Goodwill</t>
  </si>
  <si>
    <t>Hak paten</t>
  </si>
  <si>
    <t>Hak cipta</t>
  </si>
  <si>
    <t>Hak merek</t>
  </si>
  <si>
    <t>Utang</t>
  </si>
  <si>
    <t>Utang jangka pendek/lancer</t>
  </si>
  <si>
    <t>Utang usaha</t>
  </si>
  <si>
    <t>Utang gaji</t>
  </si>
  <si>
    <t>Utang pajak</t>
  </si>
  <si>
    <t>Utang bunga</t>
  </si>
  <si>
    <t>Asuransi diterima dimuka</t>
  </si>
  <si>
    <t>Sewa diterima dimuka</t>
  </si>
  <si>
    <t>Utang jangka panjang</t>
  </si>
  <si>
    <t>Utang obligasi</t>
  </si>
  <si>
    <t>Utang hipotik</t>
  </si>
  <si>
    <t>Modal pemilik</t>
  </si>
  <si>
    <t>Prive pemilik</t>
  </si>
  <si>
    <t>Pendapatan</t>
  </si>
  <si>
    <t>Pendapatan jasa/usaha</t>
  </si>
  <si>
    <t>Pendapatan lain-lain</t>
  </si>
  <si>
    <t>Beban-beban</t>
  </si>
  <si>
    <t>Beban gaji</t>
  </si>
  <si>
    <t>Beban air, listrik, dan telepon</t>
  </si>
  <si>
    <t>Beban pajak</t>
  </si>
  <si>
    <t>Beban bunga</t>
  </si>
  <si>
    <t>Kewajiban dan Modal</t>
  </si>
  <si>
    <t>Pinjaman</t>
  </si>
  <si>
    <t>Modal Awal</t>
  </si>
  <si>
    <t>Penarikan Modal</t>
  </si>
  <si>
    <t>Dari Laporan Pendapatan</t>
  </si>
  <si>
    <t>Beli X Banner Indoor</t>
  </si>
  <si>
    <t>Beli Kartunama</t>
  </si>
  <si>
    <t>Beli Stiker</t>
  </si>
  <si>
    <t>Beli Name Tag</t>
  </si>
  <si>
    <t>Beli Tali Name Tag</t>
  </si>
  <si>
    <t>Beli Jepitan Foto</t>
  </si>
  <si>
    <t>Beli Usb 32Gb 3.0</t>
  </si>
  <si>
    <t>Beli Stempel 4 Warna</t>
  </si>
  <si>
    <t>Beli kertas a4 70gr</t>
  </si>
  <si>
    <t>Beli USB 64Gb 3.0</t>
  </si>
  <si>
    <t>Bulan : Oktober 2018</t>
  </si>
  <si>
    <t>Biaya Transport</t>
  </si>
  <si>
    <t>Prive Pemilik</t>
  </si>
  <si>
    <t>Pendapatan lain - lain</t>
  </si>
  <si>
    <t>Bensin</t>
  </si>
  <si>
    <t>Pembuatan Design (bpk.Taufik)</t>
  </si>
  <si>
    <t>Pembuatan Design SMK11</t>
  </si>
  <si>
    <t>Pembuatan Design TIS</t>
  </si>
  <si>
    <t>Bulan : November 2018</t>
  </si>
  <si>
    <t>Pembuatan Design Rockstar</t>
  </si>
  <si>
    <t>Pembuatan Design Bu.Rini</t>
  </si>
  <si>
    <t>Pembuatan Design Ibu Ati</t>
  </si>
  <si>
    <t>Pembuatan Design Banner Medina</t>
  </si>
  <si>
    <t>Pembuatan Design Pamflet Medina</t>
  </si>
  <si>
    <t>Pembuatan Design X banner Medina</t>
  </si>
  <si>
    <t>Piutang Usaha</t>
  </si>
  <si>
    <t>Piutang X banner Medina</t>
  </si>
  <si>
    <t xml:space="preserve">Design Booklet </t>
  </si>
  <si>
    <t>Design Menu</t>
  </si>
  <si>
    <t>Pembelian Browsure</t>
  </si>
  <si>
    <t>Pembelian Stiker</t>
  </si>
  <si>
    <t>Parkir Motor</t>
  </si>
  <si>
    <t>Bulan : Desember 2018</t>
  </si>
  <si>
    <t>No</t>
  </si>
  <si>
    <t>Jml (Rp.)</t>
  </si>
  <si>
    <t>Total :</t>
  </si>
  <si>
    <t>sisa modal</t>
  </si>
  <si>
    <t>Pembuatan Stiker SMP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</si>
</sst>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/>
    <xf numFmtId="0" fontId="0" fillId="0" borderId="1" xfId="0" applyBorder="1" applyAlignment="1"/>
    <xf numFmtId="0" fontId="0" fillId="5" borderId="1" xfId="0" applyFill="1" applyBorder="1"/>
    <xf numFmtId="0" fontId="2" fillId="3" borderId="1" xfId="0" applyFont="1" applyFill="1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0" xfId="0" applyNumberFormat="1"/>
    <xf numFmtId="164" fontId="0" fillId="3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/>
    <xf numFmtId="0" fontId="0" fillId="0" borderId="4" xfId="0" applyFill="1" applyBorder="1"/>
    <xf numFmtId="0" fontId="0" fillId="6" borderId="5" xfId="0" applyFill="1" applyBorder="1" applyAlignment="1">
      <alignment horizontal="left"/>
    </xf>
    <xf numFmtId="0" fontId="0" fillId="0" borderId="1" xfId="0" applyFill="1" applyBorder="1" applyAlignment="1">
      <alignment horizontal="right" vertical="center"/>
    </xf>
    <xf numFmtId="0" fontId="0" fillId="6" borderId="2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7" workbookViewId="0">
      <selection activeCell="C36" sqref="C36"/>
    </sheetView>
  </sheetViews>
  <sheetFormatPr defaultRowHeight="15" x14ac:dyDescent="0.25"/>
  <cols>
    <col min="1" max="1" width="6.28515625" customWidth="1"/>
    <col min="3" max="3" width="32.42578125" style="24" customWidth="1"/>
    <col min="4" max="5" width="15.140625" customWidth="1"/>
    <col min="6" max="7" width="16.28515625" customWidth="1"/>
    <col min="9" max="9" width="6.28515625" customWidth="1"/>
    <col min="10" max="10" width="32.42578125" customWidth="1"/>
    <col min="11" max="11" width="15.140625" customWidth="1"/>
  </cols>
  <sheetData>
    <row r="1" spans="1:11" x14ac:dyDescent="0.25">
      <c r="A1" s="31" t="s">
        <v>9</v>
      </c>
      <c r="B1" s="31"/>
      <c r="C1" s="31"/>
      <c r="D1" s="31"/>
      <c r="E1" s="31"/>
      <c r="F1" s="31"/>
      <c r="G1" s="31"/>
    </row>
    <row r="2" spans="1:11" ht="28.5" customHeight="1" x14ac:dyDescent="0.25">
      <c r="A2" s="31"/>
      <c r="B2" s="31"/>
      <c r="C2" s="31"/>
      <c r="D2" s="31"/>
      <c r="E2" s="31"/>
      <c r="F2" s="31"/>
      <c r="G2" s="31"/>
    </row>
    <row r="3" spans="1:11" x14ac:dyDescent="0.25">
      <c r="A3" s="30" t="s">
        <v>10</v>
      </c>
      <c r="B3" s="30"/>
      <c r="C3" s="30"/>
      <c r="D3" s="30"/>
      <c r="E3" s="30"/>
      <c r="F3" s="30"/>
      <c r="G3" s="30"/>
    </row>
    <row r="4" spans="1:11" ht="18.75" customHeight="1" x14ac:dyDescent="0.25">
      <c r="A4" s="32" t="s">
        <v>6</v>
      </c>
      <c r="B4" s="32" t="s">
        <v>7</v>
      </c>
      <c r="C4" s="32" t="s">
        <v>2</v>
      </c>
      <c r="D4" s="32" t="s">
        <v>3</v>
      </c>
      <c r="E4" s="32"/>
      <c r="F4" s="32" t="s">
        <v>4</v>
      </c>
      <c r="G4" s="32"/>
    </row>
    <row r="5" spans="1:11" x14ac:dyDescent="0.25">
      <c r="A5" s="32"/>
      <c r="B5" s="32"/>
      <c r="C5" s="32"/>
      <c r="D5" s="8" t="s">
        <v>1</v>
      </c>
      <c r="E5" s="8" t="s">
        <v>8</v>
      </c>
      <c r="F5" s="8" t="s">
        <v>1</v>
      </c>
      <c r="G5" s="8" t="s">
        <v>8</v>
      </c>
    </row>
    <row r="6" spans="1:11" x14ac:dyDescent="0.25">
      <c r="A6" s="1">
        <v>13</v>
      </c>
      <c r="B6" s="1"/>
      <c r="C6" s="21" t="s">
        <v>20</v>
      </c>
      <c r="D6" s="1" t="s">
        <v>21</v>
      </c>
      <c r="E6" s="6">
        <v>2550000</v>
      </c>
      <c r="F6" s="1" t="s">
        <v>18</v>
      </c>
      <c r="G6" s="6">
        <v>2550000</v>
      </c>
    </row>
    <row r="7" spans="1:11" x14ac:dyDescent="0.25">
      <c r="A7" s="1">
        <v>13</v>
      </c>
      <c r="B7" s="1"/>
      <c r="C7" s="21" t="s">
        <v>77</v>
      </c>
      <c r="D7" s="1" t="s">
        <v>22</v>
      </c>
      <c r="E7" s="6">
        <v>120000</v>
      </c>
      <c r="F7" s="1" t="s">
        <v>21</v>
      </c>
      <c r="G7" s="6">
        <v>120000</v>
      </c>
    </row>
    <row r="8" spans="1:11" x14ac:dyDescent="0.25">
      <c r="A8" s="1">
        <v>14</v>
      </c>
      <c r="B8" s="1"/>
      <c r="C8" s="21" t="s">
        <v>78</v>
      </c>
      <c r="D8" s="1" t="s">
        <v>22</v>
      </c>
      <c r="E8" s="6">
        <v>175000</v>
      </c>
      <c r="F8" s="1" t="s">
        <v>21</v>
      </c>
      <c r="G8" s="6">
        <v>175000</v>
      </c>
    </row>
    <row r="9" spans="1:11" x14ac:dyDescent="0.25">
      <c r="A9" s="1">
        <v>14</v>
      </c>
      <c r="B9" s="1"/>
      <c r="C9" s="21" t="s">
        <v>79</v>
      </c>
      <c r="D9" s="1" t="s">
        <v>22</v>
      </c>
      <c r="E9" s="6">
        <v>90000</v>
      </c>
      <c r="F9" s="1" t="s">
        <v>21</v>
      </c>
      <c r="G9" s="6">
        <v>90000</v>
      </c>
    </row>
    <row r="10" spans="1:11" x14ac:dyDescent="0.25">
      <c r="A10" s="11">
        <v>14</v>
      </c>
      <c r="B10" s="2"/>
      <c r="C10" s="25" t="s">
        <v>80</v>
      </c>
      <c r="D10" s="1" t="s">
        <v>22</v>
      </c>
      <c r="E10" s="6">
        <v>11000</v>
      </c>
      <c r="F10" s="1" t="s">
        <v>21</v>
      </c>
      <c r="G10" s="6">
        <v>11000</v>
      </c>
    </row>
    <row r="11" spans="1:11" x14ac:dyDescent="0.25">
      <c r="A11" s="11">
        <v>14</v>
      </c>
      <c r="B11" s="2"/>
      <c r="C11" s="25" t="s">
        <v>81</v>
      </c>
      <c r="D11" s="1" t="s">
        <v>22</v>
      </c>
      <c r="E11" s="6">
        <v>17500</v>
      </c>
      <c r="F11" s="1" t="s">
        <v>21</v>
      </c>
      <c r="G11" s="6">
        <v>17500</v>
      </c>
    </row>
    <row r="12" spans="1:11" x14ac:dyDescent="0.25">
      <c r="A12" s="11">
        <v>14</v>
      </c>
      <c r="B12" s="2"/>
      <c r="C12" s="25" t="s">
        <v>82</v>
      </c>
      <c r="D12" s="1" t="s">
        <v>22</v>
      </c>
      <c r="E12" s="6">
        <v>15000</v>
      </c>
      <c r="F12" s="1" t="s">
        <v>21</v>
      </c>
      <c r="G12" s="6">
        <v>15000</v>
      </c>
    </row>
    <row r="13" spans="1:11" x14ac:dyDescent="0.25">
      <c r="A13" s="11">
        <v>27</v>
      </c>
      <c r="B13" s="2"/>
      <c r="C13" s="25" t="s">
        <v>83</v>
      </c>
      <c r="D13" s="1" t="s">
        <v>15</v>
      </c>
      <c r="E13" s="6">
        <v>325000</v>
      </c>
      <c r="F13" s="1" t="s">
        <v>21</v>
      </c>
      <c r="G13" s="6">
        <v>325000</v>
      </c>
      <c r="I13" s="1" t="s">
        <v>110</v>
      </c>
      <c r="J13" s="1" t="s">
        <v>13</v>
      </c>
      <c r="K13" s="1" t="s">
        <v>111</v>
      </c>
    </row>
    <row r="14" spans="1:11" x14ac:dyDescent="0.25">
      <c r="A14" s="11">
        <v>27</v>
      </c>
      <c r="B14" s="2"/>
      <c r="C14" s="25" t="s">
        <v>99</v>
      </c>
      <c r="D14" s="1" t="s">
        <v>21</v>
      </c>
      <c r="E14" s="6">
        <v>40000</v>
      </c>
      <c r="F14" s="1" t="s">
        <v>16</v>
      </c>
      <c r="G14" s="6">
        <v>40000</v>
      </c>
      <c r="I14" s="11">
        <v>1</v>
      </c>
      <c r="J14" s="25" t="s">
        <v>99</v>
      </c>
      <c r="K14" s="6">
        <v>40000</v>
      </c>
    </row>
    <row r="15" spans="1:11" x14ac:dyDescent="0.25">
      <c r="A15" s="11">
        <v>27</v>
      </c>
      <c r="B15" s="2"/>
      <c r="C15" s="25" t="s">
        <v>104</v>
      </c>
      <c r="D15" s="1" t="s">
        <v>102</v>
      </c>
      <c r="E15" s="6">
        <v>100000</v>
      </c>
      <c r="F15" s="1"/>
      <c r="G15" s="6"/>
      <c r="I15" s="11">
        <v>2</v>
      </c>
      <c r="J15" s="21" t="s">
        <v>94</v>
      </c>
      <c r="K15" s="6">
        <v>69000</v>
      </c>
    </row>
    <row r="16" spans="1:11" x14ac:dyDescent="0.25">
      <c r="A16" s="11">
        <v>27</v>
      </c>
      <c r="B16" s="2"/>
      <c r="C16" s="25" t="s">
        <v>105</v>
      </c>
      <c r="D16" s="1" t="s">
        <v>102</v>
      </c>
      <c r="E16" s="6">
        <v>50000</v>
      </c>
      <c r="F16" s="1"/>
      <c r="G16" s="6"/>
      <c r="I16" s="1">
        <v>3</v>
      </c>
      <c r="J16" s="21" t="s">
        <v>100</v>
      </c>
      <c r="K16" s="6">
        <v>87500</v>
      </c>
    </row>
    <row r="17" spans="1:11" x14ac:dyDescent="0.25">
      <c r="A17" s="30" t="s">
        <v>87</v>
      </c>
      <c r="B17" s="30"/>
      <c r="C17" s="30"/>
      <c r="D17" s="30"/>
      <c r="E17" s="30"/>
      <c r="F17" s="30"/>
      <c r="G17" s="30"/>
      <c r="I17" s="1">
        <v>4</v>
      </c>
      <c r="J17" s="21" t="s">
        <v>93</v>
      </c>
      <c r="K17" s="6">
        <v>316000</v>
      </c>
    </row>
    <row r="18" spans="1:11" x14ac:dyDescent="0.25">
      <c r="A18" s="1">
        <v>1</v>
      </c>
      <c r="B18" s="1"/>
      <c r="C18" s="21" t="s">
        <v>94</v>
      </c>
      <c r="D18" s="1" t="s">
        <v>21</v>
      </c>
      <c r="E18" s="6">
        <v>69000</v>
      </c>
      <c r="F18" s="1" t="s">
        <v>16</v>
      </c>
      <c r="G18" s="6">
        <v>69000</v>
      </c>
      <c r="I18" s="1">
        <v>5</v>
      </c>
      <c r="J18" s="21" t="s">
        <v>92</v>
      </c>
      <c r="K18" s="6">
        <v>760000</v>
      </c>
    </row>
    <row r="19" spans="1:11" x14ac:dyDescent="0.25">
      <c r="A19" s="1">
        <v>15</v>
      </c>
      <c r="B19" s="1"/>
      <c r="C19" s="21" t="s">
        <v>100</v>
      </c>
      <c r="D19" s="1" t="s">
        <v>21</v>
      </c>
      <c r="E19" s="6">
        <v>87500</v>
      </c>
      <c r="F19" s="1" t="s">
        <v>16</v>
      </c>
      <c r="G19" s="6">
        <v>87500</v>
      </c>
      <c r="I19" s="1">
        <v>6</v>
      </c>
      <c r="J19" s="21" t="s">
        <v>98</v>
      </c>
      <c r="K19" s="6">
        <v>50000</v>
      </c>
    </row>
    <row r="20" spans="1:11" x14ac:dyDescent="0.25">
      <c r="A20" s="1">
        <v>21</v>
      </c>
      <c r="B20" s="1"/>
      <c r="C20" s="21" t="s">
        <v>84</v>
      </c>
      <c r="D20" s="1" t="s">
        <v>22</v>
      </c>
      <c r="E20" s="6">
        <v>120000</v>
      </c>
      <c r="F20" s="1" t="s">
        <v>21</v>
      </c>
      <c r="G20" s="6">
        <v>120000</v>
      </c>
      <c r="I20" s="1">
        <v>7</v>
      </c>
      <c r="J20" s="21" t="s">
        <v>96</v>
      </c>
      <c r="K20" s="6">
        <v>50000</v>
      </c>
    </row>
    <row r="21" spans="1:11" x14ac:dyDescent="0.25">
      <c r="A21" s="1">
        <v>21</v>
      </c>
      <c r="B21" s="1"/>
      <c r="C21" s="21" t="s">
        <v>85</v>
      </c>
      <c r="D21" s="1" t="s">
        <v>22</v>
      </c>
      <c r="E21" s="6">
        <v>43600</v>
      </c>
      <c r="F21" s="1" t="s">
        <v>21</v>
      </c>
      <c r="G21" s="6">
        <v>43600</v>
      </c>
      <c r="I21" s="1">
        <v>8</v>
      </c>
      <c r="J21" s="21" t="s">
        <v>101</v>
      </c>
      <c r="K21" s="6">
        <v>83000</v>
      </c>
    </row>
    <row r="22" spans="1:11" x14ac:dyDescent="0.25">
      <c r="A22" s="1">
        <v>24</v>
      </c>
      <c r="B22" s="1"/>
      <c r="C22" s="21" t="s">
        <v>93</v>
      </c>
      <c r="D22" s="1" t="s">
        <v>21</v>
      </c>
      <c r="E22" s="6">
        <v>316000</v>
      </c>
      <c r="F22" s="1" t="s">
        <v>16</v>
      </c>
      <c r="G22" s="6">
        <v>316000</v>
      </c>
      <c r="I22" s="1">
        <v>9</v>
      </c>
      <c r="J22" s="21" t="s">
        <v>97</v>
      </c>
      <c r="K22" s="6">
        <v>81000</v>
      </c>
    </row>
    <row r="23" spans="1:11" x14ac:dyDescent="0.25">
      <c r="A23" s="1">
        <v>26</v>
      </c>
      <c r="B23" s="1"/>
      <c r="C23" s="21" t="s">
        <v>92</v>
      </c>
      <c r="D23" s="1" t="s">
        <v>21</v>
      </c>
      <c r="E23" s="6">
        <v>760000</v>
      </c>
      <c r="F23" s="1" t="s">
        <v>16</v>
      </c>
      <c r="G23" s="6">
        <v>760000</v>
      </c>
      <c r="I23" s="29" t="s">
        <v>112</v>
      </c>
      <c r="J23" s="29"/>
      <c r="K23" s="3">
        <f>SUM(K14:K22)</f>
        <v>1536500</v>
      </c>
    </row>
    <row r="24" spans="1:11" x14ac:dyDescent="0.25">
      <c r="A24" s="1">
        <v>28</v>
      </c>
      <c r="B24" s="1"/>
      <c r="C24" s="21" t="s">
        <v>86</v>
      </c>
      <c r="D24" s="1" t="s">
        <v>15</v>
      </c>
      <c r="E24" s="6">
        <v>690000</v>
      </c>
      <c r="F24" s="1" t="s">
        <v>21</v>
      </c>
      <c r="G24" s="6">
        <v>690000</v>
      </c>
    </row>
    <row r="25" spans="1:11" x14ac:dyDescent="0.25">
      <c r="A25" s="1">
        <v>31</v>
      </c>
      <c r="B25" s="1"/>
      <c r="C25" s="21" t="s">
        <v>98</v>
      </c>
      <c r="D25" s="1" t="s">
        <v>21</v>
      </c>
      <c r="E25" s="6">
        <v>50000</v>
      </c>
      <c r="F25" s="1" t="s">
        <v>16</v>
      </c>
      <c r="G25" s="6">
        <v>50000</v>
      </c>
    </row>
    <row r="26" spans="1:11" x14ac:dyDescent="0.25">
      <c r="A26" s="1"/>
      <c r="B26" s="1"/>
      <c r="C26" s="21" t="s">
        <v>91</v>
      </c>
      <c r="D26" s="1" t="s">
        <v>88</v>
      </c>
      <c r="E26" s="6">
        <v>19257</v>
      </c>
      <c r="F26" s="1" t="s">
        <v>21</v>
      </c>
      <c r="G26" s="6">
        <v>19257</v>
      </c>
    </row>
    <row r="27" spans="1:11" x14ac:dyDescent="0.25">
      <c r="A27" s="30" t="s">
        <v>95</v>
      </c>
      <c r="B27" s="30"/>
      <c r="C27" s="30"/>
      <c r="D27" s="30"/>
      <c r="E27" s="30"/>
      <c r="F27" s="30"/>
      <c r="G27" s="30"/>
    </row>
    <row r="28" spans="1:11" x14ac:dyDescent="0.25">
      <c r="A28" s="1">
        <v>1</v>
      </c>
      <c r="B28" s="1"/>
      <c r="C28" s="21" t="s">
        <v>96</v>
      </c>
      <c r="D28" s="1" t="s">
        <v>21</v>
      </c>
      <c r="E28" s="6">
        <v>50000</v>
      </c>
      <c r="F28" s="1" t="s">
        <v>16</v>
      </c>
      <c r="G28" s="6">
        <v>50000</v>
      </c>
    </row>
    <row r="29" spans="1:11" x14ac:dyDescent="0.25">
      <c r="A29" s="1">
        <v>19</v>
      </c>
      <c r="B29" s="1"/>
      <c r="C29" s="21" t="s">
        <v>101</v>
      </c>
      <c r="D29" s="1" t="s">
        <v>21</v>
      </c>
      <c r="E29" s="6">
        <v>83000</v>
      </c>
      <c r="F29" s="1" t="s">
        <v>16</v>
      </c>
      <c r="G29" s="6">
        <v>83000</v>
      </c>
    </row>
    <row r="30" spans="1:11" x14ac:dyDescent="0.25">
      <c r="A30" s="1"/>
      <c r="B30" s="1"/>
      <c r="C30" s="21" t="s">
        <v>103</v>
      </c>
      <c r="D30" s="1" t="s">
        <v>102</v>
      </c>
      <c r="E30" s="6">
        <v>10000</v>
      </c>
      <c r="F30" s="1"/>
      <c r="G30" s="6"/>
    </row>
    <row r="31" spans="1:11" x14ac:dyDescent="0.25">
      <c r="A31" s="1">
        <v>22</v>
      </c>
      <c r="B31" s="1"/>
      <c r="C31" s="21" t="s">
        <v>97</v>
      </c>
      <c r="D31" s="1" t="s">
        <v>21</v>
      </c>
      <c r="E31" s="6">
        <v>81000</v>
      </c>
      <c r="F31" s="1" t="s">
        <v>16</v>
      </c>
      <c r="G31" s="6">
        <v>81000</v>
      </c>
    </row>
    <row r="32" spans="1:11" x14ac:dyDescent="0.25">
      <c r="A32" s="28" t="s">
        <v>109</v>
      </c>
      <c r="B32" s="28"/>
      <c r="C32" s="28"/>
      <c r="D32" s="28"/>
      <c r="E32" s="28"/>
      <c r="F32" s="28"/>
      <c r="G32" s="28"/>
    </row>
    <row r="33" spans="1:7" x14ac:dyDescent="0.25">
      <c r="A33" s="11">
        <v>6</v>
      </c>
      <c r="B33" s="2"/>
      <c r="C33" s="25" t="s">
        <v>106</v>
      </c>
      <c r="D33" s="1" t="s">
        <v>22</v>
      </c>
      <c r="E33" s="6">
        <v>75000</v>
      </c>
      <c r="F33" s="1" t="s">
        <v>21</v>
      </c>
      <c r="G33" s="6">
        <v>75000</v>
      </c>
    </row>
    <row r="34" spans="1:7" x14ac:dyDescent="0.25">
      <c r="A34" s="11">
        <v>6</v>
      </c>
      <c r="B34" s="2"/>
      <c r="C34" s="25" t="s">
        <v>107</v>
      </c>
      <c r="D34" s="1" t="s">
        <v>22</v>
      </c>
      <c r="E34" s="6">
        <v>23000</v>
      </c>
      <c r="F34" s="1" t="s">
        <v>21</v>
      </c>
      <c r="G34" s="6">
        <v>23000</v>
      </c>
    </row>
    <row r="35" spans="1:7" x14ac:dyDescent="0.25">
      <c r="A35" s="11">
        <v>6</v>
      </c>
      <c r="B35" s="2"/>
      <c r="C35" s="25" t="s">
        <v>108</v>
      </c>
      <c r="D35" s="1" t="s">
        <v>88</v>
      </c>
      <c r="E35" s="6">
        <v>2000</v>
      </c>
      <c r="F35" s="1" t="s">
        <v>21</v>
      </c>
      <c r="G35" s="6">
        <v>2000</v>
      </c>
    </row>
    <row r="36" spans="1:7" x14ac:dyDescent="0.25">
      <c r="A36" s="11">
        <v>11</v>
      </c>
      <c r="B36" s="2"/>
      <c r="C36" s="25" t="s">
        <v>114</v>
      </c>
      <c r="D36" s="1" t="s">
        <v>21</v>
      </c>
      <c r="E36" s="6">
        <v>112000</v>
      </c>
      <c r="F36" s="1" t="s">
        <v>16</v>
      </c>
      <c r="G36" s="6">
        <v>112000</v>
      </c>
    </row>
  </sheetData>
  <mergeCells count="11">
    <mergeCell ref="A32:G32"/>
    <mergeCell ref="I23:J23"/>
    <mergeCell ref="A27:G27"/>
    <mergeCell ref="A17:G17"/>
    <mergeCell ref="A1:G2"/>
    <mergeCell ref="A3:G3"/>
    <mergeCell ref="D4:E4"/>
    <mergeCell ref="F4:G4"/>
    <mergeCell ref="C4:C5"/>
    <mergeCell ref="A4:A5"/>
    <mergeCell ref="B4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'Post Akun'!$B$6:$B$15</xm:f>
          </x14:formula1>
          <xm:sqref>D6:D16 F18:F26 D18:D26 D28:D31 F28:F31 F6:F14 F16 D33:D36 F33:F36</xm:sqref>
        </x14:dataValidation>
        <x14:dataValidation type="list" allowBlank="1" showInputMessage="1" showErrorMessage="1">
          <x14:formula1>
            <xm:f>'Post Akun'!$B$6:$B$6000</xm:f>
          </x14:formula1>
          <xm:sqref>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D12" sqref="D12"/>
    </sheetView>
  </sheetViews>
  <sheetFormatPr defaultRowHeight="15" x14ac:dyDescent="0.25"/>
  <cols>
    <col min="1" max="1" width="7.5703125" style="7" customWidth="1"/>
    <col min="2" max="2" width="26.5703125" customWidth="1"/>
    <col min="3" max="5" width="18.85546875" customWidth="1"/>
  </cols>
  <sheetData>
    <row r="2" spans="1:5" x14ac:dyDescent="0.25">
      <c r="A2" s="34" t="s">
        <v>14</v>
      </c>
      <c r="B2" s="34"/>
      <c r="C2" s="34"/>
      <c r="D2" s="34"/>
      <c r="E2" s="34"/>
    </row>
    <row r="3" spans="1:5" x14ac:dyDescent="0.25">
      <c r="A3" s="35"/>
      <c r="B3" s="35"/>
      <c r="C3" s="35"/>
      <c r="D3" s="35"/>
      <c r="E3" s="35"/>
    </row>
    <row r="4" spans="1:5" x14ac:dyDescent="0.25">
      <c r="A4" s="33" t="s">
        <v>11</v>
      </c>
      <c r="B4" s="33"/>
      <c r="C4" s="33" t="s">
        <v>3</v>
      </c>
      <c r="D4" s="33" t="s">
        <v>4</v>
      </c>
      <c r="E4" s="33" t="s">
        <v>5</v>
      </c>
    </row>
    <row r="5" spans="1:5" x14ac:dyDescent="0.25">
      <c r="A5" s="9" t="s">
        <v>12</v>
      </c>
      <c r="B5" s="9" t="s">
        <v>13</v>
      </c>
      <c r="C5" s="33"/>
      <c r="D5" s="33"/>
      <c r="E5" s="33"/>
    </row>
    <row r="6" spans="1:5" x14ac:dyDescent="0.25">
      <c r="A6" s="1">
        <v>111</v>
      </c>
      <c r="B6" s="2" t="s">
        <v>21</v>
      </c>
      <c r="C6" s="3">
        <f>SUMIF('Jurnal Umum'!$D$6:$D$6010,'Post Akun'!B6,'Jurnal Umum'!$E$6:$E$6010)</f>
        <v>4198500</v>
      </c>
      <c r="D6" s="3">
        <f>SUMIF('Jurnal Umum'!$F$6:$F$6010,'Post Akun'!B6,'Jurnal Umum'!$G$6:$G$6010)</f>
        <v>1726357</v>
      </c>
      <c r="E6" s="3">
        <f>IF(C6&gt;=D6,C6-D6,D6-C6)</f>
        <v>2472143</v>
      </c>
    </row>
    <row r="7" spans="1:5" x14ac:dyDescent="0.25">
      <c r="A7" s="1">
        <v>112</v>
      </c>
      <c r="B7" s="2" t="s">
        <v>102</v>
      </c>
      <c r="C7" s="3">
        <f>SUMIF('Jurnal Umum'!$D$6:$D$6010,'Post Akun'!B7,'Jurnal Umum'!$E$6:$E$6010)</f>
        <v>160000</v>
      </c>
      <c r="D7" s="3">
        <f>SUMIF('Jurnal Umum'!$F$6:$F$6010,'Post Akun'!B7,'Jurnal Umum'!$G$6:$G$6010)</f>
        <v>0</v>
      </c>
      <c r="E7" s="3">
        <f>IF(C7&gt;=D7,C7-D7,D7-C7)</f>
        <v>160000</v>
      </c>
    </row>
    <row r="8" spans="1:5" x14ac:dyDescent="0.25">
      <c r="A8" s="1">
        <v>113</v>
      </c>
      <c r="B8" s="2" t="s">
        <v>22</v>
      </c>
      <c r="C8" s="3">
        <f>SUMIF('Jurnal Umum'!$D$6:$D$6010,'Post Akun'!B8,'Jurnal Umum'!$E$6:$E$6010)</f>
        <v>690100</v>
      </c>
      <c r="D8" s="3">
        <f>SUMIF('Jurnal Umum'!$F$6:$F$6010,'Post Akun'!B8,'Jurnal Umum'!$G$6:$G$6010)</f>
        <v>0</v>
      </c>
      <c r="E8" s="3">
        <f>IF(C8&gt;=D8,C8-D8,D8-C8)</f>
        <v>690100</v>
      </c>
    </row>
    <row r="9" spans="1:5" x14ac:dyDescent="0.25">
      <c r="A9" s="1">
        <v>122</v>
      </c>
      <c r="B9" s="2" t="s">
        <v>15</v>
      </c>
      <c r="C9" s="3">
        <f>SUMIF('Jurnal Umum'!$D$6:$D$6010,'Post Akun'!B9,'Jurnal Umum'!$E$6:$E$6010)</f>
        <v>1015000</v>
      </c>
      <c r="D9" s="3">
        <f>SUMIF('Jurnal Umum'!$F$6:$F$6010,'Post Akun'!B9,'Jurnal Umum'!$G$6:$G$6010)</f>
        <v>0</v>
      </c>
      <c r="E9" s="3">
        <f t="shared" ref="E9:E15" si="0">IF(C9&gt;=D9,C9-D9,D9-C9)</f>
        <v>1015000</v>
      </c>
    </row>
    <row r="10" spans="1:5" x14ac:dyDescent="0.25">
      <c r="A10" s="1">
        <v>300</v>
      </c>
      <c r="B10" s="2" t="s">
        <v>18</v>
      </c>
      <c r="C10" s="3">
        <f>SUMIF('Jurnal Umum'!$D$6:$D$6010,'Post Akun'!B10,'Jurnal Umum'!$E$6:$E$6010)</f>
        <v>0</v>
      </c>
      <c r="D10" s="3">
        <f>SUMIF('Jurnal Umum'!$F$6:$F$6010,'Post Akun'!B10,'Jurnal Umum'!$G$6:$G$6010)</f>
        <v>2550000</v>
      </c>
      <c r="E10" s="3">
        <f t="shared" ref="E10" si="1">IF(C10&gt;=D10,C10-D10,D10-C10)</f>
        <v>2550000</v>
      </c>
    </row>
    <row r="11" spans="1:5" x14ac:dyDescent="0.25">
      <c r="A11" s="1">
        <v>312</v>
      </c>
      <c r="B11" s="2" t="s">
        <v>89</v>
      </c>
      <c r="C11" s="3">
        <f>SUMIF('Jurnal Umum'!$D$6:$D$6010,'Post Akun'!B11,'Jurnal Umum'!$E$6:$E$6010)</f>
        <v>0</v>
      </c>
      <c r="D11" s="3">
        <f>SUMIF('Jurnal Umum'!$F$6:$F$6010,'Post Akun'!B11,'Jurnal Umum'!$G$6:$G$6010)</f>
        <v>0</v>
      </c>
      <c r="E11" s="3">
        <f t="shared" ref="E11" si="2">IF(C11&gt;=D11,C11-D11,D11-C11)</f>
        <v>0</v>
      </c>
    </row>
    <row r="12" spans="1:5" x14ac:dyDescent="0.25">
      <c r="A12" s="1">
        <v>400</v>
      </c>
      <c r="B12" s="2" t="s">
        <v>16</v>
      </c>
      <c r="C12" s="3">
        <f>SUMIF('Jurnal Umum'!$D$6:$D$6010,'Post Akun'!B12,'Jurnal Umum'!$E$6:$E$6010)</f>
        <v>0</v>
      </c>
      <c r="D12" s="3">
        <f>SUMIF('Jurnal Umum'!$F$6:$F$6010,'Post Akun'!B12,'Jurnal Umum'!$G$6:$G$6010)</f>
        <v>1648500</v>
      </c>
      <c r="E12" s="3">
        <f>IF(C12&gt;=D12,C12-D12,D12-C12)</f>
        <v>1648500</v>
      </c>
    </row>
    <row r="13" spans="1:5" x14ac:dyDescent="0.25">
      <c r="A13" s="7">
        <v>412</v>
      </c>
      <c r="B13" s="27" t="s">
        <v>90</v>
      </c>
      <c r="C13" s="3">
        <f>SUMIF('Jurnal Umum'!$D$6:$D$6010,'Post Akun'!B13,'Jurnal Umum'!$E$6:$E$6010)</f>
        <v>0</v>
      </c>
      <c r="D13" s="3">
        <f>SUMIF('Jurnal Umum'!$F$6:$F$6010,'Post Akun'!B13,'Jurnal Umum'!$G$6:$G$6010)</f>
        <v>0</v>
      </c>
      <c r="E13" s="3">
        <f>IF(C13&gt;=D13,C13-D13,D13-C13)</f>
        <v>0</v>
      </c>
    </row>
    <row r="14" spans="1:5" x14ac:dyDescent="0.25">
      <c r="A14" s="1">
        <v>501</v>
      </c>
      <c r="B14" s="2" t="s">
        <v>88</v>
      </c>
      <c r="C14" s="3">
        <f>SUMIF('Jurnal Umum'!$D$6:$D$6010,'Post Akun'!B14,'Jurnal Umum'!$E$6:$E$6010)</f>
        <v>21257</v>
      </c>
      <c r="D14" s="3">
        <f>SUMIF('Jurnal Umum'!$F$6:$F$6010,'Post Akun'!B14,'Jurnal Umum'!$G$6:$G$6010)</f>
        <v>0</v>
      </c>
      <c r="E14" s="3">
        <f t="shared" ref="E14" si="3">IF(C14&gt;=D14,C14-D14,D14-C14)</f>
        <v>21257</v>
      </c>
    </row>
    <row r="15" spans="1:5" x14ac:dyDescent="0.25">
      <c r="A15" s="11">
        <v>511</v>
      </c>
      <c r="B15" s="10" t="s">
        <v>17</v>
      </c>
      <c r="C15" s="3">
        <f>SUMIF('Jurnal Umum'!$D$6:$D$6010,'Post Akun'!B15,'Jurnal Umum'!$E$6:$E$6010)</f>
        <v>0</v>
      </c>
      <c r="D15" s="3">
        <f>SUMIF('Jurnal Umum'!$F$6:$F$6010,'Post Akun'!B15,'Jurnal Umum'!$G$6:$G$6010)</f>
        <v>0</v>
      </c>
      <c r="E15" s="3">
        <f t="shared" si="0"/>
        <v>0</v>
      </c>
    </row>
  </sheetData>
  <mergeCells count="5">
    <mergeCell ref="C4:C5"/>
    <mergeCell ref="D4:D5"/>
    <mergeCell ref="E4:E5"/>
    <mergeCell ref="A4:B4"/>
    <mergeCell ref="A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abSelected="1" workbookViewId="0">
      <selection activeCell="F12" sqref="F12"/>
    </sheetView>
  </sheetViews>
  <sheetFormatPr defaultRowHeight="15" x14ac:dyDescent="0.25"/>
  <cols>
    <col min="1" max="3" width="19.28515625" customWidth="1"/>
    <col min="5" max="5" width="30.28515625" customWidth="1"/>
    <col min="6" max="6" width="21" customWidth="1"/>
    <col min="8" max="8" width="15.85546875" style="4" customWidth="1"/>
    <col min="9" max="10" width="15.85546875" customWidth="1"/>
  </cols>
  <sheetData>
    <row r="2" spans="1:10" ht="15" customHeight="1" x14ac:dyDescent="0.25">
      <c r="F2" s="17"/>
    </row>
    <row r="3" spans="1:10" ht="15" customHeight="1" x14ac:dyDescent="0.25">
      <c r="A3" s="39" t="s">
        <v>25</v>
      </c>
      <c r="B3" s="39"/>
      <c r="C3" s="39"/>
      <c r="E3" s="39" t="s">
        <v>18</v>
      </c>
      <c r="F3" s="39"/>
      <c r="H3" s="41" t="s">
        <v>30</v>
      </c>
      <c r="I3" s="41"/>
      <c r="J3" s="41"/>
    </row>
    <row r="4" spans="1:10" x14ac:dyDescent="0.25">
      <c r="A4" s="39"/>
      <c r="B4" s="39"/>
      <c r="C4" s="39"/>
      <c r="E4" s="40"/>
      <c r="F4" s="40"/>
      <c r="H4" s="41"/>
      <c r="I4" s="41"/>
      <c r="J4" s="41"/>
    </row>
    <row r="5" spans="1:10" x14ac:dyDescent="0.25">
      <c r="A5" s="12" t="s">
        <v>23</v>
      </c>
      <c r="B5" s="12" t="s">
        <v>24</v>
      </c>
      <c r="C5" s="23">
        <f>SUM(B6:B7)</f>
        <v>1648500</v>
      </c>
      <c r="E5" s="2" t="s">
        <v>74</v>
      </c>
      <c r="F5" s="3" t="s">
        <v>26</v>
      </c>
      <c r="H5" s="42" t="s">
        <v>31</v>
      </c>
      <c r="I5" s="42"/>
      <c r="J5" s="42"/>
    </row>
    <row r="6" spans="1:10" x14ac:dyDescent="0.25">
      <c r="A6" s="2" t="s">
        <v>16</v>
      </c>
      <c r="B6" s="3">
        <f>'Post Akun'!E12</f>
        <v>1648500</v>
      </c>
      <c r="C6" s="2"/>
      <c r="E6" s="15" t="s">
        <v>19</v>
      </c>
      <c r="F6" s="3">
        <f>'Post Akun'!D10</f>
        <v>2550000</v>
      </c>
      <c r="H6" s="5">
        <v>101</v>
      </c>
      <c r="I6" s="2" t="s">
        <v>21</v>
      </c>
      <c r="J6" s="3">
        <f>'Post Akun'!E6</f>
        <v>2472143</v>
      </c>
    </row>
    <row r="7" spans="1:10" x14ac:dyDescent="0.25">
      <c r="A7" s="2" t="s">
        <v>27</v>
      </c>
      <c r="B7" s="2"/>
      <c r="C7" s="2"/>
      <c r="E7" s="2" t="s">
        <v>75</v>
      </c>
      <c r="F7" s="3" t="s">
        <v>26</v>
      </c>
      <c r="H7" s="1">
        <v>122</v>
      </c>
      <c r="I7" s="2" t="s">
        <v>15</v>
      </c>
      <c r="J7" s="3">
        <f>'Post Akun'!E9</f>
        <v>1015000</v>
      </c>
    </row>
    <row r="8" spans="1:10" x14ac:dyDescent="0.25">
      <c r="E8" s="2" t="s">
        <v>76</v>
      </c>
      <c r="F8" s="3">
        <f>IF(C5&gt;C11,C17,C5-C11)</f>
        <v>937143</v>
      </c>
      <c r="H8" s="5"/>
      <c r="I8" s="2"/>
      <c r="J8" s="3" t="s">
        <v>26</v>
      </c>
    </row>
    <row r="9" spans="1:10" x14ac:dyDescent="0.25">
      <c r="E9" s="2"/>
      <c r="F9" s="3" t="s">
        <v>26</v>
      </c>
      <c r="H9" s="5"/>
      <c r="I9" s="2"/>
      <c r="J9" s="3" t="s">
        <v>26</v>
      </c>
    </row>
    <row r="10" spans="1:10" x14ac:dyDescent="0.25">
      <c r="E10" s="16" t="s">
        <v>29</v>
      </c>
      <c r="F10" s="23">
        <f>SUM(F5:F9)</f>
        <v>3487143</v>
      </c>
      <c r="H10" s="5"/>
      <c r="I10" s="2"/>
      <c r="J10" s="3" t="s">
        <v>26</v>
      </c>
    </row>
    <row r="11" spans="1:10" x14ac:dyDescent="0.25">
      <c r="A11" s="13" t="s">
        <v>28</v>
      </c>
      <c r="B11" s="13" t="s">
        <v>24</v>
      </c>
      <c r="C11" s="23">
        <f>SUM(B12:B14)</f>
        <v>711357</v>
      </c>
      <c r="I11" t="s">
        <v>24</v>
      </c>
      <c r="J11" s="22">
        <f>SUM(J6:J10)</f>
        <v>3487143</v>
      </c>
    </row>
    <row r="12" spans="1:10" x14ac:dyDescent="0.25">
      <c r="A12" s="14" t="s">
        <v>22</v>
      </c>
      <c r="B12" s="26">
        <f>'Post Akun'!E8</f>
        <v>690100</v>
      </c>
      <c r="C12" s="14"/>
    </row>
    <row r="13" spans="1:10" x14ac:dyDescent="0.25">
      <c r="A13" s="2" t="s">
        <v>88</v>
      </c>
      <c r="B13" s="26">
        <f>'Post Akun'!E14</f>
        <v>21257</v>
      </c>
      <c r="C13" s="2"/>
    </row>
    <row r="14" spans="1:10" x14ac:dyDescent="0.25">
      <c r="A14" s="2"/>
      <c r="B14" s="26"/>
      <c r="C14" s="2"/>
    </row>
    <row r="15" spans="1:10" x14ac:dyDescent="0.25">
      <c r="H15" s="36" t="s">
        <v>72</v>
      </c>
      <c r="I15" s="36"/>
      <c r="J15" s="36"/>
    </row>
    <row r="16" spans="1:10" x14ac:dyDescent="0.25">
      <c r="H16" s="5">
        <v>501</v>
      </c>
      <c r="I16" s="2" t="s">
        <v>18</v>
      </c>
      <c r="J16" s="3">
        <f>F10</f>
        <v>3487143</v>
      </c>
    </row>
    <row r="17" spans="1:10" x14ac:dyDescent="0.25">
      <c r="A17" s="37" t="str">
        <f>IF(C5&gt;C11,"Laba Bersih","Rugi Bersih")</f>
        <v>Laba Bersih</v>
      </c>
      <c r="B17" s="38"/>
      <c r="C17" s="23">
        <f>IF(C5&gt;C11,C5-C11,C11-C5)</f>
        <v>937143</v>
      </c>
      <c r="E17" t="s">
        <v>113</v>
      </c>
      <c r="F17" s="22">
        <f>F6-J7-C11</f>
        <v>823643</v>
      </c>
      <c r="H17" s="5">
        <v>502</v>
      </c>
      <c r="I17" s="2" t="s">
        <v>73</v>
      </c>
      <c r="J17" s="3" t="s">
        <v>26</v>
      </c>
    </row>
    <row r="18" spans="1:10" x14ac:dyDescent="0.25">
      <c r="I18" t="s">
        <v>24</v>
      </c>
      <c r="J18" s="3">
        <f>SUM(J16:J17)</f>
        <v>3487143</v>
      </c>
    </row>
  </sheetData>
  <mergeCells count="6">
    <mergeCell ref="H15:J15"/>
    <mergeCell ref="A17:B17"/>
    <mergeCell ref="A3:C4"/>
    <mergeCell ref="E3:F4"/>
    <mergeCell ref="H3:J4"/>
    <mergeCell ref="H5:J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workbookViewId="0">
      <selection activeCell="K11" sqref="K11"/>
    </sheetView>
  </sheetViews>
  <sheetFormatPr defaultRowHeight="15" x14ac:dyDescent="0.25"/>
  <cols>
    <col min="1" max="1" width="18.140625" style="7" customWidth="1"/>
    <col min="2" max="2" width="32.42578125" style="18" customWidth="1"/>
  </cols>
  <sheetData>
    <row r="3" spans="1:2" ht="26.25" customHeight="1" x14ac:dyDescent="0.25">
      <c r="A3" s="19" t="s">
        <v>0</v>
      </c>
      <c r="B3" s="20" t="s">
        <v>32</v>
      </c>
    </row>
    <row r="4" spans="1:2" ht="25.5" customHeight="1" x14ac:dyDescent="0.25">
      <c r="A4" s="1">
        <v>110</v>
      </c>
      <c r="B4" s="21" t="s">
        <v>33</v>
      </c>
    </row>
    <row r="5" spans="1:2" ht="25.5" customHeight="1" x14ac:dyDescent="0.25">
      <c r="A5" s="1">
        <v>111</v>
      </c>
      <c r="B5" s="21" t="s">
        <v>21</v>
      </c>
    </row>
    <row r="6" spans="1:2" ht="25.5" customHeight="1" x14ac:dyDescent="0.25">
      <c r="A6" s="1">
        <v>112</v>
      </c>
      <c r="B6" s="21" t="s">
        <v>34</v>
      </c>
    </row>
    <row r="7" spans="1:2" ht="25.5" customHeight="1" x14ac:dyDescent="0.25">
      <c r="A7" s="1">
        <v>113</v>
      </c>
      <c r="B7" s="21" t="s">
        <v>22</v>
      </c>
    </row>
    <row r="8" spans="1:2" ht="25.5" customHeight="1" x14ac:dyDescent="0.25">
      <c r="A8" s="1">
        <v>114</v>
      </c>
      <c r="B8" s="21" t="s">
        <v>35</v>
      </c>
    </row>
    <row r="9" spans="1:2" ht="25.5" customHeight="1" x14ac:dyDescent="0.25">
      <c r="A9" s="1">
        <v>115</v>
      </c>
      <c r="B9" s="21" t="s">
        <v>36</v>
      </c>
    </row>
    <row r="10" spans="1:2" ht="25.5" customHeight="1" x14ac:dyDescent="0.25">
      <c r="A10" s="1">
        <v>116</v>
      </c>
      <c r="B10" s="21" t="s">
        <v>37</v>
      </c>
    </row>
    <row r="11" spans="1:2" ht="25.5" customHeight="1" x14ac:dyDescent="0.25">
      <c r="A11" s="1">
        <v>120</v>
      </c>
      <c r="B11" s="21" t="s">
        <v>38</v>
      </c>
    </row>
    <row r="12" spans="1:2" ht="25.5" customHeight="1" x14ac:dyDescent="0.25">
      <c r="A12" s="1">
        <v>121</v>
      </c>
      <c r="B12" s="21" t="s">
        <v>39</v>
      </c>
    </row>
    <row r="13" spans="1:2" ht="25.5" customHeight="1" x14ac:dyDescent="0.25">
      <c r="A13" s="1">
        <v>122</v>
      </c>
      <c r="B13" s="21" t="s">
        <v>15</v>
      </c>
    </row>
    <row r="14" spans="1:2" ht="25.5" customHeight="1" x14ac:dyDescent="0.25">
      <c r="A14" s="1">
        <v>123</v>
      </c>
      <c r="B14" s="21" t="s">
        <v>40</v>
      </c>
    </row>
    <row r="15" spans="1:2" ht="25.5" customHeight="1" x14ac:dyDescent="0.25">
      <c r="A15" s="1">
        <v>124</v>
      </c>
      <c r="B15" s="21" t="s">
        <v>41</v>
      </c>
    </row>
    <row r="16" spans="1:2" ht="25.5" customHeight="1" x14ac:dyDescent="0.25">
      <c r="A16" s="1">
        <v>125</v>
      </c>
      <c r="B16" s="21" t="s">
        <v>42</v>
      </c>
    </row>
    <row r="17" spans="1:2" ht="25.5" customHeight="1" x14ac:dyDescent="0.25">
      <c r="A17" s="1">
        <v>130</v>
      </c>
      <c r="B17" s="21" t="s">
        <v>43</v>
      </c>
    </row>
    <row r="18" spans="1:2" ht="25.5" customHeight="1" x14ac:dyDescent="0.25">
      <c r="A18" s="1">
        <v>131</v>
      </c>
      <c r="B18" s="21" t="s">
        <v>44</v>
      </c>
    </row>
    <row r="19" spans="1:2" ht="25.5" customHeight="1" x14ac:dyDescent="0.25">
      <c r="A19" s="1">
        <v>132</v>
      </c>
      <c r="B19" s="21" t="s">
        <v>45</v>
      </c>
    </row>
    <row r="20" spans="1:2" ht="25.5" customHeight="1" x14ac:dyDescent="0.25">
      <c r="A20" s="1">
        <v>140</v>
      </c>
      <c r="B20" s="21" t="s">
        <v>46</v>
      </c>
    </row>
    <row r="21" spans="1:2" ht="25.5" customHeight="1" x14ac:dyDescent="0.25">
      <c r="A21" s="1">
        <v>141</v>
      </c>
      <c r="B21" s="21" t="s">
        <v>47</v>
      </c>
    </row>
    <row r="22" spans="1:2" ht="25.5" customHeight="1" x14ac:dyDescent="0.25">
      <c r="A22" s="1">
        <v>142</v>
      </c>
      <c r="B22" s="21" t="s">
        <v>48</v>
      </c>
    </row>
    <row r="23" spans="1:2" ht="25.5" customHeight="1" x14ac:dyDescent="0.25">
      <c r="A23" s="1">
        <v>143</v>
      </c>
      <c r="B23" s="21" t="s">
        <v>49</v>
      </c>
    </row>
    <row r="24" spans="1:2" ht="25.5" customHeight="1" x14ac:dyDescent="0.25">
      <c r="A24" s="1">
        <v>144</v>
      </c>
      <c r="B24" s="21" t="s">
        <v>50</v>
      </c>
    </row>
    <row r="25" spans="1:2" ht="25.5" customHeight="1" x14ac:dyDescent="0.25">
      <c r="A25" s="1">
        <v>200</v>
      </c>
      <c r="B25" s="21" t="s">
        <v>51</v>
      </c>
    </row>
    <row r="26" spans="1:2" ht="25.5" customHeight="1" x14ac:dyDescent="0.25">
      <c r="A26" s="1">
        <v>210</v>
      </c>
      <c r="B26" s="21" t="s">
        <v>52</v>
      </c>
    </row>
    <row r="27" spans="1:2" ht="25.5" customHeight="1" x14ac:dyDescent="0.25">
      <c r="A27" s="1">
        <v>211</v>
      </c>
      <c r="B27" s="21" t="s">
        <v>53</v>
      </c>
    </row>
    <row r="28" spans="1:2" ht="25.5" customHeight="1" x14ac:dyDescent="0.25">
      <c r="A28" s="1">
        <v>212</v>
      </c>
      <c r="B28" s="21" t="s">
        <v>54</v>
      </c>
    </row>
    <row r="29" spans="1:2" ht="25.5" customHeight="1" x14ac:dyDescent="0.25">
      <c r="A29" s="1">
        <v>213</v>
      </c>
      <c r="B29" s="21" t="s">
        <v>55</v>
      </c>
    </row>
    <row r="30" spans="1:2" ht="25.5" customHeight="1" x14ac:dyDescent="0.25">
      <c r="A30" s="1">
        <v>214</v>
      </c>
      <c r="B30" s="21" t="s">
        <v>56</v>
      </c>
    </row>
    <row r="31" spans="1:2" ht="25.5" customHeight="1" x14ac:dyDescent="0.25">
      <c r="A31" s="1">
        <v>215</v>
      </c>
      <c r="B31" s="21" t="s">
        <v>57</v>
      </c>
    </row>
    <row r="32" spans="1:2" ht="25.5" customHeight="1" x14ac:dyDescent="0.25">
      <c r="A32" s="1">
        <v>216</v>
      </c>
      <c r="B32" s="21" t="s">
        <v>58</v>
      </c>
    </row>
    <row r="33" spans="1:2" ht="25.5" customHeight="1" x14ac:dyDescent="0.25">
      <c r="A33" s="1">
        <v>220</v>
      </c>
      <c r="B33" s="21" t="s">
        <v>59</v>
      </c>
    </row>
    <row r="34" spans="1:2" ht="25.5" customHeight="1" x14ac:dyDescent="0.25">
      <c r="A34" s="1">
        <v>221</v>
      </c>
      <c r="B34" s="21" t="s">
        <v>60</v>
      </c>
    </row>
    <row r="35" spans="1:2" ht="25.5" customHeight="1" x14ac:dyDescent="0.25">
      <c r="A35" s="1">
        <v>222</v>
      </c>
      <c r="B35" s="21" t="s">
        <v>61</v>
      </c>
    </row>
    <row r="36" spans="1:2" ht="25.5" customHeight="1" x14ac:dyDescent="0.25">
      <c r="A36" s="1">
        <v>300</v>
      </c>
      <c r="B36" s="21" t="s">
        <v>18</v>
      </c>
    </row>
    <row r="37" spans="1:2" ht="25.5" customHeight="1" x14ac:dyDescent="0.25">
      <c r="A37" s="1">
        <v>311</v>
      </c>
      <c r="B37" s="21" t="s">
        <v>62</v>
      </c>
    </row>
    <row r="38" spans="1:2" ht="25.5" customHeight="1" x14ac:dyDescent="0.25">
      <c r="A38" s="1">
        <v>312</v>
      </c>
      <c r="B38" s="21" t="s">
        <v>63</v>
      </c>
    </row>
    <row r="39" spans="1:2" ht="25.5" customHeight="1" x14ac:dyDescent="0.25">
      <c r="A39" s="1">
        <v>400</v>
      </c>
      <c r="B39" s="21" t="s">
        <v>64</v>
      </c>
    </row>
    <row r="40" spans="1:2" ht="25.5" customHeight="1" x14ac:dyDescent="0.25">
      <c r="A40" s="1">
        <v>411</v>
      </c>
      <c r="B40" s="21" t="s">
        <v>65</v>
      </c>
    </row>
    <row r="41" spans="1:2" ht="25.5" customHeight="1" x14ac:dyDescent="0.25">
      <c r="A41" s="1">
        <v>412</v>
      </c>
      <c r="B41" s="21" t="s">
        <v>66</v>
      </c>
    </row>
    <row r="42" spans="1:2" ht="25.5" customHeight="1" x14ac:dyDescent="0.25">
      <c r="A42" s="1">
        <v>500</v>
      </c>
      <c r="B42" s="21" t="s">
        <v>67</v>
      </c>
    </row>
    <row r="43" spans="1:2" ht="25.5" customHeight="1" x14ac:dyDescent="0.25">
      <c r="A43" s="1">
        <v>511</v>
      </c>
      <c r="B43" s="21" t="s">
        <v>68</v>
      </c>
    </row>
    <row r="44" spans="1:2" ht="25.5" customHeight="1" x14ac:dyDescent="0.25">
      <c r="A44" s="1">
        <v>512</v>
      </c>
      <c r="B44" s="21" t="s">
        <v>69</v>
      </c>
    </row>
    <row r="45" spans="1:2" ht="25.5" customHeight="1" x14ac:dyDescent="0.25">
      <c r="A45" s="1">
        <v>513</v>
      </c>
      <c r="B45" s="21" t="s">
        <v>70</v>
      </c>
    </row>
    <row r="46" spans="1:2" ht="25.5" customHeight="1" x14ac:dyDescent="0.25">
      <c r="A46" s="1">
        <v>514</v>
      </c>
      <c r="B46" s="2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Jurnal Umum</vt:lpstr>
      <vt:lpstr>Post Akun</vt:lpstr>
      <vt:lpstr>Laporan</vt:lpstr>
      <vt:lpstr>Bahan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</dc:creator>
  <cp:lastModifiedBy>Last</cp:lastModifiedBy>
  <dcterms:created xsi:type="dcterms:W3CDTF">2018-11-30T13:55:30Z</dcterms:created>
  <dcterms:modified xsi:type="dcterms:W3CDTF">2018-12-12T04:50:21Z</dcterms:modified>
</cp:coreProperties>
</file>