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 Makerspace\Desktop\Dev Projects\Lumber_Barcode_Generator v2.0\"/>
    </mc:Choice>
  </mc:AlternateContent>
  <xr:revisionPtr revIDLastSave="0" documentId="13_ncr:1_{075983B5-6968-49F8-823B-30A367DBC3C8}" xr6:coauthVersionLast="47" xr6:coauthVersionMax="47" xr10:uidLastSave="{00000000-0000-0000-0000-000000000000}"/>
  <bookViews>
    <workbookView xWindow="29970" yWindow="1170" windowWidth="21600" windowHeight="11145" tabRatio="500" activeTab="1" xr2:uid="{00000000-000D-0000-FFFF-FFFF00000000}"/>
  </bookViews>
  <sheets>
    <sheet name="Sheet1" sheetId="1" r:id="rId1"/>
    <sheet name="ConfigSheet" sheetId="2" r:id="rId2"/>
  </sheets>
  <definedNames>
    <definedName name="Wood">Sheet1!$A$3:$A$10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5" i="1" l="1"/>
  <c r="H7" i="1" s="1"/>
  <c r="F11" i="1" s="1"/>
  <c r="G3" i="1"/>
  <c r="G11" i="1" l="1" a="1"/>
  <c r="G11" i="1" s="1"/>
  <c r="H11" i="1" s="1"/>
  <c r="G7" i="1"/>
  <c r="G8" i="1" s="1"/>
</calcChain>
</file>

<file path=xl/sharedStrings.xml><?xml version="1.0" encoding="utf-8"?>
<sst xmlns="http://schemas.openxmlformats.org/spreadsheetml/2006/main" count="36" uniqueCount="31">
  <si>
    <t>Product Configuration</t>
  </si>
  <si>
    <t>Price and Board-Ft. Calculation</t>
  </si>
  <si>
    <t>Product Name</t>
  </si>
  <si>
    <t>Thickness</t>
  </si>
  <si>
    <t>SKU</t>
  </si>
  <si>
    <t>Pricing/BDFT</t>
  </si>
  <si>
    <t>Select Wood Type:</t>
  </si>
  <si>
    <t>BdFt Lumber 2" - Cherry</t>
  </si>
  <si>
    <t>BdFt Lumber 2" - Maple</t>
  </si>
  <si>
    <t>SKU:</t>
  </si>
  <si>
    <t>BdFt Lumber 1" - Maple</t>
  </si>
  <si>
    <t>Enter Dimensions in Inches</t>
  </si>
  <si>
    <t>Width:</t>
  </si>
  <si>
    <t>BdFt Lumber 1" - Cherry</t>
  </si>
  <si>
    <t>Length:</t>
  </si>
  <si>
    <t>BdFt Lumber 2" - Walnut</t>
  </si>
  <si>
    <t>Board Feet Amt:</t>
  </si>
  <si>
    <t>BdFt Lumber 1" - Walnut</t>
  </si>
  <si>
    <t>Pricing:</t>
  </si>
  <si>
    <t>BdFt Lumber 2" - Oak</t>
  </si>
  <si>
    <t>UPC Generator</t>
  </si>
  <si>
    <t>BdFt Lumber 1" - Oak</t>
  </si>
  <si>
    <t xml:space="preserve">UPC </t>
  </si>
  <si>
    <t>Check Digit</t>
  </si>
  <si>
    <t>Full UPC</t>
  </si>
  <si>
    <t>BdFt - Maple</t>
  </si>
  <si>
    <t>BdFt - Cherry</t>
  </si>
  <si>
    <t>BdFt - Walnut</t>
  </si>
  <si>
    <t>BdFt - Oak</t>
  </si>
  <si>
    <t>BdFt - Pine</t>
  </si>
  <si>
    <t>BdFt - 2x4 Stud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</si>
</sst>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\-??_);_(@_)"/>
    <numFmt numFmtId="165" formatCode="#\ ?/2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A5A5A5"/>
        <bgColor rgb="FF8FAADC"/>
      </patternFill>
    </fill>
    <fill>
      <patternFill patternType="solid">
        <fgColor rgb="FFFF0000"/>
        <bgColor rgb="FF993300"/>
      </patternFill>
    </fill>
    <fill>
      <patternFill patternType="solid">
        <fgColor rgb="FFF4B183"/>
        <bgColor rgb="FFFFD966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A5A5A5"/>
      </patternFill>
    </fill>
    <fill>
      <patternFill patternType="solid">
        <fgColor rgb="FFB88067"/>
        <bgColor rgb="FFA5A5A5"/>
      </patternFill>
    </fill>
    <fill>
      <patternFill patternType="solid">
        <fgColor rgb="FFFBE5D6"/>
        <bgColor rgb="FFDAE3F3"/>
      </patternFill>
    </fill>
    <fill>
      <patternFill patternType="solid">
        <fgColor rgb="FF00B0F0"/>
        <bgColor rgb="FF33CCCC"/>
      </patternFill>
    </fill>
    <fill>
      <patternFill patternType="solid">
        <fgColor rgb="FFDAE3F3"/>
        <bgColor rgb="FFD4D4D4"/>
      </patternFill>
    </fill>
    <fill>
      <patternFill patternType="solid">
        <fgColor rgb="FF92D050"/>
        <bgColor rgb="FFA5A5A5"/>
      </patternFill>
    </fill>
    <fill>
      <patternFill patternType="solid">
        <fgColor rgb="FFFFC000"/>
        <bgColor rgb="FFFF9900"/>
      </patternFill>
    </fill>
    <fill>
      <patternFill patternType="solid">
        <fgColor rgb="FFFFD966"/>
        <bgColor rgb="FFF4B183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rgb="FFD4D4D4"/>
      </right>
      <top style="thin">
        <color rgb="FFD4D4D4"/>
      </top>
      <bottom style="medium">
        <color auto="1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7">
    <xf numFmtId="0" fontId="0" fillId="0" borderId="0"/>
    <xf numFmtId="0" fontId="2" fillId="0" borderId="0" applyBorder="0" applyProtection="0">
      <alignment horizontal="left"/>
    </xf>
    <xf numFmtId="0" fontId="2" fillId="0" borderId="0" applyBorder="0" applyProtection="0"/>
    <xf numFmtId="0" fontId="2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2" fillId="0" borderId="0" applyBorder="0" applyProtection="0"/>
  </cellStyleXfs>
  <cellXfs count="34">
    <xf numFmtId="0" fontId="0" fillId="0" borderId="0" xfId="0"/>
    <xf numFmtId="0" fontId="0" fillId="4" borderId="3" xfId="0" applyFill="1" applyBorder="1"/>
    <xf numFmtId="0" fontId="0" fillId="5" borderId="0" xfId="0" applyFill="1"/>
    <xf numFmtId="0" fontId="0" fillId="4" borderId="0" xfId="0" applyFill="1"/>
    <xf numFmtId="0" fontId="0" fillId="5" borderId="4" xfId="0" applyFill="1" applyBorder="1"/>
    <xf numFmtId="0" fontId="0" fillId="6" borderId="5" xfId="0" applyFill="1" applyBorder="1"/>
    <xf numFmtId="0" fontId="0" fillId="7" borderId="6" xfId="0" applyFill="1" applyBorder="1"/>
    <xf numFmtId="0" fontId="0" fillId="8" borderId="7" xfId="0" applyFill="1" applyBorder="1"/>
    <xf numFmtId="0" fontId="0" fillId="8" borderId="8" xfId="0" applyFill="1" applyBorder="1"/>
    <xf numFmtId="164" fontId="0" fillId="8" borderId="4" xfId="0" applyNumberFormat="1" applyFill="1" applyBorder="1"/>
    <xf numFmtId="0" fontId="0" fillId="6" borderId="9" xfId="0" applyFill="1" applyBorder="1"/>
    <xf numFmtId="0" fontId="0" fillId="7" borderId="10" xfId="0" applyFill="1" applyBorder="1"/>
    <xf numFmtId="164" fontId="0" fillId="0" borderId="0" xfId="0" applyNumberFormat="1"/>
    <xf numFmtId="0" fontId="0" fillId="10" borderId="7" xfId="0" applyFill="1" applyBorder="1"/>
    <xf numFmtId="0" fontId="0" fillId="10" borderId="8" xfId="0" applyFill="1" applyBorder="1"/>
    <xf numFmtId="164" fontId="0" fillId="10" borderId="4" xfId="0" applyNumberFormat="1" applyFill="1" applyBorder="1"/>
    <xf numFmtId="0" fontId="0" fillId="6" borderId="3" xfId="0" applyFill="1" applyBorder="1"/>
    <xf numFmtId="165" fontId="0" fillId="4" borderId="4" xfId="0" applyNumberFormat="1" applyFill="1" applyBorder="1"/>
    <xf numFmtId="1" fontId="0" fillId="11" borderId="4" xfId="0" applyNumberFormat="1" applyFill="1" applyBorder="1" applyAlignment="1">
      <alignment horizontal="right"/>
    </xf>
    <xf numFmtId="0" fontId="0" fillId="3" borderId="0" xfId="0" applyFill="1"/>
    <xf numFmtId="0" fontId="0" fillId="12" borderId="12" xfId="0" applyFill="1" applyBorder="1"/>
    <xf numFmtId="164" fontId="0" fillId="12" borderId="13" xfId="0" applyNumberFormat="1" applyFill="1" applyBorder="1"/>
    <xf numFmtId="0" fontId="0" fillId="10" borderId="15" xfId="0" applyFill="1" applyBorder="1"/>
    <xf numFmtId="0" fontId="0" fillId="10" borderId="16" xfId="0" applyFill="1" applyBorder="1"/>
    <xf numFmtId="164" fontId="0" fillId="10" borderId="13" xfId="0" applyNumberFormat="1" applyFill="1" applyBorder="1"/>
    <xf numFmtId="0" fontId="0" fillId="0" borderId="3" xfId="0" applyBorder="1"/>
    <xf numFmtId="0" fontId="0" fillId="0" borderId="4" xfId="0" applyBorder="1"/>
    <xf numFmtId="2" fontId="0" fillId="0" borderId="12" xfId="0" applyNumberFormat="1" applyBorder="1"/>
    <xf numFmtId="0" fontId="0" fillId="0" borderId="17" xfId="0" applyBorder="1"/>
    <xf numFmtId="0" fontId="0" fillId="0" borderId="13" xfId="0" applyBorder="1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9" borderId="11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/>
    </xf>
  </cellXfs>
  <cellStyles count="7">
    <cellStyle name="Normal" xfId="0" builtinId="0"/>
    <cellStyle name="Pivot Table Category" xfId="1" xr:uid="{00000000-0005-0000-0000-000006000000}"/>
    <cellStyle name="Pivot Table Corner" xfId="2" xr:uid="{00000000-0005-0000-0000-000007000000}"/>
    <cellStyle name="Pivot Table Field" xfId="3" xr:uid="{00000000-0005-0000-0000-000008000000}"/>
    <cellStyle name="Pivot Table Result" xfId="4" xr:uid="{00000000-0005-0000-0000-000009000000}"/>
    <cellStyle name="Pivot Table Title" xfId="5" xr:uid="{00000000-0005-0000-0000-00000A000000}"/>
    <cellStyle name="Pivot Table Value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B88067"/>
      <rgbColor rgb="FF8FAADC"/>
      <rgbColor rgb="FF993366"/>
      <rgbColor rgb="FFFBE5D6"/>
      <rgbColor rgb="FFDAE3F3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4B183"/>
      <rgbColor rgb="FFCC99FF"/>
      <rgbColor rgb="FFFFD966"/>
      <rgbColor rgb="FF3366FF"/>
      <rgbColor rgb="FF33CCCC"/>
      <rgbColor rgb="FF92D050"/>
      <rgbColor rgb="FFFFC0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23.140625" customWidth="1"/>
    <col min="2" max="2" width="9.5703125" customWidth="1"/>
    <col min="3" max="3" width="9.140625" customWidth="1"/>
    <col min="4" max="5" width="12.42578125" customWidth="1"/>
    <col min="6" max="6" width="17.7109375" customWidth="1"/>
    <col min="7" max="7" width="22.28515625" customWidth="1"/>
    <col min="8" max="8" width="14.28515625" customWidth="1"/>
    <col min="11" max="11" width="16.140625" customWidth="1"/>
    <col min="12" max="12" width="21.5703125" customWidth="1"/>
    <col min="13" max="13" width="11.85546875" customWidth="1"/>
  </cols>
  <sheetData>
    <row r="1" spans="1:8" x14ac:dyDescent="0.25">
      <c r="A1" s="30" t="s">
        <v>0</v>
      </c>
      <c r="B1" s="30"/>
      <c r="C1" s="30"/>
      <c r="D1" s="30"/>
      <c r="F1" s="31" t="s">
        <v>1</v>
      </c>
      <c r="G1" s="31"/>
    </row>
    <row r="2" spans="1:8" x14ac:dyDescent="0.25">
      <c r="A2" s="1" t="s">
        <v>2</v>
      </c>
      <c r="B2" s="2" t="s">
        <v>3</v>
      </c>
      <c r="C2" s="3" t="s">
        <v>4</v>
      </c>
      <c r="D2" s="4" t="s">
        <v>5</v>
      </c>
      <c r="F2" s="5" t="s">
        <v>6</v>
      </c>
      <c r="G2" s="6" t="s">
        <v>7</v>
      </c>
    </row>
    <row r="3" spans="1:8" x14ac:dyDescent="0.25">
      <c r="A3" s="7" t="s">
        <v>8</v>
      </c>
      <c r="B3" s="8">
        <v>2</v>
      </c>
      <c r="C3" s="8">
        <v>21001</v>
      </c>
      <c r="D3" s="9">
        <v>6</v>
      </c>
      <c r="F3" s="10" t="s">
        <v>9</v>
      </c>
      <c r="G3" s="11">
        <f>VLOOKUP($G$2,A3:C10,3, FALSE())</f>
        <v>22001</v>
      </c>
    </row>
    <row r="4" spans="1:8" x14ac:dyDescent="0.25">
      <c r="A4" s="7" t="s">
        <v>10</v>
      </c>
      <c r="B4" s="8">
        <v>1</v>
      </c>
      <c r="C4" s="8">
        <v>21002</v>
      </c>
      <c r="D4" s="9">
        <v>6</v>
      </c>
      <c r="E4" s="12"/>
      <c r="F4" s="32" t="s">
        <v>11</v>
      </c>
      <c r="G4" s="32"/>
    </row>
    <row r="5" spans="1:8" x14ac:dyDescent="0.25">
      <c r="A5" s="13" t="s">
        <v>7</v>
      </c>
      <c r="B5" s="14">
        <v>2</v>
      </c>
      <c r="C5" s="14">
        <v>22001</v>
      </c>
      <c r="D5" s="15">
        <v>6</v>
      </c>
      <c r="E5" s="12"/>
      <c r="F5" s="16" t="s">
        <v>12</v>
      </c>
      <c r="G5" s="17">
        <f>6</f>
        <v>6</v>
      </c>
    </row>
    <row r="6" spans="1:8" x14ac:dyDescent="0.25">
      <c r="A6" s="13" t="s">
        <v>13</v>
      </c>
      <c r="B6" s="14">
        <v>1</v>
      </c>
      <c r="C6" s="14">
        <v>22002</v>
      </c>
      <c r="D6" s="15">
        <v>6</v>
      </c>
      <c r="E6" s="12"/>
      <c r="F6" s="16" t="s">
        <v>14</v>
      </c>
      <c r="G6" s="17">
        <v>32</v>
      </c>
    </row>
    <row r="7" spans="1:8" x14ac:dyDescent="0.25">
      <c r="A7" s="7" t="s">
        <v>15</v>
      </c>
      <c r="B7" s="8">
        <v>2</v>
      </c>
      <c r="C7" s="8">
        <v>23001</v>
      </c>
      <c r="D7" s="9">
        <v>6</v>
      </c>
      <c r="E7" s="12"/>
      <c r="F7" s="16" t="s">
        <v>16</v>
      </c>
      <c r="G7" s="18">
        <f>INT(((VLOOKUP(G2,A3:C10,2,FALSE())*$G$5*$G$6)/12))</f>
        <v>32</v>
      </c>
      <c r="H7" s="19" t="str">
        <f>CONCATENATE("00000",INT(((VLOOKUP(G2,A3:C10,2,FALSE())*$G$5*$G$6)/12)*10))</f>
        <v>00000320</v>
      </c>
    </row>
    <row r="8" spans="1:8" x14ac:dyDescent="0.25">
      <c r="A8" s="7" t="s">
        <v>17</v>
      </c>
      <c r="B8" s="8">
        <v>1</v>
      </c>
      <c r="C8" s="8">
        <v>23002</v>
      </c>
      <c r="D8" s="9">
        <v>6</v>
      </c>
      <c r="E8" s="12"/>
      <c r="F8" s="20" t="s">
        <v>18</v>
      </c>
      <c r="G8" s="21">
        <f>(VLOOKUP(G2,A3:D10,4,FALSE())*G7)</f>
        <v>192</v>
      </c>
    </row>
    <row r="9" spans="1:8" x14ac:dyDescent="0.25">
      <c r="A9" s="13" t="s">
        <v>19</v>
      </c>
      <c r="B9" s="14">
        <v>2</v>
      </c>
      <c r="C9" s="14">
        <v>24001</v>
      </c>
      <c r="D9" s="15">
        <v>6</v>
      </c>
      <c r="E9" s="12"/>
      <c r="F9" s="33" t="s">
        <v>20</v>
      </c>
      <c r="G9" s="33"/>
      <c r="H9" s="33"/>
    </row>
    <row r="10" spans="1:8" x14ac:dyDescent="0.25">
      <c r="A10" s="22" t="s">
        <v>21</v>
      </c>
      <c r="B10" s="23">
        <v>1</v>
      </c>
      <c r="C10" s="23">
        <v>24002</v>
      </c>
      <c r="D10" s="24">
        <v>6</v>
      </c>
      <c r="E10" s="12"/>
      <c r="F10" s="25" t="s">
        <v>22</v>
      </c>
      <c r="G10" t="s">
        <v>23</v>
      </c>
      <c r="H10" s="26" t="s">
        <v>24</v>
      </c>
    </row>
    <row r="11" spans="1:8" x14ac:dyDescent="0.25">
      <c r="F11" s="27" t="str">
        <f>CONCATENATE("2",(VLOOKUP(G2,A3:D97,3,FALSE())),RIGHT(H7,5))</f>
        <v>22200100320</v>
      </c>
      <c r="G11" s="28">
        <f t="array" ref="G11">MOD(-SUM(MID(TEXT(F11,"00000000000\0"),{1,3,5,7,9,11;2,4,6,8,10,12},1)*{3;1}),10)</f>
        <v>4</v>
      </c>
      <c r="H11" s="29" t="str">
        <f>CONCATENATE(F11,G11)</f>
        <v>222001003204</v>
      </c>
    </row>
  </sheetData>
  <mergeCells count="4">
    <mergeCell ref="A1:D1"/>
    <mergeCell ref="F1:G1"/>
    <mergeCell ref="F4:G4"/>
    <mergeCell ref="F9:H9"/>
  </mergeCells>
  <dataValidations count="2">
    <dataValidation allowBlank="1" showInputMessage="1" showErrorMessage="1" sqref="A2:C10" xr:uid="{00000000-0002-0000-0000-000000000000}">
      <formula1>0</formula1>
      <formula2>0</formula2>
    </dataValidation>
    <dataValidation type="list" allowBlank="1" showInputMessage="1" showErrorMessage="1" sqref="G2" xr:uid="{00000000-0002-0000-0000-000001000000}">
      <formula1>Wood</formula1>
      <formula2>0</formula2>
    </dataValidation>
  </dataValidation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zoomScaleNormal="100" workbookViewId="0">
      <selection activeCell="C7" sqref="C7"/>
    </sheetView>
  </sheetViews>
  <sheetFormatPr defaultColWidth="8.7109375" defaultRowHeight="15" x14ac:dyDescent="0.25"/>
  <cols>
    <col min="1" max="1" width="22.140625" customWidth="1"/>
    <col min="2" max="2" width="12.85546875" hidden="1" customWidth="1"/>
    <col min="3" max="3" width="22.140625" customWidth="1"/>
    <col min="4" max="4" width="13" customWidth="1"/>
    <col min="5" max="5" width="11.7109375" customWidth="1"/>
  </cols>
  <sheetData>
    <row r="1" spans="1:4" x14ac:dyDescent="0.25">
      <c r="A1" s="1" t="s">
        <v>2</v>
      </c>
      <c r="B1" s="2" t="s">
        <v>3</v>
      </c>
      <c r="C1" s="3" t="s">
        <v>4</v>
      </c>
      <c r="D1" s="4" t="s">
        <v>5</v>
      </c>
    </row>
    <row r="2" spans="1:4" x14ac:dyDescent="0.25">
      <c r="A2" s="7" t="s">
        <v>25</v>
      </c>
      <c r="B2" s="8">
        <v>2</v>
      </c>
      <c r="C2" s="8">
        <v>21001</v>
      </c>
      <c r="D2" s="9">
        <v>6</v>
      </c>
    </row>
    <row r="3" spans="1:4" x14ac:dyDescent="0.25">
      <c r="A3" s="13" t="s">
        <v>26</v>
      </c>
      <c r="B3" s="14">
        <v>2</v>
      </c>
      <c r="C3" s="14">
        <v>22001</v>
      </c>
      <c r="D3" s="15">
        <v>6</v>
      </c>
    </row>
    <row r="4" spans="1:4" x14ac:dyDescent="0.25">
      <c r="A4" s="7" t="s">
        <v>27</v>
      </c>
      <c r="B4" s="8">
        <v>2</v>
      </c>
      <c r="C4" s="8">
        <v>23001</v>
      </c>
      <c r="D4" s="9">
        <v>6</v>
      </c>
    </row>
    <row r="5" spans="1:4" x14ac:dyDescent="0.25">
      <c r="A5" s="13" t="s">
        <v>28</v>
      </c>
      <c r="B5" s="14">
        <v>2</v>
      </c>
      <c r="C5" s="14">
        <v>24001</v>
      </c>
      <c r="D5" s="15">
        <v>6</v>
      </c>
    </row>
    <row r="6" spans="1:4" x14ac:dyDescent="0.25">
      <c r="A6" s="7" t="s">
        <v>29</v>
      </c>
      <c r="C6" s="8">
        <v>25001</v>
      </c>
      <c r="D6" s="9">
        <v>6</v>
      </c>
    </row>
    <row r="7" spans="1:4" x14ac:dyDescent="0.25">
      <c r="A7" s="7" t="s">
        <v>30</v>
      </c>
      <c r="C7" s="8">
        <v>26001</v>
      </c>
      <c r="D7" s="9">
        <v>1.25</v>
      </c>
    </row>
  </sheetData>
  <dataValidations count="1">
    <dataValidation allowBlank="1" showInputMessage="1" showErrorMessage="1" sqref="A1:C5 A6:A7 C6:C7" xr:uid="{00000000-0002-0000-0100-000000000000}">
      <formula1>0</formula1>
      <formula2>0</formula2>
    </dataValidation>
  </dataValidation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ConfigSheet</vt:lpstr>
      <vt:lpstr>Wood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Maitreya Yogeshwar</cp:lastModifiedBy>
  <cp:revision>3</cp:revision>
  <dcterms:created xsi:type="dcterms:W3CDTF">2024-01-17T20:40:24Z</dcterms:created>
  <dcterms:modified xsi:type="dcterms:W3CDTF">2025-03-05T20:44:45Z</dcterms:modified>
  <dc:language>en-US</dc:language>
</cp:coreProperties>
</file>