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oalTimes_PL_1516" sheetId="1" r:id="rId4"/>
    <sheet name="PreTradeAnalysis" sheetId="2" r:id="rId5"/>
    <sheet name="Model1_AvgOdds" sheetId="3" r:id="rId6"/>
    <sheet name="Model2_ConservativeOdds" sheetId="4" r:id="rId7"/>
  </sheets>
</workbook>
</file>

<file path=xl/sharedStrings.xml><?xml version="1.0" encoding="utf-8"?>
<sst xmlns="http://schemas.openxmlformats.org/spreadsheetml/2006/main" uniqueCount="228">
  <si>
    <t>Overall</t>
  </si>
  <si>
    <t xml:space="preserve"> 0-10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</si>
  <si>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</si>
  <si>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</si>
  <si>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</si>
  <si>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</si>
  <si>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</si>
  <si>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</si>
  <si>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</si>
  <si>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</si>
  <si>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 xml:space="preserve">  </t>
  </si>
  <si>
    <t xml:space="preserve"> 1st half</t>
  </si>
  <si>
    <t xml:space="preserve"> 2nd half</t>
  </si>
  <si>
    <t xml:space="preserve"> Arsenal</t>
  </si>
  <si>
    <t xml:space="preserve"> 8 - 2</t>
  </si>
  <si>
    <t xml:space="preserve"> 6 - 3</t>
  </si>
  <si>
    <t xml:space="preserve"> 12 - 5</t>
  </si>
  <si>
    <t xml:space="preserve"> 5 - 7</t>
  </si>
  <si>
    <t xml:space="preserve"> 5 - 6</t>
  </si>
  <si>
    <t xml:space="preserve"> 9 - 3</t>
  </si>
  <si>
    <t xml:space="preserve"> 7 - 1</t>
  </si>
  <si>
    <t xml:space="preserve"> 7 - 6</t>
  </si>
  <si>
    <t xml:space="preserve"> 35 - 20</t>
  </si>
  <si>
    <t xml:space="preserve"> 30 - 16</t>
  </si>
  <si>
    <t xml:space="preserve"> Aston Villa</t>
  </si>
  <si>
    <t xml:space="preserve"> 0 - 6</t>
  </si>
  <si>
    <t xml:space="preserve"> 1 - 4</t>
  </si>
  <si>
    <t xml:space="preserve"> 1 - 8</t>
  </si>
  <si>
    <t xml:space="preserve"> 1 - 6</t>
  </si>
  <si>
    <t xml:space="preserve"> 6 - 11</t>
  </si>
  <si>
    <t xml:space="preserve"> 2 - 13</t>
  </si>
  <si>
    <t xml:space="preserve"> 6 - 6</t>
  </si>
  <si>
    <t xml:space="preserve"> 7 - 9</t>
  </si>
  <si>
    <t xml:space="preserve"> 3 - 13</t>
  </si>
  <si>
    <t xml:space="preserve"> 8 - 31</t>
  </si>
  <si>
    <t xml:space="preserve"> 19 - 45</t>
  </si>
  <si>
    <t xml:space="preserve"> Bournemouth</t>
  </si>
  <si>
    <t xml:space="preserve"> 7 - 8</t>
  </si>
  <si>
    <t xml:space="preserve"> 3 - 5</t>
  </si>
  <si>
    <t xml:space="preserve"> 4 - 8</t>
  </si>
  <si>
    <t xml:space="preserve"> 2 - 7</t>
  </si>
  <si>
    <t xml:space="preserve"> 2 - 6</t>
  </si>
  <si>
    <t xml:space="preserve"> 9 - 10</t>
  </si>
  <si>
    <t xml:space="preserve"> 21 - 38</t>
  </si>
  <si>
    <t xml:space="preserve"> 24 - 29</t>
  </si>
  <si>
    <t xml:space="preserve"> Chelsea</t>
  </si>
  <si>
    <t xml:space="preserve"> 7 - 0</t>
  </si>
  <si>
    <t xml:space="preserve"> 5 - 3</t>
  </si>
  <si>
    <t xml:space="preserve"> 6 - 7</t>
  </si>
  <si>
    <t xml:space="preserve"> 6 - 5</t>
  </si>
  <si>
    <t xml:space="preserve"> 9 - 11</t>
  </si>
  <si>
    <t xml:space="preserve"> 29 - 20</t>
  </si>
  <si>
    <t xml:space="preserve"> 30 - 33</t>
  </si>
  <si>
    <t xml:space="preserve"> Crystal Palace</t>
  </si>
  <si>
    <t xml:space="preserve"> 0 - 2</t>
  </si>
  <si>
    <t xml:space="preserve"> 3 - 6</t>
  </si>
  <si>
    <t xml:space="preserve"> 5 - 4</t>
  </si>
  <si>
    <t xml:space="preserve"> 2 - 4</t>
  </si>
  <si>
    <t xml:space="preserve"> 9 - 5</t>
  </si>
  <si>
    <t xml:space="preserve"> 0 - 7</t>
  </si>
  <si>
    <t xml:space="preserve"> 8 - 11</t>
  </si>
  <si>
    <t xml:space="preserve"> 13 - 21</t>
  </si>
  <si>
    <t xml:space="preserve"> 26 - 30</t>
  </si>
  <si>
    <t xml:space="preserve"> Everton</t>
  </si>
  <si>
    <t xml:space="preserve"> 2 - 3</t>
  </si>
  <si>
    <t xml:space="preserve"> 7 - 5</t>
  </si>
  <si>
    <t xml:space="preserve"> 10 - 3</t>
  </si>
  <si>
    <t xml:space="preserve"> 10 - 12</t>
  </si>
  <si>
    <t xml:space="preserve"> 7 - 4</t>
  </si>
  <si>
    <t xml:space="preserve"> 4 - 7</t>
  </si>
  <si>
    <t xml:space="preserve"> 12 - 8</t>
  </si>
  <si>
    <t xml:space="preserve"> 30 - 27</t>
  </si>
  <si>
    <t xml:space="preserve"> 29 - 28</t>
  </si>
  <si>
    <t xml:space="preserve"> Leicester City</t>
  </si>
  <si>
    <t xml:space="preserve"> 4 - 1</t>
  </si>
  <si>
    <t xml:space="preserve"> 7 - 2</t>
  </si>
  <si>
    <t xml:space="preserve"> 8 - 3</t>
  </si>
  <si>
    <t xml:space="preserve"> 3 - 4</t>
  </si>
  <si>
    <t xml:space="preserve"> 14 - 10</t>
  </si>
  <si>
    <t xml:space="preserve"> 28 - 13</t>
  </si>
  <si>
    <t xml:space="preserve"> 40 - 23</t>
  </si>
  <si>
    <t xml:space="preserve"> Liverpool</t>
  </si>
  <si>
    <t xml:space="preserve"> 4 - 4</t>
  </si>
  <si>
    <t xml:space="preserve"> 4 - 2</t>
  </si>
  <si>
    <t xml:space="preserve"> 11 - 6</t>
  </si>
  <si>
    <t xml:space="preserve"> 6 - 4</t>
  </si>
  <si>
    <t xml:space="preserve"> 10 - 8</t>
  </si>
  <si>
    <t xml:space="preserve"> 9 - 12</t>
  </si>
  <si>
    <t xml:space="preserve"> 28 - 19</t>
  </si>
  <si>
    <t xml:space="preserve"> 35 - 31</t>
  </si>
  <si>
    <t xml:space="preserve"> Manchester City</t>
  </si>
  <si>
    <t xml:space="preserve"> 8 - 7</t>
  </si>
  <si>
    <t xml:space="preserve"> 12 - 7</t>
  </si>
  <si>
    <t xml:space="preserve"> 9 - 7</t>
  </si>
  <si>
    <t xml:space="preserve"> 7 - 3</t>
  </si>
  <si>
    <t xml:space="preserve"> 5 - 1</t>
  </si>
  <si>
    <t xml:space="preserve"> 13 - 4</t>
  </si>
  <si>
    <t xml:space="preserve"> 32 - 23</t>
  </si>
  <si>
    <t xml:space="preserve"> 39 - 18</t>
  </si>
  <si>
    <t xml:space="preserve"> Manchester Utd</t>
  </si>
  <si>
    <t xml:space="preserve"> 6 - 2</t>
  </si>
  <si>
    <t xml:space="preserve"> 5 - 2</t>
  </si>
  <si>
    <t xml:space="preserve"> 8 - 1</t>
  </si>
  <si>
    <t xml:space="preserve"> 6 - 8</t>
  </si>
  <si>
    <t xml:space="preserve"> 21 - 14</t>
  </si>
  <si>
    <t xml:space="preserve"> 28 - 21</t>
  </si>
  <si>
    <t xml:space="preserve"> Newcastle Utd</t>
  </si>
  <si>
    <t xml:space="preserve"> 2 - 8</t>
  </si>
  <si>
    <t xml:space="preserve"> 4 - 5</t>
  </si>
  <si>
    <t xml:space="preserve"> 5 - 12</t>
  </si>
  <si>
    <t xml:space="preserve"> 11 - 10</t>
  </si>
  <si>
    <t xml:space="preserve"> 17 - 29</t>
  </si>
  <si>
    <t xml:space="preserve"> 27 - 36</t>
  </si>
  <si>
    <t xml:space="preserve"> Norwich City</t>
  </si>
  <si>
    <t xml:space="preserve"> 1 - 3</t>
  </si>
  <si>
    <t xml:space="preserve"> 4 - 6</t>
  </si>
  <si>
    <t xml:space="preserve"> 7 - 11</t>
  </si>
  <si>
    <t xml:space="preserve"> 16 - 24</t>
  </si>
  <si>
    <t xml:space="preserve"> 23 - 43</t>
  </si>
  <si>
    <t xml:space="preserve"> Southampton</t>
  </si>
  <si>
    <t xml:space="preserve"> 3 - 3</t>
  </si>
  <si>
    <t xml:space="preserve"> 5 - 8</t>
  </si>
  <si>
    <t xml:space="preserve"> 9 - 6</t>
  </si>
  <si>
    <t xml:space="preserve"> 26 - 19</t>
  </si>
  <si>
    <t xml:space="preserve"> 33 - 22</t>
  </si>
  <si>
    <t xml:space="preserve"> Stoke City</t>
  </si>
  <si>
    <t xml:space="preserve"> 8 - 4</t>
  </si>
  <si>
    <t xml:space="preserve"> 3 - 9</t>
  </si>
  <si>
    <t xml:space="preserve"> 10 - 5</t>
  </si>
  <si>
    <t xml:space="preserve"> 1 - 9</t>
  </si>
  <si>
    <t xml:space="preserve"> 6 - 10</t>
  </si>
  <si>
    <t xml:space="preserve"> 17 - 23</t>
  </si>
  <si>
    <t xml:space="preserve"> 24 - 32</t>
  </si>
  <si>
    <t xml:space="preserve"> Sunderland</t>
  </si>
  <si>
    <t xml:space="preserve"> 1 - 10</t>
  </si>
  <si>
    <t xml:space="preserve"> 2 - 5</t>
  </si>
  <si>
    <t xml:space="preserve"> 10 - 11</t>
  </si>
  <si>
    <t xml:space="preserve"> 5 - 11</t>
  </si>
  <si>
    <t xml:space="preserve"> 3 - 2</t>
  </si>
  <si>
    <t xml:space="preserve"> 13 - 6</t>
  </si>
  <si>
    <t xml:space="preserve"> 18 - 30</t>
  </si>
  <si>
    <t xml:space="preserve"> 30 - 32</t>
  </si>
  <si>
    <t xml:space="preserve"> Swansea City</t>
  </si>
  <si>
    <t xml:space="preserve"> 9 - 13</t>
  </si>
  <si>
    <t xml:space="preserve"> 23 - 19</t>
  </si>
  <si>
    <t xml:space="preserve"> 19 - 33</t>
  </si>
  <si>
    <t xml:space="preserve"> Tottenham</t>
  </si>
  <si>
    <t xml:space="preserve"> 12 - 1</t>
  </si>
  <si>
    <t xml:space="preserve"> 12 - 0</t>
  </si>
  <si>
    <t xml:space="preserve"> 31 - 16</t>
  </si>
  <si>
    <t xml:space="preserve"> 38 - 19</t>
  </si>
  <si>
    <t xml:space="preserve"> Watford</t>
  </si>
  <si>
    <t xml:space="preserve"> 3 - 1</t>
  </si>
  <si>
    <t xml:space="preserve"> 1 - 5</t>
  </si>
  <si>
    <t xml:space="preserve"> 9 - 8</t>
  </si>
  <si>
    <t xml:space="preserve"> 18 - 20</t>
  </si>
  <si>
    <t xml:space="preserve"> 22 - 30</t>
  </si>
  <si>
    <t xml:space="preserve"> West Bromwich</t>
  </si>
  <si>
    <t xml:space="preserve"> 5 - 5</t>
  </si>
  <si>
    <t xml:space="preserve"> 18 - 24</t>
  </si>
  <si>
    <t xml:space="preserve"> West Ham Utd</t>
  </si>
  <si>
    <t xml:space="preserve"> 5 - 9</t>
  </si>
  <si>
    <t xml:space="preserve"> 28 - 27</t>
  </si>
  <si>
    <t xml:space="preserve"> 37 - 24</t>
  </si>
  <si>
    <t>convert to expected number of goals - step 1 - compute total # goals in time period and check sum is correct</t>
  </si>
  <si>
    <t>sum granular</t>
  </si>
  <si>
    <t>total 1st half</t>
  </si>
  <si>
    <t>total 2nd half</t>
  </si>
  <si>
    <t>sum 1st and 2nd half</t>
  </si>
  <si>
    <t>checksum</t>
  </si>
  <si>
    <t>convert to expected number of goals per 10 min period per match</t>
  </si>
  <si>
    <t xml:space="preserve">convert to base-case estimate of probability of success of 10 min theta selling strategy </t>
  </si>
  <si>
    <t>key model parameters:</t>
  </si>
  <si>
    <t>the expected return, R, on the inital investment X is a function of the holding period t</t>
  </si>
  <si>
    <t>denote the holding period t as a time period in seconds</t>
  </si>
  <si>
    <t>for various values of t, 20 seconds, 40 seconds, etc., we need to construct the function R(t), which represents the change in betfair odds over the time period t</t>
  </si>
  <si>
    <t>define R(t) conservatively as the difference between the offer price when we "back" it and the bid price when we lay it</t>
  </si>
  <si>
    <t>define theta as d(R(t))/dt ; i.e the slope of the function r(t)</t>
  </si>
  <si>
    <t>we want to estimate the slope of the function R(t) - the slope of this function defines our expected return over time period t in the outcome that the implementation of our trading strategy is successful</t>
  </si>
  <si>
    <t>hypothesis:</t>
  </si>
  <si>
    <t xml:space="preserve">The slope of the function R(t) exhibits maximum steepness in the time period shortly after a goal has been scored in a football match. </t>
  </si>
  <si>
    <t xml:space="preserve">We expect that observations of empirical data will confirm that the "postgoaltheta" is abnormally large. </t>
  </si>
  <si>
    <t>This may be driven by stopping out of positions in the over/under markets in the short period of time immediately after a goal.</t>
  </si>
  <si>
    <t>We do not believe that the slope of the curve reflects any fundamental effects, such as goal clustering in football matches.</t>
  </si>
  <si>
    <t>The empirical data confirms that goal clustering is not observable in football markets - rather, goals behave more like independent events.</t>
  </si>
  <si>
    <t>For the purposes of this analysis we treat goals as independent events.</t>
  </si>
  <si>
    <t>We believe that there is an opportunity to generate a positive alpha trading strategy by "selling theta" in the event of a goal in a football match.</t>
  </si>
  <si>
    <t>We implement this strategy by "backing" under x.5 goals in the short period following a goal; and laying x.5 goals after a holding period t.</t>
  </si>
  <si>
    <t>Our trading strategy will generate positive expected returns if the following criteria are satsified:</t>
  </si>
  <si>
    <t>probability of success (p(t)) * expected return over time horizon t (r(t)) - probability of failure (q(t)) * expected loss given failure (l(X)) &gt; 0</t>
  </si>
  <si>
    <t>notation:</t>
  </si>
  <si>
    <t>define the holding period, t, as a time in seconds</t>
  </si>
  <si>
    <t>we denote the probability of success, which is a function of the holding period t, as p(t)</t>
  </si>
  <si>
    <t>define q(t) as the probability of failure, which is 1 - p(t)</t>
  </si>
  <si>
    <t>the expected return over time horizon t is the theta, d(R(t))/dt</t>
  </si>
  <si>
    <t>the expected loss given failure is a fraction of the initial investment, X, which we call l(X)</t>
  </si>
  <si>
    <t>estimation of the probability of success and, following that, the breakeven value of expected theta</t>
  </si>
  <si>
    <t>p(t) can be estimated by using historical data and pre match odds.</t>
  </si>
  <si>
    <t>for example, given that time t0 = 35 mins; we can estimate p(t) for Arsenal vs Chelsea using historical data on times when goals have been scored.</t>
  </si>
  <si>
    <t>lets suppose t1 - t0 = 5 mins in this example; we will estimate with different values of t in other examples and generalize</t>
  </si>
  <si>
    <t>then we are computing p(300) as t is defined in seconds</t>
  </si>
  <si>
    <t>based on last season's expected number of goals per time period; between 31 and 40 mins; for Arsenal the expected number of goals was 0.45 and for Chelsea 0.34</t>
  </si>
  <si>
    <t>for the purposes of this computation we take the average, 0.395, as the expected number of goals in this 10 min window.</t>
  </si>
  <si>
    <t xml:space="preserve">Hence, for a 5 min window, the expected number of goals is </t>
  </si>
  <si>
    <t>hence the probability of failure, q(300) is 0.1975</t>
  </si>
  <si>
    <t>which implies that p(success) = p(300) = 0.8025</t>
  </si>
  <si>
    <t>assume, in this simplified example, that 90% of the capital is lost in the event of failure; hence only 10% is kept</t>
  </si>
  <si>
    <t>then we can compute the breakeven value of theta decay over 5 minutes using the information above - assume here that initial capital, X = 1</t>
  </si>
  <si>
    <t>0.8025 *R(300)*1 - 0.1975 * 0.9*1 = 0</t>
  </si>
  <si>
    <t>R(300) is the difference between the odds at time 0 and the odds at time t = 300 seconds; as per the definition at the top of the page.</t>
  </si>
  <si>
    <t xml:space="preserve">hence we need R(300) = 0.1975*0.9/0.8025 = </t>
  </si>
  <si>
    <t xml:space="preserve">so if we "backed" at 2.3, we would need to lay at </t>
  </si>
  <si>
    <t>or better after t = 300 seconds in order to generate positive expected return.</t>
  </si>
  <si>
    <t>The purpose of this page is to generalise the example model in the “PreTradeAnalysis” page for any value of holding period t and any combination of teams.</t>
  </si>
  <si>
    <t>This will give us the first estimate function p(t) for any pair of premier league teams, covering any period in the match between the 2 teams.</t>
  </si>
  <si>
    <t>The function p(t) depends on the following parameters:</t>
  </si>
  <si>
    <t>home team input: HT</t>
  </si>
  <si>
    <t>away team input: AT</t>
  </si>
  <si>
    <t>current time in match: t0</t>
  </si>
  <si>
    <t>holding period: t1 - t0</t>
  </si>
  <si>
    <t>time at which we exit the trade: t1</t>
  </si>
  <si>
    <t>once we know the inputs above, we can generate an estimate of probability function for the expected number of goals for the period t seconds beyond current time t0</t>
  </si>
  <si>
    <t>one way to do this is to create a probability function for each of the premier league teams; independent of who they are playing, and then take the average of 2 functions for a given match.</t>
  </si>
  <si>
    <t>define t0 and t1 as a time variables denoted in seconds between 0 and 5400</t>
  </si>
  <si>
    <t>apply the constraint t0 + t1 &lt;= 5400</t>
  </si>
  <si>
    <t>the probability of a goal between t0 and t1 is the sum of the individual probabilities of a goal for each second between t0 and t1</t>
  </si>
  <si>
    <t>it is possible to use the information on the GoalTimes_PL_1516 page to define the probability of a goal for every single second between 0 and 5400.</t>
  </si>
  <si>
    <t>then the problem of deriving the probability function reduces to summing each individual probability for each second between t0 and t1, with use of a lookup function.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</si>
</sst>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87"/>
  <sheetViews>
    <sheetView workbookViewId="0" showGridLines="0" defaultGridColor="1"/>
  </sheetViews>
  <sheetFormatPr defaultColWidth="8.83333" defaultRowHeight="15" customHeight="1" outlineLevelRow="0" outlineLevelCol="0"/>
  <cols>
    <col min="1" max="1" width="15.5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3"/>
      <c r="O1" s="3"/>
    </row>
    <row r="2" ht="15" customHeight="1">
      <c r="A2" t="s" s="2">
        <v>13</v>
      </c>
      <c r="B2" t="s" s="2">
        <v>14</v>
      </c>
      <c r="C2" t="s" s="2">
        <v>15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s="3"/>
      <c r="L2" t="s" s="2">
        <v>22</v>
      </c>
      <c r="M2" t="s" s="2">
        <v>23</v>
      </c>
      <c r="N2" s="3"/>
      <c r="O2" s="3"/>
    </row>
    <row r="3" ht="15" customHeight="1">
      <c r="A3" t="s" s="2">
        <v>24</v>
      </c>
      <c r="B3" t="s" s="2">
        <v>25</v>
      </c>
      <c r="C3" t="s" s="2">
        <v>26</v>
      </c>
      <c r="D3" t="s" s="2">
        <v>27</v>
      </c>
      <c r="E3" t="s" s="2">
        <v>28</v>
      </c>
      <c r="F3" t="s" s="2">
        <v>29</v>
      </c>
      <c r="G3" t="s" s="2">
        <v>30</v>
      </c>
      <c r="H3" t="s" s="2">
        <v>31</v>
      </c>
      <c r="I3" t="s" s="2">
        <v>32</v>
      </c>
      <c r="J3" t="s" s="2">
        <v>33</v>
      </c>
      <c r="K3" s="3"/>
      <c r="L3" t="s" s="2">
        <v>34</v>
      </c>
      <c r="M3" t="s" s="2">
        <v>35</v>
      </c>
      <c r="N3" s="3"/>
      <c r="O3" s="3"/>
    </row>
    <row r="4" ht="15" customHeight="1">
      <c r="A4" t="s" s="2">
        <v>36</v>
      </c>
      <c r="B4" t="s" s="2">
        <v>37</v>
      </c>
      <c r="C4" t="s" s="2">
        <v>38</v>
      </c>
      <c r="D4" t="s" s="2">
        <v>29</v>
      </c>
      <c r="E4" t="s" s="2">
        <v>39</v>
      </c>
      <c r="F4" t="s" s="2">
        <v>40</v>
      </c>
      <c r="G4" t="s" s="2">
        <v>18</v>
      </c>
      <c r="H4" t="s" s="2">
        <v>41</v>
      </c>
      <c r="I4" t="s" s="2">
        <v>21</v>
      </c>
      <c r="J4" t="s" s="2">
        <v>42</v>
      </c>
      <c r="K4" s="3"/>
      <c r="L4" t="s" s="2">
        <v>43</v>
      </c>
      <c r="M4" t="s" s="2">
        <v>44</v>
      </c>
      <c r="N4" s="3"/>
      <c r="O4" s="3"/>
    </row>
    <row r="5" ht="15" customHeight="1">
      <c r="A5" t="s" s="2">
        <v>45</v>
      </c>
      <c r="B5" t="s" s="2">
        <v>46</v>
      </c>
      <c r="C5" t="s" s="2">
        <v>47</v>
      </c>
      <c r="D5" t="s" s="2">
        <v>15</v>
      </c>
      <c r="E5" t="s" s="2">
        <v>48</v>
      </c>
      <c r="F5" t="s" s="2">
        <v>32</v>
      </c>
      <c r="G5" t="s" s="2">
        <v>32</v>
      </c>
      <c r="H5" t="s" s="2">
        <v>31</v>
      </c>
      <c r="I5" t="s" s="2">
        <v>49</v>
      </c>
      <c r="J5" t="s" s="2">
        <v>50</v>
      </c>
      <c r="K5" s="3"/>
      <c r="L5" t="s" s="2">
        <v>51</v>
      </c>
      <c r="M5" t="s" s="2">
        <v>52</v>
      </c>
      <c r="N5" s="3"/>
      <c r="O5" s="3"/>
    </row>
    <row r="6" ht="15" customHeight="1">
      <c r="A6" t="s" s="2">
        <v>53</v>
      </c>
      <c r="B6" t="s" s="2">
        <v>54</v>
      </c>
      <c r="C6" t="s" s="2">
        <v>55</v>
      </c>
      <c r="D6" t="s" s="2">
        <v>56</v>
      </c>
      <c r="E6" t="s" s="2">
        <v>57</v>
      </c>
      <c r="F6" t="s" s="2">
        <v>58</v>
      </c>
      <c r="G6" t="s" s="2">
        <v>59</v>
      </c>
      <c r="H6" t="s" s="2">
        <v>21</v>
      </c>
      <c r="I6" t="s" s="2">
        <v>18</v>
      </c>
      <c r="J6" t="s" s="2">
        <v>60</v>
      </c>
      <c r="K6" s="3"/>
      <c r="L6" t="s" s="2">
        <v>61</v>
      </c>
      <c r="M6" t="s" s="2">
        <v>62</v>
      </c>
      <c r="N6" s="3"/>
      <c r="O6" s="3"/>
    </row>
    <row r="7" ht="15" customHeight="1">
      <c r="A7" t="s" s="2">
        <v>63</v>
      </c>
      <c r="B7" t="s" s="2">
        <v>64</v>
      </c>
      <c r="C7" t="s" s="2">
        <v>65</v>
      </c>
      <c r="D7" t="s" s="2">
        <v>66</v>
      </c>
      <c r="E7" t="s" s="2">
        <v>55</v>
      </c>
      <c r="F7" t="s" s="2">
        <v>67</v>
      </c>
      <c r="G7" t="s" s="2">
        <v>68</v>
      </c>
      <c r="H7" t="s" s="2">
        <v>69</v>
      </c>
      <c r="I7" t="s" s="2">
        <v>69</v>
      </c>
      <c r="J7" t="s" s="2">
        <v>70</v>
      </c>
      <c r="K7" s="3"/>
      <c r="L7" t="s" s="2">
        <v>71</v>
      </c>
      <c r="M7" t="s" s="2">
        <v>72</v>
      </c>
      <c r="N7" s="3"/>
      <c r="O7" s="3"/>
    </row>
    <row r="8" ht="15" customHeight="1">
      <c r="A8" t="s" s="2">
        <v>73</v>
      </c>
      <c r="B8" t="s" s="2">
        <v>74</v>
      </c>
      <c r="C8" t="s" s="2">
        <v>56</v>
      </c>
      <c r="D8" t="s" s="2">
        <v>66</v>
      </c>
      <c r="E8" t="s" s="2">
        <v>56</v>
      </c>
      <c r="F8" t="s" s="2">
        <v>75</v>
      </c>
      <c r="G8" t="s" s="2">
        <v>76</v>
      </c>
      <c r="H8" t="s" s="2">
        <v>16</v>
      </c>
      <c r="I8" t="s" s="2">
        <v>77</v>
      </c>
      <c r="J8" t="s" s="2">
        <v>78</v>
      </c>
      <c r="K8" s="3"/>
      <c r="L8" t="s" s="2">
        <v>79</v>
      </c>
      <c r="M8" t="s" s="2">
        <v>80</v>
      </c>
      <c r="N8" s="3"/>
      <c r="O8" s="3"/>
    </row>
    <row r="9" ht="15" customHeight="1">
      <c r="A9" t="s" s="2">
        <v>81</v>
      </c>
      <c r="B9" t="s" s="2">
        <v>56</v>
      </c>
      <c r="C9" t="s" s="2">
        <v>82</v>
      </c>
      <c r="D9" t="s" s="2">
        <v>21</v>
      </c>
      <c r="E9" t="s" s="2">
        <v>83</v>
      </c>
      <c r="F9" t="s" s="2">
        <v>84</v>
      </c>
      <c r="G9" t="s" s="2">
        <v>85</v>
      </c>
      <c r="H9" t="s" s="2">
        <v>86</v>
      </c>
      <c r="I9" t="s" s="2">
        <v>68</v>
      </c>
      <c r="J9" t="s" s="2">
        <v>87</v>
      </c>
      <c r="K9" s="3"/>
      <c r="L9" t="s" s="2">
        <v>88</v>
      </c>
      <c r="M9" t="s" s="2">
        <v>89</v>
      </c>
      <c r="N9" s="3"/>
      <c r="O9" s="3"/>
    </row>
    <row r="10" ht="15" customHeight="1">
      <c r="A10" t="s" s="2">
        <v>90</v>
      </c>
      <c r="B10" t="s" s="2">
        <v>91</v>
      </c>
      <c r="C10" t="s" s="2">
        <v>76</v>
      </c>
      <c r="D10" t="s" s="2">
        <v>85</v>
      </c>
      <c r="E10" t="s" s="2">
        <v>38</v>
      </c>
      <c r="F10" t="s" s="2">
        <v>92</v>
      </c>
      <c r="G10" t="s" s="2">
        <v>93</v>
      </c>
      <c r="H10" t="s" s="2">
        <v>94</v>
      </c>
      <c r="I10" t="s" s="2">
        <v>95</v>
      </c>
      <c r="J10" t="s" s="2">
        <v>96</v>
      </c>
      <c r="K10" s="3"/>
      <c r="L10" t="s" s="2">
        <v>97</v>
      </c>
      <c r="M10" t="s" s="2">
        <v>98</v>
      </c>
      <c r="N10" s="3"/>
      <c r="O10" s="3"/>
    </row>
    <row r="11" ht="15" customHeight="1">
      <c r="A11" t="s" s="2">
        <v>99</v>
      </c>
      <c r="B11" t="s" s="2">
        <v>38</v>
      </c>
      <c r="C11" t="s" s="2">
        <v>82</v>
      </c>
      <c r="D11" t="s" s="2">
        <v>100</v>
      </c>
      <c r="E11" t="s" s="2">
        <v>101</v>
      </c>
      <c r="F11" t="s" s="2">
        <v>102</v>
      </c>
      <c r="G11" t="s" s="2">
        <v>101</v>
      </c>
      <c r="H11" t="s" s="2">
        <v>48</v>
      </c>
      <c r="I11" t="s" s="2">
        <v>85</v>
      </c>
      <c r="J11" t="s" s="2">
        <v>103</v>
      </c>
      <c r="K11" s="3"/>
      <c r="L11" t="s" s="2">
        <v>104</v>
      </c>
      <c r="M11" t="s" s="2">
        <v>105</v>
      </c>
      <c r="N11" s="3"/>
      <c r="O11" s="3"/>
    </row>
    <row r="12" ht="15" customHeight="1">
      <c r="A12" t="s" s="2">
        <v>106</v>
      </c>
      <c r="B12" t="s" s="2">
        <v>107</v>
      </c>
      <c r="C12" t="s" s="2">
        <v>108</v>
      </c>
      <c r="D12" t="s" s="2">
        <v>41</v>
      </c>
      <c r="E12" t="s" s="2">
        <v>85</v>
      </c>
      <c r="F12" t="s" s="2">
        <v>109</v>
      </c>
      <c r="G12" t="s" s="2">
        <v>107</v>
      </c>
      <c r="H12" t="s" s="2">
        <v>65</v>
      </c>
      <c r="I12" t="s" s="2">
        <v>17</v>
      </c>
      <c r="J12" t="s" s="2">
        <v>110</v>
      </c>
      <c r="K12" s="3"/>
      <c r="L12" t="s" s="2">
        <v>111</v>
      </c>
      <c r="M12" t="s" s="2">
        <v>112</v>
      </c>
      <c r="N12" s="3"/>
      <c r="O12" s="3"/>
    </row>
    <row r="13" ht="15" customHeight="1">
      <c r="A13" t="s" s="2">
        <v>113</v>
      </c>
      <c r="B13" t="s" s="2">
        <v>114</v>
      </c>
      <c r="C13" t="s" s="2">
        <v>55</v>
      </c>
      <c r="D13" t="s" s="2">
        <v>115</v>
      </c>
      <c r="E13" t="s" s="2">
        <v>47</v>
      </c>
      <c r="F13" t="s" s="2">
        <v>109</v>
      </c>
      <c r="G13" t="s" s="2">
        <v>21</v>
      </c>
      <c r="H13" t="s" s="2">
        <v>116</v>
      </c>
      <c r="I13" t="s" s="2">
        <v>107</v>
      </c>
      <c r="J13" t="s" s="2">
        <v>109</v>
      </c>
      <c r="K13" s="3"/>
      <c r="L13" t="s" s="2">
        <v>117</v>
      </c>
      <c r="M13" t="s" s="2">
        <v>118</v>
      </c>
      <c r="N13" s="3"/>
      <c r="O13" s="3"/>
    </row>
    <row r="14" ht="15" customHeight="1">
      <c r="A14" t="s" s="2">
        <v>119</v>
      </c>
      <c r="B14" t="s" s="2">
        <v>120</v>
      </c>
      <c r="C14" t="s" s="2">
        <v>94</v>
      </c>
      <c r="D14" t="s" s="2">
        <v>101</v>
      </c>
      <c r="E14" t="s" s="2">
        <v>65</v>
      </c>
      <c r="F14" t="s" s="2">
        <v>121</v>
      </c>
      <c r="G14" t="s" s="2">
        <v>95</v>
      </c>
      <c r="H14" t="s" s="2">
        <v>93</v>
      </c>
      <c r="I14" t="s" s="2">
        <v>122</v>
      </c>
      <c r="J14" t="s" s="2">
        <v>122</v>
      </c>
      <c r="K14" s="3"/>
      <c r="L14" t="s" s="2">
        <v>123</v>
      </c>
      <c r="M14" t="s" s="2">
        <v>124</v>
      </c>
      <c r="N14" s="3"/>
      <c r="O14" s="3"/>
    </row>
    <row r="15" ht="15" customHeight="1">
      <c r="A15" t="s" s="2">
        <v>125</v>
      </c>
      <c r="B15" t="s" s="2">
        <v>83</v>
      </c>
      <c r="C15" t="s" s="2">
        <v>126</v>
      </c>
      <c r="D15" t="s" s="2">
        <v>55</v>
      </c>
      <c r="E15" t="s" s="2">
        <v>26</v>
      </c>
      <c r="F15" t="s" s="2">
        <v>127</v>
      </c>
      <c r="G15" t="s" s="2">
        <v>128</v>
      </c>
      <c r="H15" t="s" s="2">
        <v>129</v>
      </c>
      <c r="I15" t="s" s="2">
        <v>18</v>
      </c>
      <c r="J15" t="s" s="2">
        <v>130</v>
      </c>
      <c r="K15" s="3"/>
      <c r="L15" t="s" s="2">
        <v>131</v>
      </c>
      <c r="M15" t="s" s="2">
        <v>132</v>
      </c>
      <c r="N15" s="3"/>
      <c r="O15" s="3"/>
    </row>
    <row r="16" ht="15" customHeight="1">
      <c r="A16" t="s" s="2">
        <v>133</v>
      </c>
      <c r="B16" t="s" s="2">
        <v>77</v>
      </c>
      <c r="C16" t="s" s="2">
        <v>134</v>
      </c>
      <c r="D16" t="s" s="2">
        <v>135</v>
      </c>
      <c r="E16" t="s" s="2">
        <v>108</v>
      </c>
      <c r="F16" t="s" s="2">
        <v>136</v>
      </c>
      <c r="G16" t="s" s="2">
        <v>37</v>
      </c>
      <c r="H16" t="s" s="2">
        <v>137</v>
      </c>
      <c r="I16" t="s" s="2">
        <v>138</v>
      </c>
      <c r="J16" t="s" s="2">
        <v>139</v>
      </c>
      <c r="K16" s="3"/>
      <c r="L16" t="s" s="2">
        <v>140</v>
      </c>
      <c r="M16" t="s" s="2">
        <v>141</v>
      </c>
      <c r="N16" s="3"/>
      <c r="O16" s="3"/>
    </row>
    <row r="17" ht="15" customHeight="1">
      <c r="A17" t="s" s="2">
        <v>142</v>
      </c>
      <c r="B17" t="s" s="2">
        <v>41</v>
      </c>
      <c r="C17" t="s" s="2">
        <v>47</v>
      </c>
      <c r="D17" t="s" s="2">
        <v>103</v>
      </c>
      <c r="E17" t="s" s="2">
        <v>14</v>
      </c>
      <c r="F17" t="s" s="2">
        <v>41</v>
      </c>
      <c r="G17" t="s" s="2">
        <v>82</v>
      </c>
      <c r="H17" t="s" s="2">
        <v>143</v>
      </c>
      <c r="I17" t="s" s="2">
        <v>57</v>
      </c>
      <c r="J17" t="s" s="2">
        <v>115</v>
      </c>
      <c r="K17" s="3"/>
      <c r="L17" t="s" s="2">
        <v>144</v>
      </c>
      <c r="M17" t="s" s="2">
        <v>145</v>
      </c>
      <c r="N17" s="3"/>
      <c r="O17" s="3"/>
    </row>
    <row r="18" ht="15" customHeight="1">
      <c r="A18" t="s" s="2">
        <v>146</v>
      </c>
      <c r="B18" t="s" s="2">
        <v>101</v>
      </c>
      <c r="C18" t="s" s="2">
        <v>15</v>
      </c>
      <c r="D18" t="s" s="2">
        <v>56</v>
      </c>
      <c r="E18" t="s" s="2">
        <v>31</v>
      </c>
      <c r="F18" t="s" s="2">
        <v>147</v>
      </c>
      <c r="G18" t="s" s="2">
        <v>100</v>
      </c>
      <c r="H18" t="s" s="2">
        <v>148</v>
      </c>
      <c r="I18" t="s" s="2">
        <v>32</v>
      </c>
      <c r="J18" t="s" s="2">
        <v>86</v>
      </c>
      <c r="K18" s="3"/>
      <c r="L18" t="s" s="2">
        <v>149</v>
      </c>
      <c r="M18" t="s" s="2">
        <v>150</v>
      </c>
      <c r="N18" s="3"/>
      <c r="O18" s="3"/>
    </row>
    <row r="19" ht="15" customHeight="1">
      <c r="A19" t="s" s="2">
        <v>151</v>
      </c>
      <c r="B19" t="s" s="2">
        <v>152</v>
      </c>
      <c r="C19" t="s" s="2">
        <v>17</v>
      </c>
      <c r="D19" t="s" s="2">
        <v>120</v>
      </c>
      <c r="E19" t="s" s="2">
        <v>153</v>
      </c>
      <c r="F19" t="s" s="2">
        <v>93</v>
      </c>
      <c r="G19" t="s" s="2">
        <v>17</v>
      </c>
      <c r="H19" t="s" s="2">
        <v>115</v>
      </c>
      <c r="I19" t="s" s="2">
        <v>28</v>
      </c>
      <c r="J19" t="s" s="2">
        <v>154</v>
      </c>
      <c r="K19" s="3"/>
      <c r="L19" t="s" s="2">
        <v>155</v>
      </c>
      <c r="M19" t="s" s="2">
        <v>156</v>
      </c>
      <c r="N19" s="3"/>
      <c r="O19" s="3"/>
    </row>
    <row r="20" ht="15" customHeight="1">
      <c r="A20" t="s" s="2">
        <v>157</v>
      </c>
      <c r="B20" t="s" s="2">
        <v>26</v>
      </c>
      <c r="C20" t="s" s="2">
        <v>49</v>
      </c>
      <c r="D20" t="s" s="2">
        <v>40</v>
      </c>
      <c r="E20" t="s" s="2">
        <v>65</v>
      </c>
      <c r="F20" t="s" s="2">
        <v>158</v>
      </c>
      <c r="G20" t="s" s="2">
        <v>108</v>
      </c>
      <c r="H20" t="s" s="2">
        <v>26</v>
      </c>
      <c r="I20" t="s" s="2">
        <v>115</v>
      </c>
      <c r="J20" t="s" s="2">
        <v>69</v>
      </c>
      <c r="K20" s="3"/>
      <c r="L20" t="s" s="2">
        <v>159</v>
      </c>
      <c r="M20" t="s" s="2">
        <v>117</v>
      </c>
      <c r="N20" s="3"/>
      <c r="O20" s="3"/>
    </row>
    <row r="21" ht="15" customHeight="1">
      <c r="A21" t="s" s="2">
        <v>160</v>
      </c>
      <c r="B21" t="s" s="2">
        <v>68</v>
      </c>
      <c r="C21" t="s" s="2">
        <v>161</v>
      </c>
      <c r="D21" t="s" s="2">
        <v>18</v>
      </c>
      <c r="E21" t="s" s="2">
        <v>38</v>
      </c>
      <c r="F21" t="s" s="2">
        <v>84</v>
      </c>
      <c r="G21" t="s" s="2">
        <v>122</v>
      </c>
      <c r="H21" t="s" s="2">
        <v>108</v>
      </c>
      <c r="I21" t="s" s="2">
        <v>19</v>
      </c>
      <c r="J21" t="s" s="2">
        <v>92</v>
      </c>
      <c r="K21" s="3"/>
      <c r="L21" t="s" s="2">
        <v>162</v>
      </c>
      <c r="M21" t="s" s="2">
        <v>163</v>
      </c>
      <c r="N21" s="3"/>
      <c r="O21" s="3"/>
    </row>
    <row r="22" ht="15" customHeight="1">
      <c r="A22" t="s" s="2">
        <v>164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/>
      <c r="B23" t="s" s="2">
        <v>1</v>
      </c>
      <c r="C23" t="s" s="2">
        <v>2</v>
      </c>
      <c r="D23" t="s" s="2">
        <v>3</v>
      </c>
      <c r="E23" t="s" s="2">
        <v>4</v>
      </c>
      <c r="F23" t="s" s="2">
        <v>5</v>
      </c>
      <c r="G23" t="s" s="2">
        <v>6</v>
      </c>
      <c r="H23" t="s" s="2">
        <v>7</v>
      </c>
      <c r="I23" t="s" s="2">
        <v>8</v>
      </c>
      <c r="J23" t="s" s="2">
        <v>9</v>
      </c>
      <c r="K23" t="s" s="2">
        <v>165</v>
      </c>
      <c r="L23" t="s" s="2">
        <v>166</v>
      </c>
      <c r="M23" t="s" s="2">
        <v>167</v>
      </c>
      <c r="N23" t="s" s="2">
        <v>168</v>
      </c>
      <c r="O23" t="s" s="2">
        <v>169</v>
      </c>
    </row>
    <row r="24" ht="15" customHeight="1">
      <c r="A24" t="s" s="2">
        <v>13</v>
      </c>
      <c r="B24" s="4">
        <f>LEFT(B2,3)+RIGHT(B2,2)</f>
        <v>10</v>
      </c>
      <c r="C24" s="4">
        <f>LEFT(C2,3)+RIGHT(C2,2)</f>
        <v>9</v>
      </c>
      <c r="D24" s="4">
        <f>LEFT(D2,3)+RIGHT(D2,2)</f>
        <v>9</v>
      </c>
      <c r="E24" s="4">
        <f>LEFT(E2,3)+RIGHT(E2,2)</f>
        <v>17</v>
      </c>
      <c r="F24" s="4">
        <f>LEFT(F2,3)+RIGHT(F2,2)</f>
        <v>12</v>
      </c>
      <c r="G24" s="4">
        <f>LEFT(G2,3)+RIGHT(G2,2)</f>
        <v>11</v>
      </c>
      <c r="H24" s="4">
        <f>LEFT(H2,3)+RIGHT(H2,2)</f>
        <v>12</v>
      </c>
      <c r="I24" s="4">
        <f>LEFT(I2,3)+RIGHT(I2,2)</f>
        <v>8</v>
      </c>
      <c r="J24" s="4">
        <f>LEFT(J2,3)+RIGHT(J2,2)</f>
        <v>13</v>
      </c>
      <c r="K24" s="4">
        <f>SUM(B24:J24)</f>
        <v>101</v>
      </c>
      <c r="L24" s="4">
        <f>LEFT(L2,3)+RIGHT(L2,2)</f>
        <v>55</v>
      </c>
      <c r="M24" s="4">
        <f>LEFT(M2,3)+RIGHT(M2,2)</f>
        <v>46</v>
      </c>
      <c r="N24" s="4">
        <f>SUM(L24:M24)</f>
        <v>101</v>
      </c>
      <c r="O24" t="b" s="5">
        <f>N24=K24</f>
        <v>1</v>
      </c>
    </row>
    <row r="25" ht="15" customHeight="1">
      <c r="A25" t="s" s="2">
        <v>24</v>
      </c>
      <c r="B25" s="4">
        <f>LEFT(B3,3)+RIGHT(B3,2)</f>
        <v>6</v>
      </c>
      <c r="C25" s="4">
        <f>LEFT(C3,3)+RIGHT(C3,2)</f>
        <v>5</v>
      </c>
      <c r="D25" s="4">
        <f>LEFT(D3,3)+RIGHT(D3,2)</f>
        <v>9</v>
      </c>
      <c r="E25" s="4">
        <f>LEFT(E3,3)+RIGHT(E3,2)</f>
        <v>7</v>
      </c>
      <c r="F25" s="4">
        <f>LEFT(F3,3)+RIGHT(F3,2)</f>
        <v>17</v>
      </c>
      <c r="G25" s="4">
        <f>LEFT(G3,3)+RIGHT(G3,2)</f>
        <v>15</v>
      </c>
      <c r="H25" s="4">
        <f>LEFT(H3,3)+RIGHT(H3,2)</f>
        <v>12</v>
      </c>
      <c r="I25" s="4">
        <f>LEFT(I3,3)+RIGHT(I3,2)</f>
        <v>16</v>
      </c>
      <c r="J25" s="4">
        <f>LEFT(J3,3)+RIGHT(J3,2)</f>
        <v>16</v>
      </c>
      <c r="K25" s="4">
        <f>SUM(B25:J25)</f>
        <v>103</v>
      </c>
      <c r="L25" s="4">
        <f>LEFT(L3,3)+RIGHT(L3,2)</f>
        <v>39</v>
      </c>
      <c r="M25" s="4">
        <f>LEFT(M3,3)+RIGHT(M3,2)</f>
        <v>64</v>
      </c>
      <c r="N25" s="4">
        <f>SUM(L25:M25)</f>
        <v>103</v>
      </c>
      <c r="O25" t="b" s="5">
        <f>N25=K25</f>
        <v>1</v>
      </c>
    </row>
    <row r="26" ht="15" customHeight="1">
      <c r="A26" t="s" s="2">
        <v>36</v>
      </c>
      <c r="B26" s="4">
        <f>LEFT(B4,3)+RIGHT(B4,2)</f>
        <v>15</v>
      </c>
      <c r="C26" s="4">
        <f>LEFT(C4,3)+RIGHT(C4,2)</f>
        <v>8</v>
      </c>
      <c r="D26" s="4">
        <f>LEFT(D4,3)+RIGHT(D4,2)</f>
        <v>17</v>
      </c>
      <c r="E26" s="4">
        <f>LEFT(E4,3)+RIGHT(E4,2)</f>
        <v>12</v>
      </c>
      <c r="F26" s="4">
        <f>LEFT(F4,3)+RIGHT(F4,2)</f>
        <v>9</v>
      </c>
      <c r="G26" s="4">
        <f>LEFT(G4,3)+RIGHT(G4,2)</f>
        <v>11</v>
      </c>
      <c r="H26" s="4">
        <f>LEFT(H4,3)+RIGHT(H4,2)</f>
        <v>8</v>
      </c>
      <c r="I26" s="4">
        <f>LEFT(I4,3)+RIGHT(I4,2)</f>
        <v>13</v>
      </c>
      <c r="J26" s="4">
        <f>LEFT(J4,3)+RIGHT(J4,2)</f>
        <v>19</v>
      </c>
      <c r="K26" s="4">
        <f>SUM(B26:J26)</f>
        <v>112</v>
      </c>
      <c r="L26" s="4">
        <f>LEFT(L4,3)+RIGHT(L4,2)</f>
        <v>59</v>
      </c>
      <c r="M26" s="4">
        <f>LEFT(M4,3)+RIGHT(M4,2)</f>
        <v>53</v>
      </c>
      <c r="N26" s="4">
        <f>SUM(L26:M26)</f>
        <v>112</v>
      </c>
      <c r="O26" t="b" s="5">
        <f>N26=K26</f>
        <v>1</v>
      </c>
    </row>
    <row r="27" ht="15" customHeight="1">
      <c r="A27" t="s" s="2">
        <v>45</v>
      </c>
      <c r="B27" s="4">
        <f>LEFT(B5,3)+RIGHT(B5,2)</f>
        <v>7</v>
      </c>
      <c r="C27" s="4">
        <f>LEFT(C5,3)+RIGHT(C5,2)</f>
        <v>8</v>
      </c>
      <c r="D27" s="4">
        <f>LEFT(D5,3)+RIGHT(D5,2)</f>
        <v>9</v>
      </c>
      <c r="E27" s="4">
        <f>LEFT(E5,3)+RIGHT(E5,2)</f>
        <v>13</v>
      </c>
      <c r="F27" s="4">
        <f>LEFT(F5,3)+RIGHT(F5,2)</f>
        <v>16</v>
      </c>
      <c r="G27" s="4">
        <f>LEFT(G5,3)+RIGHT(G5,2)</f>
        <v>16</v>
      </c>
      <c r="H27" s="4">
        <f>LEFT(H5,3)+RIGHT(H5,2)</f>
        <v>12</v>
      </c>
      <c r="I27" s="4">
        <f>LEFT(I5,3)+RIGHT(I5,2)</f>
        <v>11</v>
      </c>
      <c r="J27" s="4">
        <f>LEFT(J5,3)+RIGHT(J5,2)</f>
        <v>20</v>
      </c>
      <c r="K27" s="4">
        <f>SUM(B27:J27)</f>
        <v>112</v>
      </c>
      <c r="L27" s="4">
        <f>LEFT(L5,3)+RIGHT(L5,2)</f>
        <v>49</v>
      </c>
      <c r="M27" s="4">
        <f>LEFT(M5,3)+RIGHT(M5,2)</f>
        <v>63</v>
      </c>
      <c r="N27" s="4">
        <f>SUM(L27:M27)</f>
        <v>112</v>
      </c>
      <c r="O27" t="b" s="5">
        <f>N27=K27</f>
        <v>1</v>
      </c>
    </row>
    <row r="28" ht="15" customHeight="1">
      <c r="A28" t="s" s="2">
        <v>53</v>
      </c>
      <c r="B28" s="4">
        <f>LEFT(B6,3)+RIGHT(B6,2)</f>
        <v>2</v>
      </c>
      <c r="C28" s="4">
        <f>LEFT(C6,3)+RIGHT(C6,2)</f>
        <v>9</v>
      </c>
      <c r="D28" s="4">
        <f>LEFT(D6,3)+RIGHT(D6,2)</f>
        <v>9</v>
      </c>
      <c r="E28" s="4">
        <f>LEFT(E6,3)+RIGHT(E6,2)</f>
        <v>6</v>
      </c>
      <c r="F28" s="4">
        <f>LEFT(F6,3)+RIGHT(F6,2)</f>
        <v>14</v>
      </c>
      <c r="G28" s="4">
        <f>LEFT(G6,3)+RIGHT(G6,2)</f>
        <v>7</v>
      </c>
      <c r="H28" s="4">
        <f>LEFT(H6,3)+RIGHT(H6,2)</f>
        <v>13</v>
      </c>
      <c r="I28" s="4">
        <f>LEFT(I6,3)+RIGHT(I6,2)</f>
        <v>11</v>
      </c>
      <c r="J28" s="4">
        <f>LEFT(J6,3)+RIGHT(J6,2)</f>
        <v>19</v>
      </c>
      <c r="K28" s="4">
        <f>SUM(B28:J28)</f>
        <v>90</v>
      </c>
      <c r="L28" s="4">
        <f>LEFT(L6,3)+RIGHT(L6,2)</f>
        <v>34</v>
      </c>
      <c r="M28" s="4">
        <f>LEFT(M6,3)+RIGHT(M6,2)</f>
        <v>56</v>
      </c>
      <c r="N28" s="4">
        <f>SUM(L28:M28)</f>
        <v>90</v>
      </c>
      <c r="O28" t="b" s="5">
        <f>N28=K28</f>
        <v>1</v>
      </c>
    </row>
    <row r="29" ht="15" customHeight="1">
      <c r="A29" t="s" s="2">
        <v>63</v>
      </c>
      <c r="B29" s="4">
        <f>LEFT(B7,3)+RIGHT(B7,2)</f>
        <v>5</v>
      </c>
      <c r="C29" s="4">
        <f>LEFT(C7,3)+RIGHT(C7,2)</f>
        <v>12</v>
      </c>
      <c r="D29" s="4">
        <f>LEFT(D7,3)+RIGHT(D7,2)</f>
        <v>13</v>
      </c>
      <c r="E29" s="4">
        <f>LEFT(E7,3)+RIGHT(E7,2)</f>
        <v>9</v>
      </c>
      <c r="F29" s="4">
        <f>LEFT(F7,3)+RIGHT(F7,2)</f>
        <v>22</v>
      </c>
      <c r="G29" s="4">
        <f>LEFT(G7,3)+RIGHT(G7,2)</f>
        <v>11</v>
      </c>
      <c r="H29" s="4">
        <f>LEFT(H7,3)+RIGHT(H7,2)</f>
        <v>11</v>
      </c>
      <c r="I29" s="4">
        <f>LEFT(I7,3)+RIGHT(I7,2)</f>
        <v>11</v>
      </c>
      <c r="J29" s="4">
        <f>LEFT(J7,3)+RIGHT(J7,2)</f>
        <v>20</v>
      </c>
      <c r="K29" s="4">
        <f>SUM(B29:J29)</f>
        <v>114</v>
      </c>
      <c r="L29" s="4">
        <f>LEFT(L7,3)+RIGHT(L7,2)</f>
        <v>57</v>
      </c>
      <c r="M29" s="4">
        <f>LEFT(M7,3)+RIGHT(M7,2)</f>
        <v>57</v>
      </c>
      <c r="N29" s="4">
        <f>SUM(L29:M29)</f>
        <v>114</v>
      </c>
      <c r="O29" t="b" s="5">
        <f>N29=K29</f>
        <v>1</v>
      </c>
    </row>
    <row r="30" ht="15" customHeight="1">
      <c r="A30" t="s" s="2">
        <v>73</v>
      </c>
      <c r="B30" s="4">
        <f>LEFT(B8,3)+RIGHT(B8,2)</f>
        <v>5</v>
      </c>
      <c r="C30" s="4">
        <f>LEFT(C8,3)+RIGHT(C8,2)</f>
        <v>9</v>
      </c>
      <c r="D30" s="4">
        <f>LEFT(D8,3)+RIGHT(D8,2)</f>
        <v>13</v>
      </c>
      <c r="E30" s="4">
        <f>LEFT(E8,3)+RIGHT(E8,2)</f>
        <v>9</v>
      </c>
      <c r="F30" s="4">
        <f>LEFT(F8,3)+RIGHT(F8,2)</f>
        <v>9</v>
      </c>
      <c r="G30" s="4">
        <f>LEFT(G8,3)+RIGHT(G8,2)</f>
        <v>11</v>
      </c>
      <c r="H30" s="4">
        <f>LEFT(H8,3)+RIGHT(H8,2)</f>
        <v>17</v>
      </c>
      <c r="I30" s="4">
        <f>LEFT(I8,3)+RIGHT(I8,2)</f>
        <v>7</v>
      </c>
      <c r="J30" s="4">
        <f>LEFT(J8,3)+RIGHT(J8,2)</f>
        <v>24</v>
      </c>
      <c r="K30" s="4">
        <f>SUM(B30:J30)</f>
        <v>104</v>
      </c>
      <c r="L30" s="4">
        <f>LEFT(L8,3)+RIGHT(L8,2)</f>
        <v>41</v>
      </c>
      <c r="M30" s="4">
        <f>LEFT(M8,3)+RIGHT(M8,2)</f>
        <v>63</v>
      </c>
      <c r="N30" s="4">
        <f>SUM(L30:M30)</f>
        <v>104</v>
      </c>
      <c r="O30" t="b" s="5">
        <f>N30=K30</f>
        <v>1</v>
      </c>
    </row>
    <row r="31" ht="15" customHeight="1">
      <c r="A31" t="s" s="2">
        <v>81</v>
      </c>
      <c r="B31" s="4">
        <f>LEFT(B9,3)+RIGHT(B9,2)</f>
        <v>9</v>
      </c>
      <c r="C31" s="4">
        <f>LEFT(C9,3)+RIGHT(C9,2)</f>
        <v>8</v>
      </c>
      <c r="D31" s="4">
        <f>LEFT(D9,3)+RIGHT(D9,2)</f>
        <v>13</v>
      </c>
      <c r="E31" s="4">
        <f>LEFT(E9,3)+RIGHT(E9,2)</f>
        <v>6</v>
      </c>
      <c r="F31" s="4">
        <f>LEFT(F9,3)+RIGHT(F9,2)</f>
        <v>17</v>
      </c>
      <c r="G31" s="4">
        <f>LEFT(G9,3)+RIGHT(G9,2)</f>
        <v>10</v>
      </c>
      <c r="H31" s="4">
        <f>LEFT(H9,3)+RIGHT(H9,2)</f>
        <v>18</v>
      </c>
      <c r="I31" s="4">
        <f>LEFT(I9,3)+RIGHT(I9,2)</f>
        <v>11</v>
      </c>
      <c r="J31" s="4">
        <f>LEFT(J9,3)+RIGHT(J9,2)</f>
        <v>21</v>
      </c>
      <c r="K31" s="4">
        <f>SUM(B31:J31)</f>
        <v>113</v>
      </c>
      <c r="L31" s="4">
        <f>LEFT(L9,3)+RIGHT(L9,2)</f>
        <v>47</v>
      </c>
      <c r="M31" s="4">
        <f>LEFT(M9,3)+RIGHT(M9,2)</f>
        <v>66</v>
      </c>
      <c r="N31" s="4">
        <f>SUM(L31:M31)</f>
        <v>113</v>
      </c>
      <c r="O31" t="b" s="5">
        <f>N31=K31</f>
        <v>1</v>
      </c>
    </row>
    <row r="32" ht="15" customHeight="1">
      <c r="A32" t="s" s="2">
        <v>90</v>
      </c>
      <c r="B32" s="4">
        <f>LEFT(B10,3)+RIGHT(B10,2)</f>
        <v>15</v>
      </c>
      <c r="C32" s="4">
        <f>LEFT(C10,3)+RIGHT(C10,2)</f>
        <v>11</v>
      </c>
      <c r="D32" s="4">
        <f>LEFT(D10,3)+RIGHT(D10,2)</f>
        <v>10</v>
      </c>
      <c r="E32" s="4">
        <f>LEFT(E10,3)+RIGHT(E10,2)</f>
        <v>8</v>
      </c>
      <c r="F32" s="4">
        <f>LEFT(F10,3)+RIGHT(F10,2)</f>
        <v>19</v>
      </c>
      <c r="G32" s="4">
        <f>LEFT(G10,3)+RIGHT(G10,2)</f>
        <v>16</v>
      </c>
      <c r="H32" s="4">
        <f>LEFT(H10,3)+RIGHT(H10,2)</f>
        <v>10</v>
      </c>
      <c r="I32" s="4">
        <f>LEFT(I10,3)+RIGHT(I10,2)</f>
        <v>6</v>
      </c>
      <c r="J32" s="4">
        <f>LEFT(J10,3)+RIGHT(J10,2)</f>
        <v>17</v>
      </c>
      <c r="K32" s="4">
        <f>SUM(B32:J32)</f>
        <v>112</v>
      </c>
      <c r="L32" s="4">
        <f>LEFT(L10,3)+RIGHT(L10,2)</f>
        <v>55</v>
      </c>
      <c r="M32" s="4">
        <f>LEFT(M10,3)+RIGHT(M10,2)</f>
        <v>57</v>
      </c>
      <c r="N32" s="4">
        <f>SUM(L32:M32)</f>
        <v>112</v>
      </c>
      <c r="O32" t="b" s="5">
        <f>N32=K32</f>
        <v>1</v>
      </c>
    </row>
    <row r="33" ht="15" customHeight="1">
      <c r="A33" t="s" s="2">
        <v>99</v>
      </c>
      <c r="B33" s="4">
        <f>LEFT(B11,3)+RIGHT(B11,2)</f>
        <v>8</v>
      </c>
      <c r="C33" s="4">
        <f>LEFT(C11,3)+RIGHT(C11,2)</f>
        <v>8</v>
      </c>
      <c r="D33" s="4">
        <f>LEFT(D11,3)+RIGHT(D11,2)</f>
        <v>8</v>
      </c>
      <c r="E33" s="4">
        <f>LEFT(E11,3)+RIGHT(E11,2)</f>
        <v>7</v>
      </c>
      <c r="F33" s="4">
        <f>LEFT(F11,3)+RIGHT(F11,2)</f>
        <v>9</v>
      </c>
      <c r="G33" s="4">
        <f>LEFT(G11,3)+RIGHT(G11,2)</f>
        <v>7</v>
      </c>
      <c r="H33" s="4">
        <f>LEFT(H11,3)+RIGHT(H11,2)</f>
        <v>13</v>
      </c>
      <c r="I33" s="4">
        <f>LEFT(I11,3)+RIGHT(I11,2)</f>
        <v>10</v>
      </c>
      <c r="J33" s="4">
        <f>LEFT(J11,3)+RIGHT(J11,2)</f>
        <v>14</v>
      </c>
      <c r="K33" s="4">
        <f>SUM(B33:J33)</f>
        <v>84</v>
      </c>
      <c r="L33" s="4">
        <f>LEFT(L11,3)+RIGHT(L11,2)</f>
        <v>35</v>
      </c>
      <c r="M33" s="4">
        <f>LEFT(M11,3)+RIGHT(M11,2)</f>
        <v>49</v>
      </c>
      <c r="N33" s="4">
        <f>SUM(L33:M33)</f>
        <v>84</v>
      </c>
      <c r="O33" t="b" s="5">
        <f>N33=K33</f>
        <v>1</v>
      </c>
    </row>
    <row r="34" ht="15" customHeight="1">
      <c r="A34" t="s" s="2">
        <v>106</v>
      </c>
      <c r="B34" s="4">
        <f>LEFT(B12,3)+RIGHT(B12,2)</f>
        <v>10</v>
      </c>
      <c r="C34" s="4">
        <f>LEFT(C12,3)+RIGHT(C12,2)</f>
        <v>9</v>
      </c>
      <c r="D34" s="4">
        <f>LEFT(D12,3)+RIGHT(D12,2)</f>
        <v>8</v>
      </c>
      <c r="E34" s="4">
        <f>LEFT(E12,3)+RIGHT(E12,2)</f>
        <v>10</v>
      </c>
      <c r="F34" s="4">
        <f>LEFT(F12,3)+RIGHT(F12,2)</f>
        <v>17</v>
      </c>
      <c r="G34" s="4">
        <f>LEFT(G12,3)+RIGHT(G12,2)</f>
        <v>10</v>
      </c>
      <c r="H34" s="4">
        <f>LEFT(H12,3)+RIGHT(H12,2)</f>
        <v>12</v>
      </c>
      <c r="I34" s="4">
        <f>LEFT(I12,3)+RIGHT(I12,2)</f>
        <v>12</v>
      </c>
      <c r="J34" s="4">
        <f>LEFT(J12,3)+RIGHT(J12,2)</f>
        <v>21</v>
      </c>
      <c r="K34" s="4">
        <f>SUM(B34:J34)</f>
        <v>109</v>
      </c>
      <c r="L34" s="4">
        <f>LEFT(L12,3)+RIGHT(L12,2)</f>
        <v>46</v>
      </c>
      <c r="M34" s="4">
        <f>LEFT(M12,3)+RIGHT(M12,2)</f>
        <v>63</v>
      </c>
      <c r="N34" s="4">
        <f>SUM(L34:M34)</f>
        <v>109</v>
      </c>
      <c r="O34" t="b" s="5">
        <f>N34=K34</f>
        <v>1</v>
      </c>
    </row>
    <row r="35" ht="15" customHeight="1">
      <c r="A35" t="s" s="2">
        <v>113</v>
      </c>
      <c r="B35" s="4">
        <f>LEFT(B13,3)+RIGHT(B13,2)</f>
        <v>4</v>
      </c>
      <c r="C35" s="4">
        <f>LEFT(C13,3)+RIGHT(C13,2)</f>
        <v>9</v>
      </c>
      <c r="D35" s="4">
        <f>LEFT(D13,3)+RIGHT(D13,2)</f>
        <v>10</v>
      </c>
      <c r="E35" s="4">
        <f>LEFT(E13,3)+RIGHT(E13,2)</f>
        <v>8</v>
      </c>
      <c r="F35" s="4">
        <f>LEFT(F13,3)+RIGHT(F13,2)</f>
        <v>17</v>
      </c>
      <c r="G35" s="4">
        <f>LEFT(G13,3)+RIGHT(G13,2)</f>
        <v>13</v>
      </c>
      <c r="H35" s="4">
        <f>LEFT(H13,3)+RIGHT(H13,2)</f>
        <v>18</v>
      </c>
      <c r="I35" s="4">
        <f>LEFT(I13,3)+RIGHT(I13,2)</f>
        <v>10</v>
      </c>
      <c r="J35" s="4">
        <f>LEFT(J13,3)+RIGHT(J13,2)</f>
        <v>17</v>
      </c>
      <c r="K35" s="4">
        <f>SUM(B35:J35)</f>
        <v>106</v>
      </c>
      <c r="L35" s="4">
        <f>LEFT(L13,3)+RIGHT(L13,2)</f>
        <v>40</v>
      </c>
      <c r="M35" s="4">
        <f>LEFT(M13,3)+RIGHT(M13,2)</f>
        <v>66</v>
      </c>
      <c r="N35" s="4">
        <f>SUM(L35:M35)</f>
        <v>106</v>
      </c>
      <c r="O35" t="b" s="5">
        <f>N35=K35</f>
        <v>1</v>
      </c>
    </row>
    <row r="36" ht="15" customHeight="1">
      <c r="A36" t="s" s="2">
        <v>119</v>
      </c>
      <c r="B36" s="4">
        <f>LEFT(B14,3)+RIGHT(B14,2)</f>
        <v>6</v>
      </c>
      <c r="C36" s="4">
        <f>LEFT(C14,3)+RIGHT(C14,2)</f>
        <v>10</v>
      </c>
      <c r="D36" s="4">
        <f>LEFT(D14,3)+RIGHT(D14,2)</f>
        <v>7</v>
      </c>
      <c r="E36" s="4">
        <f>LEFT(E14,3)+RIGHT(E14,2)</f>
        <v>12</v>
      </c>
      <c r="F36" s="4">
        <f>LEFT(F14,3)+RIGHT(F14,2)</f>
        <v>13</v>
      </c>
      <c r="G36" s="4">
        <f>LEFT(G14,3)+RIGHT(G14,2)</f>
        <v>6</v>
      </c>
      <c r="H36" s="4">
        <f>LEFT(H14,3)+RIGHT(H14,2)</f>
        <v>16</v>
      </c>
      <c r="I36" s="4">
        <f>LEFT(I14,3)+RIGHT(I14,2)</f>
        <v>15</v>
      </c>
      <c r="J36" s="4">
        <f>LEFT(J14,3)+RIGHT(J14,2)</f>
        <v>15</v>
      </c>
      <c r="K36" s="4">
        <f>SUM(B36:J36)</f>
        <v>100</v>
      </c>
      <c r="L36" s="4">
        <f>LEFT(L14,3)+RIGHT(L14,2)</f>
        <v>45</v>
      </c>
      <c r="M36" s="4">
        <f>LEFT(M14,3)+RIGHT(M14,2)</f>
        <v>55</v>
      </c>
      <c r="N36" s="4">
        <f>SUM(L36:M36)</f>
        <v>100</v>
      </c>
      <c r="O36" t="b" s="5">
        <f>N36=K36</f>
        <v>1</v>
      </c>
    </row>
    <row r="37" ht="15" customHeight="1">
      <c r="A37" t="s" s="2">
        <v>125</v>
      </c>
      <c r="B37" s="4">
        <f>LEFT(B15,3)+RIGHT(B15,2)</f>
        <v>6</v>
      </c>
      <c r="C37" s="4">
        <f>LEFT(C15,3)+RIGHT(C15,2)</f>
        <v>12</v>
      </c>
      <c r="D37" s="4">
        <f>LEFT(D15,3)+RIGHT(D15,2)</f>
        <v>9</v>
      </c>
      <c r="E37" s="4">
        <f>LEFT(E15,3)+RIGHT(E15,2)</f>
        <v>5</v>
      </c>
      <c r="F37" s="4">
        <f>LEFT(F15,3)+RIGHT(F15,2)</f>
        <v>12</v>
      </c>
      <c r="G37" s="4">
        <f>LEFT(G15,3)+RIGHT(G15,2)</f>
        <v>15</v>
      </c>
      <c r="H37" s="4">
        <f>LEFT(H15,3)+RIGHT(H15,2)</f>
        <v>10</v>
      </c>
      <c r="I37" s="4">
        <f>LEFT(I15,3)+RIGHT(I15,2)</f>
        <v>11</v>
      </c>
      <c r="J37" s="4">
        <f>LEFT(J15,3)+RIGHT(J15,2)</f>
        <v>16</v>
      </c>
      <c r="K37" s="4">
        <f>SUM(B37:J37)</f>
        <v>96</v>
      </c>
      <c r="L37" s="4">
        <f>LEFT(L15,3)+RIGHT(L15,2)</f>
        <v>40</v>
      </c>
      <c r="M37" s="4">
        <f>LEFT(M15,3)+RIGHT(M15,2)</f>
        <v>56</v>
      </c>
      <c r="N37" s="4">
        <f>SUM(L37:M37)</f>
        <v>96</v>
      </c>
      <c r="O37" t="b" s="5">
        <f>N37=K37</f>
        <v>1</v>
      </c>
    </row>
    <row r="38" ht="15" customHeight="1">
      <c r="A38" t="s" s="2">
        <v>133</v>
      </c>
      <c r="B38" s="4">
        <f>LEFT(B16,3)+RIGHT(B16,2)</f>
        <v>7</v>
      </c>
      <c r="C38" s="4">
        <f>LEFT(C16,3)+RIGHT(C16,2)</f>
        <v>11</v>
      </c>
      <c r="D38" s="4">
        <f>LEFT(D16,3)+RIGHT(D16,2)</f>
        <v>7</v>
      </c>
      <c r="E38" s="4">
        <f>LEFT(E16,3)+RIGHT(E16,2)</f>
        <v>9</v>
      </c>
      <c r="F38" s="4">
        <f>LEFT(F16,3)+RIGHT(F16,2)</f>
        <v>21</v>
      </c>
      <c r="G38" s="4">
        <f>LEFT(G16,3)+RIGHT(G16,2)</f>
        <v>15</v>
      </c>
      <c r="H38" s="4">
        <f>LEFT(H16,3)+RIGHT(H16,2)</f>
        <v>16</v>
      </c>
      <c r="I38" s="4">
        <f>LEFT(I16,3)+RIGHT(I16,2)</f>
        <v>5</v>
      </c>
      <c r="J38" s="4">
        <f>LEFT(J16,3)+RIGHT(J16,2)</f>
        <v>19</v>
      </c>
      <c r="K38" s="4">
        <f>SUM(B38:J38)</f>
        <v>110</v>
      </c>
      <c r="L38" s="4">
        <f>LEFT(L16,3)+RIGHT(L16,2)</f>
        <v>48</v>
      </c>
      <c r="M38" s="4">
        <f>LEFT(M16,3)+RIGHT(M16,2)</f>
        <v>62</v>
      </c>
      <c r="N38" s="4">
        <f>SUM(L38:M38)</f>
        <v>110</v>
      </c>
      <c r="O38" t="b" s="5">
        <f>N38=K38</f>
        <v>1</v>
      </c>
    </row>
    <row r="39" ht="15" customHeight="1">
      <c r="A39" t="s" s="2">
        <v>142</v>
      </c>
      <c r="B39" s="4">
        <f>LEFT(B17,3)+RIGHT(B17,2)</f>
        <v>8</v>
      </c>
      <c r="C39" s="4">
        <f>LEFT(C17,3)+RIGHT(C17,2)</f>
        <v>8</v>
      </c>
      <c r="D39" s="4">
        <f>LEFT(D17,3)+RIGHT(D17,2)</f>
        <v>14</v>
      </c>
      <c r="E39" s="4">
        <f>LEFT(E17,3)+RIGHT(E17,2)</f>
        <v>10</v>
      </c>
      <c r="F39" s="4">
        <f>LEFT(F17,3)+RIGHT(F17,2)</f>
        <v>8</v>
      </c>
      <c r="G39" s="4">
        <f>LEFT(G17,3)+RIGHT(G17,2)</f>
        <v>8</v>
      </c>
      <c r="H39" s="4">
        <f>LEFT(H17,3)+RIGHT(H17,2)</f>
        <v>22</v>
      </c>
      <c r="I39" s="4">
        <f>LEFT(I17,3)+RIGHT(I17,2)</f>
        <v>6</v>
      </c>
      <c r="J39" s="4">
        <f>LEFT(J17,3)+RIGHT(J17,2)</f>
        <v>10</v>
      </c>
      <c r="K39" s="4">
        <f>SUM(B39:J39)</f>
        <v>94</v>
      </c>
      <c r="L39" s="4">
        <f>LEFT(L17,3)+RIGHT(L17,2)</f>
        <v>42</v>
      </c>
      <c r="M39" s="4">
        <f>LEFT(M17,3)+RIGHT(M17,2)</f>
        <v>52</v>
      </c>
      <c r="N39" s="4">
        <f>SUM(L39:M39)</f>
        <v>94</v>
      </c>
      <c r="O39" t="b" s="5">
        <f>N39=K39</f>
        <v>1</v>
      </c>
    </row>
    <row r="40" ht="15" customHeight="1">
      <c r="A40" t="s" s="2">
        <v>146</v>
      </c>
      <c r="B40" s="4">
        <f>LEFT(B18,3)+RIGHT(B18,2)</f>
        <v>7</v>
      </c>
      <c r="C40" s="4">
        <f>LEFT(C18,3)+RIGHT(C18,2)</f>
        <v>9</v>
      </c>
      <c r="D40" s="4">
        <f>LEFT(D18,3)+RIGHT(D18,2)</f>
        <v>9</v>
      </c>
      <c r="E40" s="4">
        <f>LEFT(E18,3)+RIGHT(E18,2)</f>
        <v>12</v>
      </c>
      <c r="F40" s="4">
        <f>LEFT(F18,3)+RIGHT(F18,2)</f>
        <v>13</v>
      </c>
      <c r="G40" s="4">
        <f>LEFT(G18,3)+RIGHT(G18,2)</f>
        <v>8</v>
      </c>
      <c r="H40" s="4">
        <f>LEFT(H18,3)+RIGHT(H18,2)</f>
        <v>12</v>
      </c>
      <c r="I40" s="4">
        <f>LEFT(I18,3)+RIGHT(I18,2)</f>
        <v>16</v>
      </c>
      <c r="J40" s="4">
        <f>LEFT(J18,3)+RIGHT(J18,2)</f>
        <v>18</v>
      </c>
      <c r="K40" s="4">
        <f>SUM(B40:J40)</f>
        <v>104</v>
      </c>
      <c r="L40" s="4">
        <f>LEFT(L18,3)+RIGHT(L18,2)</f>
        <v>47</v>
      </c>
      <c r="M40" s="4">
        <f>LEFT(M18,3)+RIGHT(M18,2)</f>
        <v>57</v>
      </c>
      <c r="N40" s="4">
        <f>SUM(L40:M40)</f>
        <v>104</v>
      </c>
      <c r="O40" t="b" s="5">
        <f>N40=K40</f>
        <v>1</v>
      </c>
    </row>
    <row r="41" ht="15" customHeight="1">
      <c r="A41" t="s" s="2">
        <v>151</v>
      </c>
      <c r="B41" s="4">
        <f>LEFT(B19,3)+RIGHT(B19,2)</f>
        <v>4</v>
      </c>
      <c r="C41" s="4">
        <f>LEFT(C19,3)+RIGHT(C19,2)</f>
        <v>12</v>
      </c>
      <c r="D41" s="4">
        <f>LEFT(D19,3)+RIGHT(D19,2)</f>
        <v>6</v>
      </c>
      <c r="E41" s="4">
        <f>LEFT(E19,3)+RIGHT(E19,2)</f>
        <v>6</v>
      </c>
      <c r="F41" s="4">
        <f>LEFT(F19,3)+RIGHT(F19,2)</f>
        <v>16</v>
      </c>
      <c r="G41" s="4">
        <f>LEFT(G19,3)+RIGHT(G19,2)</f>
        <v>12</v>
      </c>
      <c r="H41" s="4">
        <f>LEFT(H19,3)+RIGHT(H19,2)</f>
        <v>10</v>
      </c>
      <c r="I41" s="4">
        <f>LEFT(I19,3)+RIGHT(I19,2)</f>
        <v>7</v>
      </c>
      <c r="J41" s="4">
        <f>LEFT(J19,3)+RIGHT(J19,2)</f>
        <v>17</v>
      </c>
      <c r="K41" s="4">
        <f>SUM(B41:J41)</f>
        <v>90</v>
      </c>
      <c r="L41" s="4">
        <f>LEFT(L19,3)+RIGHT(L19,2)</f>
        <v>38</v>
      </c>
      <c r="M41" s="4">
        <f>LEFT(M19,3)+RIGHT(M19,2)</f>
        <v>52</v>
      </c>
      <c r="N41" s="4">
        <f>SUM(L41:M41)</f>
        <v>90</v>
      </c>
      <c r="O41" t="b" s="5">
        <f>N41=K41</f>
        <v>1</v>
      </c>
    </row>
    <row r="42" ht="15" customHeight="1">
      <c r="A42" t="s" s="2">
        <v>157</v>
      </c>
      <c r="B42" s="4">
        <f>LEFT(B20,3)+RIGHT(B20,2)</f>
        <v>5</v>
      </c>
      <c r="C42" s="4">
        <f>LEFT(C20,3)+RIGHT(C20,2)</f>
        <v>11</v>
      </c>
      <c r="D42" s="4">
        <f>LEFT(D20,3)+RIGHT(D20,2)</f>
        <v>9</v>
      </c>
      <c r="E42" s="4">
        <f>LEFT(E20,3)+RIGHT(E20,2)</f>
        <v>12</v>
      </c>
      <c r="F42" s="4">
        <f>LEFT(F20,3)+RIGHT(F20,2)</f>
        <v>10</v>
      </c>
      <c r="G42" s="4">
        <f>LEFT(G20,3)+RIGHT(G20,2)</f>
        <v>9</v>
      </c>
      <c r="H42" s="4">
        <f>LEFT(H20,3)+RIGHT(H20,2)</f>
        <v>5</v>
      </c>
      <c r="I42" s="4">
        <f>LEFT(I20,3)+RIGHT(I20,2)</f>
        <v>10</v>
      </c>
      <c r="J42" s="4">
        <f>LEFT(J20,3)+RIGHT(J20,2)</f>
        <v>11</v>
      </c>
      <c r="K42" s="4">
        <f>SUM(B42:J42)</f>
        <v>82</v>
      </c>
      <c r="L42" s="4">
        <f>LEFT(L20,3)+RIGHT(L20,2)</f>
        <v>42</v>
      </c>
      <c r="M42" s="4">
        <f>LEFT(M20,3)+RIGHT(M20,2)</f>
        <v>40</v>
      </c>
      <c r="N42" s="4">
        <f>SUM(L42:M42)</f>
        <v>82</v>
      </c>
      <c r="O42" t="b" s="5">
        <f>N42=K42</f>
        <v>1</v>
      </c>
    </row>
    <row r="43" ht="15" customHeight="1">
      <c r="A43" t="s" s="2">
        <v>160</v>
      </c>
      <c r="B43" s="4">
        <f>LEFT(B21,3)+RIGHT(B21,2)</f>
        <v>11</v>
      </c>
      <c r="C43" s="4">
        <f>LEFT(C21,3)+RIGHT(C21,2)</f>
        <v>14</v>
      </c>
      <c r="D43" s="4">
        <f>LEFT(D21,3)+RIGHT(D21,2)</f>
        <v>11</v>
      </c>
      <c r="E43" s="4">
        <f>LEFT(E21,3)+RIGHT(E21,2)</f>
        <v>8</v>
      </c>
      <c r="F43" s="4">
        <f>LEFT(F21,3)+RIGHT(F21,2)</f>
        <v>17</v>
      </c>
      <c r="G43" s="4">
        <f>LEFT(G21,3)+RIGHT(G21,2)</f>
        <v>15</v>
      </c>
      <c r="H43" s="4">
        <f>LEFT(H21,3)+RIGHT(H21,2)</f>
        <v>9</v>
      </c>
      <c r="I43" s="4">
        <f>LEFT(I21,3)+RIGHT(I21,2)</f>
        <v>12</v>
      </c>
      <c r="J43" s="4">
        <f>LEFT(J21,3)+RIGHT(J21,2)</f>
        <v>19</v>
      </c>
      <c r="K43" s="4">
        <f>SUM(B43:J43)</f>
        <v>116</v>
      </c>
      <c r="L43" s="4">
        <f>LEFT(L21,3)+RIGHT(L21,2)</f>
        <v>55</v>
      </c>
      <c r="M43" s="4">
        <f>LEFT(M21,3)+RIGHT(M21,2)</f>
        <v>61</v>
      </c>
      <c r="N43" s="4">
        <f>SUM(L43:M43)</f>
        <v>116</v>
      </c>
      <c r="O43" t="b" s="5">
        <f>N43=K43</f>
        <v>1</v>
      </c>
    </row>
    <row r="44" ht="15" customHeight="1">
      <c r="A44" t="s" s="2">
        <v>170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/>
      <c r="B45" t="s" s="2">
        <v>1</v>
      </c>
      <c r="C45" t="s" s="2">
        <v>2</v>
      </c>
      <c r="D45" t="s" s="2">
        <v>3</v>
      </c>
      <c r="E45" t="s" s="2">
        <v>4</v>
      </c>
      <c r="F45" t="s" s="2">
        <v>5</v>
      </c>
      <c r="G45" t="s" s="2">
        <v>6</v>
      </c>
      <c r="H45" t="s" s="2">
        <v>7</v>
      </c>
      <c r="I45" t="s" s="2">
        <v>8</v>
      </c>
      <c r="J45" t="s" s="2">
        <v>9</v>
      </c>
      <c r="K45" s="3"/>
      <c r="L45" s="3"/>
      <c r="M45" s="3"/>
      <c r="N45" s="3"/>
      <c r="O45" s="3"/>
    </row>
    <row r="46" ht="15" customHeight="1">
      <c r="A46" t="s" s="2">
        <v>13</v>
      </c>
      <c r="B46" s="4">
        <f>B24/38</f>
        <v>0.2631578947368421</v>
      </c>
      <c r="C46" s="4">
        <f>C24/38</f>
        <v>0.2368421052631579</v>
      </c>
      <c r="D46" s="4">
        <f>D24/38</f>
        <v>0.2368421052631579</v>
      </c>
      <c r="E46" s="4">
        <f>E24/38</f>
        <v>0.4473684210526316</v>
      </c>
      <c r="F46" s="4">
        <f>F24/38</f>
        <v>0.3157894736842105</v>
      </c>
      <c r="G46" s="4">
        <f>G24/38</f>
        <v>0.2894736842105263</v>
      </c>
      <c r="H46" s="4">
        <f>H24/38</f>
        <v>0.3157894736842105</v>
      </c>
      <c r="I46" s="4">
        <f>I24/38</f>
        <v>0.2105263157894737</v>
      </c>
      <c r="J46" s="4">
        <f>J24/38</f>
        <v>0.3421052631578947</v>
      </c>
      <c r="K46" s="3"/>
      <c r="L46" s="3"/>
      <c r="M46" s="3"/>
      <c r="N46" s="3"/>
      <c r="O46" s="3"/>
    </row>
    <row r="47" ht="15" customHeight="1">
      <c r="A47" t="s" s="2">
        <v>24</v>
      </c>
      <c r="B47" s="4">
        <f>B25/38</f>
        <v>0.1578947368421053</v>
      </c>
      <c r="C47" s="4">
        <f>C25/38</f>
        <v>0.131578947368421</v>
      </c>
      <c r="D47" s="4">
        <f>D25/38</f>
        <v>0.2368421052631579</v>
      </c>
      <c r="E47" s="4">
        <f>E25/38</f>
        <v>0.1842105263157895</v>
      </c>
      <c r="F47" s="4">
        <f>F25/38</f>
        <v>0.4473684210526316</v>
      </c>
      <c r="G47" s="4">
        <f>G25/38</f>
        <v>0.3947368421052632</v>
      </c>
      <c r="H47" s="4">
        <f>H25/38</f>
        <v>0.3157894736842105</v>
      </c>
      <c r="I47" s="4">
        <f>I25/38</f>
        <v>0.4210526315789473</v>
      </c>
      <c r="J47" s="4">
        <f>J25/38</f>
        <v>0.4210526315789473</v>
      </c>
      <c r="K47" s="3"/>
      <c r="L47" s="3"/>
      <c r="M47" s="3"/>
      <c r="N47" s="3"/>
      <c r="O47" s="3"/>
    </row>
    <row r="48" ht="15" customHeight="1">
      <c r="A48" t="s" s="2">
        <v>36</v>
      </c>
      <c r="B48" s="4">
        <f>B26/38</f>
        <v>0.3947368421052632</v>
      </c>
      <c r="C48" s="4">
        <f>C26/38</f>
        <v>0.2105263157894737</v>
      </c>
      <c r="D48" s="4">
        <f>D26/38</f>
        <v>0.4473684210526316</v>
      </c>
      <c r="E48" s="4">
        <f>E26/38</f>
        <v>0.3157894736842105</v>
      </c>
      <c r="F48" s="4">
        <f>F26/38</f>
        <v>0.2368421052631579</v>
      </c>
      <c r="G48" s="4">
        <f>G26/38</f>
        <v>0.2894736842105263</v>
      </c>
      <c r="H48" s="4">
        <f>H26/38</f>
        <v>0.2105263157894737</v>
      </c>
      <c r="I48" s="4">
        <f>I26/38</f>
        <v>0.3421052631578947</v>
      </c>
      <c r="J48" s="4">
        <f>J26/38</f>
        <v>0.5</v>
      </c>
      <c r="K48" s="3"/>
      <c r="L48" s="3"/>
      <c r="M48" s="3"/>
      <c r="N48" s="3"/>
      <c r="O48" s="3"/>
    </row>
    <row r="49" ht="15" customHeight="1">
      <c r="A49" t="s" s="2">
        <v>45</v>
      </c>
      <c r="B49" s="4">
        <f>B27/38</f>
        <v>0.1842105263157895</v>
      </c>
      <c r="C49" s="4">
        <f>C27/38</f>
        <v>0.2105263157894737</v>
      </c>
      <c r="D49" s="4">
        <f>D27/38</f>
        <v>0.2368421052631579</v>
      </c>
      <c r="E49" s="4">
        <f>E27/38</f>
        <v>0.3421052631578947</v>
      </c>
      <c r="F49" s="4">
        <f>F27/38</f>
        <v>0.4210526315789473</v>
      </c>
      <c r="G49" s="4">
        <f>G27/38</f>
        <v>0.4210526315789473</v>
      </c>
      <c r="H49" s="4">
        <f>H27/38</f>
        <v>0.3157894736842105</v>
      </c>
      <c r="I49" s="4">
        <f>I27/38</f>
        <v>0.2894736842105263</v>
      </c>
      <c r="J49" s="4">
        <f>J27/38</f>
        <v>0.5263157894736842</v>
      </c>
      <c r="K49" s="3"/>
      <c r="L49" s="3"/>
      <c r="M49" s="3"/>
      <c r="N49" s="3"/>
      <c r="O49" s="3"/>
    </row>
    <row r="50" ht="15" customHeight="1">
      <c r="A50" t="s" s="2">
        <v>53</v>
      </c>
      <c r="B50" s="4">
        <f>B28/38</f>
        <v>0.05263157894736842</v>
      </c>
      <c r="C50" s="4">
        <f>C28/38</f>
        <v>0.2368421052631579</v>
      </c>
      <c r="D50" s="4">
        <f>D28/38</f>
        <v>0.2368421052631579</v>
      </c>
      <c r="E50" s="4">
        <f>E28/38</f>
        <v>0.1578947368421053</v>
      </c>
      <c r="F50" s="4">
        <f>F28/38</f>
        <v>0.3684210526315789</v>
      </c>
      <c r="G50" s="4">
        <f>G28/38</f>
        <v>0.1842105263157895</v>
      </c>
      <c r="H50" s="4">
        <f>H28/38</f>
        <v>0.3421052631578947</v>
      </c>
      <c r="I50" s="4">
        <f>I28/38</f>
        <v>0.2894736842105263</v>
      </c>
      <c r="J50" s="4">
        <f>J28/38</f>
        <v>0.5</v>
      </c>
      <c r="K50" s="3"/>
      <c r="L50" s="3"/>
      <c r="M50" s="3"/>
      <c r="N50" s="3"/>
      <c r="O50" s="3"/>
    </row>
    <row r="51" ht="15" customHeight="1">
      <c r="A51" t="s" s="2">
        <v>63</v>
      </c>
      <c r="B51" s="4">
        <f>B29/38</f>
        <v>0.131578947368421</v>
      </c>
      <c r="C51" s="4">
        <f>C29/38</f>
        <v>0.3157894736842105</v>
      </c>
      <c r="D51" s="4">
        <f>D29/38</f>
        <v>0.3421052631578947</v>
      </c>
      <c r="E51" s="4">
        <f>E29/38</f>
        <v>0.2368421052631579</v>
      </c>
      <c r="F51" s="4">
        <f>F29/38</f>
        <v>0.5789473684210527</v>
      </c>
      <c r="G51" s="4">
        <f>G29/38</f>
        <v>0.2894736842105263</v>
      </c>
      <c r="H51" s="4">
        <f>H29/38</f>
        <v>0.2894736842105263</v>
      </c>
      <c r="I51" s="4">
        <f>I29/38</f>
        <v>0.2894736842105263</v>
      </c>
      <c r="J51" s="4">
        <f>J29/38</f>
        <v>0.5263157894736842</v>
      </c>
      <c r="K51" s="3"/>
      <c r="L51" s="3"/>
      <c r="M51" s="3"/>
      <c r="N51" s="3"/>
      <c r="O51" s="3"/>
    </row>
    <row r="52" ht="15" customHeight="1">
      <c r="A52" t="s" s="2">
        <v>73</v>
      </c>
      <c r="B52" s="4">
        <f>B30/38</f>
        <v>0.131578947368421</v>
      </c>
      <c r="C52" s="4">
        <f>C30/38</f>
        <v>0.2368421052631579</v>
      </c>
      <c r="D52" s="4">
        <f>D30/38</f>
        <v>0.3421052631578947</v>
      </c>
      <c r="E52" s="4">
        <f>E30/38</f>
        <v>0.2368421052631579</v>
      </c>
      <c r="F52" s="4">
        <f>F30/38</f>
        <v>0.2368421052631579</v>
      </c>
      <c r="G52" s="4">
        <f>G30/38</f>
        <v>0.2894736842105263</v>
      </c>
      <c r="H52" s="4">
        <f>H30/38</f>
        <v>0.4473684210526316</v>
      </c>
      <c r="I52" s="4">
        <f>I30/38</f>
        <v>0.1842105263157895</v>
      </c>
      <c r="J52" s="4">
        <f>J30/38</f>
        <v>0.631578947368421</v>
      </c>
      <c r="K52" s="3"/>
      <c r="L52" s="3"/>
      <c r="M52" s="3"/>
      <c r="N52" s="3"/>
      <c r="O52" s="3"/>
    </row>
    <row r="53" ht="15" customHeight="1">
      <c r="A53" t="s" s="2">
        <v>81</v>
      </c>
      <c r="B53" s="4">
        <f>B31/38</f>
        <v>0.2368421052631579</v>
      </c>
      <c r="C53" s="4">
        <f>C31/38</f>
        <v>0.2105263157894737</v>
      </c>
      <c r="D53" s="4">
        <f>D31/38</f>
        <v>0.3421052631578947</v>
      </c>
      <c r="E53" s="4">
        <f>E31/38</f>
        <v>0.1578947368421053</v>
      </c>
      <c r="F53" s="4">
        <f>F31/38</f>
        <v>0.4473684210526316</v>
      </c>
      <c r="G53" s="4">
        <f>G31/38</f>
        <v>0.2631578947368421</v>
      </c>
      <c r="H53" s="4">
        <f>H31/38</f>
        <v>0.4736842105263158</v>
      </c>
      <c r="I53" s="4">
        <f>I31/38</f>
        <v>0.2894736842105263</v>
      </c>
      <c r="J53" s="4">
        <f>J31/38</f>
        <v>0.5526315789473685</v>
      </c>
      <c r="K53" s="3"/>
      <c r="L53" s="3"/>
      <c r="M53" s="3"/>
      <c r="N53" s="3"/>
      <c r="O53" s="3"/>
    </row>
    <row r="54" ht="15" customHeight="1">
      <c r="A54" t="s" s="2">
        <v>90</v>
      </c>
      <c r="B54" s="4">
        <f>B32/38</f>
        <v>0.3947368421052632</v>
      </c>
      <c r="C54" s="4">
        <f>C32/38</f>
        <v>0.2894736842105263</v>
      </c>
      <c r="D54" s="4">
        <f>D32/38</f>
        <v>0.2631578947368421</v>
      </c>
      <c r="E54" s="4">
        <f>E32/38</f>
        <v>0.2105263157894737</v>
      </c>
      <c r="F54" s="4">
        <f>F32/38</f>
        <v>0.5</v>
      </c>
      <c r="G54" s="4">
        <f>G32/38</f>
        <v>0.4210526315789473</v>
      </c>
      <c r="H54" s="4">
        <f>H32/38</f>
        <v>0.2631578947368421</v>
      </c>
      <c r="I54" s="4">
        <f>I32/38</f>
        <v>0.1578947368421053</v>
      </c>
      <c r="J54" s="4">
        <f>J32/38</f>
        <v>0.4473684210526316</v>
      </c>
      <c r="K54" s="3"/>
      <c r="L54" s="3"/>
      <c r="M54" s="3"/>
      <c r="N54" s="3"/>
      <c r="O54" s="3"/>
    </row>
    <row r="55" ht="15" customHeight="1">
      <c r="A55" t="s" s="2">
        <v>99</v>
      </c>
      <c r="B55" s="4">
        <f>B33/38</f>
        <v>0.2105263157894737</v>
      </c>
      <c r="C55" s="4">
        <f>C33/38</f>
        <v>0.2105263157894737</v>
      </c>
      <c r="D55" s="4">
        <f>D33/38</f>
        <v>0.2105263157894737</v>
      </c>
      <c r="E55" s="4">
        <f>E33/38</f>
        <v>0.1842105263157895</v>
      </c>
      <c r="F55" s="4">
        <f>F33/38</f>
        <v>0.2368421052631579</v>
      </c>
      <c r="G55" s="4">
        <f>G33/38</f>
        <v>0.1842105263157895</v>
      </c>
      <c r="H55" s="4">
        <f>H33/38</f>
        <v>0.3421052631578947</v>
      </c>
      <c r="I55" s="4">
        <f>I33/38</f>
        <v>0.2631578947368421</v>
      </c>
      <c r="J55" s="4">
        <f>J33/38</f>
        <v>0.3684210526315789</v>
      </c>
      <c r="K55" s="3"/>
      <c r="L55" s="3"/>
      <c r="M55" s="3"/>
      <c r="N55" s="3"/>
      <c r="O55" s="3"/>
    </row>
    <row r="56" ht="15" customHeight="1">
      <c r="A56" t="s" s="2">
        <v>106</v>
      </c>
      <c r="B56" s="4">
        <f>B34/38</f>
        <v>0.2631578947368421</v>
      </c>
      <c r="C56" s="4">
        <f>C34/38</f>
        <v>0.2368421052631579</v>
      </c>
      <c r="D56" s="4">
        <f>D34/38</f>
        <v>0.2105263157894737</v>
      </c>
      <c r="E56" s="4">
        <f>E34/38</f>
        <v>0.2631578947368421</v>
      </c>
      <c r="F56" s="4">
        <f>F34/38</f>
        <v>0.4473684210526316</v>
      </c>
      <c r="G56" s="4">
        <f>G34/38</f>
        <v>0.2631578947368421</v>
      </c>
      <c r="H56" s="4">
        <f>H34/38</f>
        <v>0.3157894736842105</v>
      </c>
      <c r="I56" s="4">
        <f>I34/38</f>
        <v>0.3157894736842105</v>
      </c>
      <c r="J56" s="4">
        <f>J34/38</f>
        <v>0.5526315789473685</v>
      </c>
      <c r="K56" s="3"/>
      <c r="L56" s="3"/>
      <c r="M56" s="3"/>
      <c r="N56" s="3"/>
      <c r="O56" s="3"/>
    </row>
    <row r="57" ht="15" customHeight="1">
      <c r="A57" t="s" s="2">
        <v>113</v>
      </c>
      <c r="B57" s="4">
        <f>B35/38</f>
        <v>0.1052631578947368</v>
      </c>
      <c r="C57" s="4">
        <f>C35/38</f>
        <v>0.2368421052631579</v>
      </c>
      <c r="D57" s="4">
        <f>D35/38</f>
        <v>0.2631578947368421</v>
      </c>
      <c r="E57" s="4">
        <f>E35/38</f>
        <v>0.2105263157894737</v>
      </c>
      <c r="F57" s="4">
        <f>F35/38</f>
        <v>0.4473684210526316</v>
      </c>
      <c r="G57" s="4">
        <f>G35/38</f>
        <v>0.3421052631578947</v>
      </c>
      <c r="H57" s="4">
        <f>H35/38</f>
        <v>0.4736842105263158</v>
      </c>
      <c r="I57" s="4">
        <f>I35/38</f>
        <v>0.2631578947368421</v>
      </c>
      <c r="J57" s="4">
        <f>J35/38</f>
        <v>0.4473684210526316</v>
      </c>
      <c r="K57" s="3"/>
      <c r="L57" s="3"/>
      <c r="M57" s="3"/>
      <c r="N57" s="3"/>
      <c r="O57" s="3"/>
    </row>
    <row r="58" ht="15" customHeight="1">
      <c r="A58" t="s" s="2">
        <v>119</v>
      </c>
      <c r="B58" s="4">
        <f>B36/38</f>
        <v>0.1578947368421053</v>
      </c>
      <c r="C58" s="4">
        <f>C36/38</f>
        <v>0.2631578947368421</v>
      </c>
      <c r="D58" s="4">
        <f>D36/38</f>
        <v>0.1842105263157895</v>
      </c>
      <c r="E58" s="4">
        <f>E36/38</f>
        <v>0.3157894736842105</v>
      </c>
      <c r="F58" s="4">
        <f>F36/38</f>
        <v>0.3421052631578947</v>
      </c>
      <c r="G58" s="4">
        <f>G36/38</f>
        <v>0.1578947368421053</v>
      </c>
      <c r="H58" s="4">
        <f>H36/38</f>
        <v>0.4210526315789473</v>
      </c>
      <c r="I58" s="4">
        <f>I36/38</f>
        <v>0.3947368421052632</v>
      </c>
      <c r="J58" s="4">
        <f>J36/38</f>
        <v>0.3947368421052632</v>
      </c>
      <c r="K58" s="3"/>
      <c r="L58" s="3"/>
      <c r="M58" s="3"/>
      <c r="N58" s="3"/>
      <c r="O58" s="3"/>
    </row>
    <row r="59" ht="15" customHeight="1">
      <c r="A59" t="s" s="2">
        <v>125</v>
      </c>
      <c r="B59" s="4">
        <f>B37/38</f>
        <v>0.1578947368421053</v>
      </c>
      <c r="C59" s="4">
        <f>C37/38</f>
        <v>0.3157894736842105</v>
      </c>
      <c r="D59" s="4">
        <f>D37/38</f>
        <v>0.2368421052631579</v>
      </c>
      <c r="E59" s="4">
        <f>E37/38</f>
        <v>0.131578947368421</v>
      </c>
      <c r="F59" s="4">
        <f>F37/38</f>
        <v>0.3157894736842105</v>
      </c>
      <c r="G59" s="4">
        <f>G37/38</f>
        <v>0.3947368421052632</v>
      </c>
      <c r="H59" s="4">
        <f>H37/38</f>
        <v>0.2631578947368421</v>
      </c>
      <c r="I59" s="4">
        <f>I37/38</f>
        <v>0.2894736842105263</v>
      </c>
      <c r="J59" s="4">
        <f>J37/38</f>
        <v>0.4210526315789473</v>
      </c>
      <c r="K59" s="3"/>
      <c r="L59" s="3"/>
      <c r="M59" s="3"/>
      <c r="N59" s="3"/>
      <c r="O59" s="3"/>
    </row>
    <row r="60" ht="15" customHeight="1">
      <c r="A60" t="s" s="2">
        <v>133</v>
      </c>
      <c r="B60" s="4">
        <f>B38/38</f>
        <v>0.1842105263157895</v>
      </c>
      <c r="C60" s="4">
        <f>C38/38</f>
        <v>0.2894736842105263</v>
      </c>
      <c r="D60" s="4">
        <f>D38/38</f>
        <v>0.1842105263157895</v>
      </c>
      <c r="E60" s="4">
        <f>E38/38</f>
        <v>0.2368421052631579</v>
      </c>
      <c r="F60" s="4">
        <f>F38/38</f>
        <v>0.5526315789473685</v>
      </c>
      <c r="G60" s="4">
        <f>G38/38</f>
        <v>0.3947368421052632</v>
      </c>
      <c r="H60" s="4">
        <f>H38/38</f>
        <v>0.4210526315789473</v>
      </c>
      <c r="I60" s="4">
        <f>I38/38</f>
        <v>0.131578947368421</v>
      </c>
      <c r="J60" s="4">
        <f>J38/38</f>
        <v>0.5</v>
      </c>
      <c r="K60" s="3"/>
      <c r="L60" s="3"/>
      <c r="M60" s="3"/>
      <c r="N60" s="3"/>
      <c r="O60" s="3"/>
    </row>
    <row r="61" ht="15" customHeight="1">
      <c r="A61" t="s" s="2">
        <v>142</v>
      </c>
      <c r="B61" s="4">
        <f>B39/38</f>
        <v>0.2105263157894737</v>
      </c>
      <c r="C61" s="4">
        <f>C39/38</f>
        <v>0.2105263157894737</v>
      </c>
      <c r="D61" s="4">
        <f>D39/38</f>
        <v>0.3684210526315789</v>
      </c>
      <c r="E61" s="4">
        <f>E39/38</f>
        <v>0.2631578947368421</v>
      </c>
      <c r="F61" s="4">
        <f>F39/38</f>
        <v>0.2105263157894737</v>
      </c>
      <c r="G61" s="4">
        <f>G39/38</f>
        <v>0.2105263157894737</v>
      </c>
      <c r="H61" s="4">
        <f>H39/38</f>
        <v>0.5789473684210527</v>
      </c>
      <c r="I61" s="4">
        <f>I39/38</f>
        <v>0.1578947368421053</v>
      </c>
      <c r="J61" s="4">
        <f>J39/38</f>
        <v>0.2631578947368421</v>
      </c>
      <c r="K61" s="3"/>
      <c r="L61" s="3"/>
      <c r="M61" s="3"/>
      <c r="N61" s="3"/>
      <c r="O61" s="3"/>
    </row>
    <row r="62" ht="15" customHeight="1">
      <c r="A62" t="s" s="2">
        <v>146</v>
      </c>
      <c r="B62" s="4">
        <f>B40/38</f>
        <v>0.1842105263157895</v>
      </c>
      <c r="C62" s="4">
        <f>C40/38</f>
        <v>0.2368421052631579</v>
      </c>
      <c r="D62" s="4">
        <f>D40/38</f>
        <v>0.2368421052631579</v>
      </c>
      <c r="E62" s="4">
        <f>E40/38</f>
        <v>0.3157894736842105</v>
      </c>
      <c r="F62" s="4">
        <f>F40/38</f>
        <v>0.3421052631578947</v>
      </c>
      <c r="G62" s="4">
        <f>G40/38</f>
        <v>0.2105263157894737</v>
      </c>
      <c r="H62" s="4">
        <f>H40/38</f>
        <v>0.3157894736842105</v>
      </c>
      <c r="I62" s="4">
        <f>I40/38</f>
        <v>0.4210526315789473</v>
      </c>
      <c r="J62" s="4">
        <f>J40/38</f>
        <v>0.4736842105263158</v>
      </c>
      <c r="K62" s="3"/>
      <c r="L62" s="3"/>
      <c r="M62" s="3"/>
      <c r="N62" s="3"/>
      <c r="O62" s="3"/>
    </row>
    <row r="63" ht="15" customHeight="1">
      <c r="A63" t="s" s="2">
        <v>151</v>
      </c>
      <c r="B63" s="4">
        <f>B41/38</f>
        <v>0.1052631578947368</v>
      </c>
      <c r="C63" s="4">
        <f>C41/38</f>
        <v>0.3157894736842105</v>
      </c>
      <c r="D63" s="4">
        <f>D41/38</f>
        <v>0.1578947368421053</v>
      </c>
      <c r="E63" s="4">
        <f>E41/38</f>
        <v>0.1578947368421053</v>
      </c>
      <c r="F63" s="4">
        <f>F41/38</f>
        <v>0.4210526315789473</v>
      </c>
      <c r="G63" s="4">
        <f>G41/38</f>
        <v>0.3157894736842105</v>
      </c>
      <c r="H63" s="4">
        <f>H41/38</f>
        <v>0.2631578947368421</v>
      </c>
      <c r="I63" s="4">
        <f>I41/38</f>
        <v>0.1842105263157895</v>
      </c>
      <c r="J63" s="4">
        <f>J41/38</f>
        <v>0.4473684210526316</v>
      </c>
      <c r="K63" s="3"/>
      <c r="L63" s="3"/>
      <c r="M63" s="3"/>
      <c r="N63" s="3"/>
      <c r="O63" s="3"/>
    </row>
    <row r="64" ht="15" customHeight="1">
      <c r="A64" t="s" s="2">
        <v>157</v>
      </c>
      <c r="B64" s="4">
        <f>B42/38</f>
        <v>0.131578947368421</v>
      </c>
      <c r="C64" s="4">
        <f>C42/38</f>
        <v>0.2894736842105263</v>
      </c>
      <c r="D64" s="4">
        <f>D42/38</f>
        <v>0.2368421052631579</v>
      </c>
      <c r="E64" s="4">
        <f>E42/38</f>
        <v>0.3157894736842105</v>
      </c>
      <c r="F64" s="4">
        <f>F42/38</f>
        <v>0.2631578947368421</v>
      </c>
      <c r="G64" s="4">
        <f>G42/38</f>
        <v>0.2368421052631579</v>
      </c>
      <c r="H64" s="4">
        <f>H42/38</f>
        <v>0.131578947368421</v>
      </c>
      <c r="I64" s="4">
        <f>I42/38</f>
        <v>0.2631578947368421</v>
      </c>
      <c r="J64" s="4">
        <f>J42/38</f>
        <v>0.2894736842105263</v>
      </c>
      <c r="K64" s="3"/>
      <c r="L64" s="3"/>
      <c r="M64" s="3"/>
      <c r="N64" s="3"/>
      <c r="O64" s="3"/>
    </row>
    <row r="65" ht="15" customHeight="1">
      <c r="A65" t="s" s="2">
        <v>160</v>
      </c>
      <c r="B65" s="4">
        <f>B43/38</f>
        <v>0.2894736842105263</v>
      </c>
      <c r="C65" s="4">
        <f>C43/38</f>
        <v>0.3684210526315789</v>
      </c>
      <c r="D65" s="4">
        <f>D43/38</f>
        <v>0.2894736842105263</v>
      </c>
      <c r="E65" s="4">
        <f>E43/38</f>
        <v>0.2105263157894737</v>
      </c>
      <c r="F65" s="4">
        <f>F43/38</f>
        <v>0.4473684210526316</v>
      </c>
      <c r="G65" s="4">
        <f>G43/38</f>
        <v>0.3947368421052632</v>
      </c>
      <c r="H65" s="4">
        <f>H43/38</f>
        <v>0.2368421052631579</v>
      </c>
      <c r="I65" s="4">
        <f>I43/38</f>
        <v>0.3157894736842105</v>
      </c>
      <c r="J65" s="4">
        <f>J43/38</f>
        <v>0.5</v>
      </c>
      <c r="K65" s="3"/>
      <c r="L65" s="3"/>
      <c r="M65" s="3"/>
      <c r="N65" s="3"/>
      <c r="O65" s="3"/>
    </row>
    <row r="66" ht="15" customHeight="1">
      <c r="A66" t="s" s="2">
        <v>171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/>
      <c r="B67" t="s" s="2">
        <v>1</v>
      </c>
      <c r="C67" t="s" s="2">
        <v>2</v>
      </c>
      <c r="D67" t="s" s="2">
        <v>3</v>
      </c>
      <c r="E67" t="s" s="2">
        <v>4</v>
      </c>
      <c r="F67" t="s" s="2">
        <v>5</v>
      </c>
      <c r="G67" t="s" s="2">
        <v>6</v>
      </c>
      <c r="H67" t="s" s="2">
        <v>7</v>
      </c>
      <c r="I67" t="s" s="2">
        <v>8</v>
      </c>
      <c r="J67" t="s" s="2">
        <v>9</v>
      </c>
      <c r="K67" s="3"/>
      <c r="L67" s="3"/>
      <c r="M67" s="3"/>
      <c r="N67" s="3"/>
      <c r="O67" s="3"/>
    </row>
    <row r="68" ht="15" customHeight="1">
      <c r="A68" t="s" s="2">
        <v>13</v>
      </c>
      <c r="B68" s="4">
        <f>1-B46</f>
        <v>0.736842105263158</v>
      </c>
      <c r="C68" s="4">
        <f>1-C46</f>
        <v>0.7631578947368421</v>
      </c>
      <c r="D68" s="4">
        <f>1-D46</f>
        <v>0.7631578947368421</v>
      </c>
      <c r="E68" s="4">
        <f>1-E46</f>
        <v>0.5526315789473684</v>
      </c>
      <c r="F68" s="4">
        <f>1-F46</f>
        <v>0.6842105263157895</v>
      </c>
      <c r="G68" s="4">
        <f>1-G46</f>
        <v>0.7105263157894737</v>
      </c>
      <c r="H68" s="4">
        <f>1-H46</f>
        <v>0.6842105263157895</v>
      </c>
      <c r="I68" s="4">
        <f>1-I46</f>
        <v>0.7894736842105263</v>
      </c>
      <c r="J68" s="4">
        <f>1-J46</f>
        <v>0.6578947368421053</v>
      </c>
      <c r="K68" s="3"/>
      <c r="L68" s="3"/>
      <c r="M68" s="3"/>
      <c r="N68" s="3"/>
      <c r="O68" s="3"/>
    </row>
    <row r="69" ht="15" customHeight="1">
      <c r="A69" t="s" s="2">
        <v>24</v>
      </c>
      <c r="B69" s="4">
        <f>1-B47</f>
        <v>0.8421052631578947</v>
      </c>
      <c r="C69" s="4">
        <f>1-C47</f>
        <v>0.868421052631579</v>
      </c>
      <c r="D69" s="4">
        <f>1-D47</f>
        <v>0.7631578947368421</v>
      </c>
      <c r="E69" s="4">
        <f>1-E47</f>
        <v>0.8157894736842105</v>
      </c>
      <c r="F69" s="4">
        <f>1-F47</f>
        <v>0.5526315789473684</v>
      </c>
      <c r="G69" s="4">
        <f>1-G47</f>
        <v>0.6052631578947368</v>
      </c>
      <c r="H69" s="4">
        <f>1-H47</f>
        <v>0.6842105263157895</v>
      </c>
      <c r="I69" s="4">
        <f>1-I47</f>
        <v>0.5789473684210527</v>
      </c>
      <c r="J69" s="4">
        <f>1-J47</f>
        <v>0.5789473684210527</v>
      </c>
      <c r="K69" s="3"/>
      <c r="L69" s="3"/>
      <c r="M69" s="3"/>
      <c r="N69" s="3"/>
      <c r="O69" s="3"/>
    </row>
    <row r="70" ht="15" customHeight="1">
      <c r="A70" t="s" s="2">
        <v>36</v>
      </c>
      <c r="B70" s="4">
        <f>1-B48</f>
        <v>0.6052631578947368</v>
      </c>
      <c r="C70" s="4">
        <f>1-C48</f>
        <v>0.7894736842105263</v>
      </c>
      <c r="D70" s="4">
        <f>1-D48</f>
        <v>0.5526315789473684</v>
      </c>
      <c r="E70" s="4">
        <f>1-E48</f>
        <v>0.6842105263157895</v>
      </c>
      <c r="F70" s="4">
        <f>1-F48</f>
        <v>0.7631578947368421</v>
      </c>
      <c r="G70" s="4">
        <f>1-G48</f>
        <v>0.7105263157894737</v>
      </c>
      <c r="H70" s="4">
        <f>1-H48</f>
        <v>0.7894736842105263</v>
      </c>
      <c r="I70" s="4">
        <f>1-I48</f>
        <v>0.6578947368421053</v>
      </c>
      <c r="J70" s="4">
        <f>1-J48</f>
        <v>0.5</v>
      </c>
      <c r="K70" s="3"/>
      <c r="L70" s="3"/>
      <c r="M70" s="3"/>
      <c r="N70" s="3"/>
      <c r="O70" s="3"/>
    </row>
    <row r="71" ht="15" customHeight="1">
      <c r="A71" t="s" s="2">
        <v>45</v>
      </c>
      <c r="B71" s="4">
        <f>1-B49</f>
        <v>0.8157894736842105</v>
      </c>
      <c r="C71" s="4">
        <f>1-C49</f>
        <v>0.7894736842105263</v>
      </c>
      <c r="D71" s="4">
        <f>1-D49</f>
        <v>0.7631578947368421</v>
      </c>
      <c r="E71" s="4">
        <f>1-E49</f>
        <v>0.6578947368421053</v>
      </c>
      <c r="F71" s="4">
        <f>1-F49</f>
        <v>0.5789473684210527</v>
      </c>
      <c r="G71" s="4">
        <f>1-G49</f>
        <v>0.5789473684210527</v>
      </c>
      <c r="H71" s="4">
        <f>1-H49</f>
        <v>0.6842105263157895</v>
      </c>
      <c r="I71" s="4">
        <f>1-I49</f>
        <v>0.7105263157894737</v>
      </c>
      <c r="J71" s="4">
        <f>1-J49</f>
        <v>0.4736842105263158</v>
      </c>
      <c r="K71" s="3"/>
      <c r="L71" s="3"/>
      <c r="M71" s="3"/>
      <c r="N71" s="3"/>
      <c r="O71" s="3"/>
    </row>
    <row r="72" ht="15" customHeight="1">
      <c r="A72" t="s" s="2">
        <v>53</v>
      </c>
      <c r="B72" s="4">
        <f>1-B50</f>
        <v>0.9473684210526316</v>
      </c>
      <c r="C72" s="4">
        <f>1-C50</f>
        <v>0.7631578947368421</v>
      </c>
      <c r="D72" s="4">
        <f>1-D50</f>
        <v>0.7631578947368421</v>
      </c>
      <c r="E72" s="4">
        <f>1-E50</f>
        <v>0.8421052631578947</v>
      </c>
      <c r="F72" s="4">
        <f>1-F50</f>
        <v>0.631578947368421</v>
      </c>
      <c r="G72" s="4">
        <f>1-G50</f>
        <v>0.8157894736842105</v>
      </c>
      <c r="H72" s="4">
        <f>1-H50</f>
        <v>0.6578947368421053</v>
      </c>
      <c r="I72" s="4">
        <f>1-I50</f>
        <v>0.7105263157894737</v>
      </c>
      <c r="J72" s="4">
        <f>1-J50</f>
        <v>0.5</v>
      </c>
      <c r="K72" s="3"/>
      <c r="L72" s="3"/>
      <c r="M72" s="3"/>
      <c r="N72" s="3"/>
      <c r="O72" s="3"/>
    </row>
    <row r="73" ht="15" customHeight="1">
      <c r="A73" t="s" s="2">
        <v>63</v>
      </c>
      <c r="B73" s="4">
        <f>1-B51</f>
        <v>0.868421052631579</v>
      </c>
      <c r="C73" s="4">
        <f>1-C51</f>
        <v>0.6842105263157895</v>
      </c>
      <c r="D73" s="4">
        <f>1-D51</f>
        <v>0.6578947368421053</v>
      </c>
      <c r="E73" s="4">
        <f>1-E51</f>
        <v>0.7631578947368421</v>
      </c>
      <c r="F73" s="4">
        <f>1-F51</f>
        <v>0.4210526315789473</v>
      </c>
      <c r="G73" s="4">
        <f>1-G51</f>
        <v>0.7105263157894737</v>
      </c>
      <c r="H73" s="4">
        <f>1-H51</f>
        <v>0.7105263157894737</v>
      </c>
      <c r="I73" s="4">
        <f>1-I51</f>
        <v>0.7105263157894737</v>
      </c>
      <c r="J73" s="4">
        <f>1-J51</f>
        <v>0.4736842105263158</v>
      </c>
      <c r="K73" s="3"/>
      <c r="L73" s="3"/>
      <c r="M73" s="3"/>
      <c r="N73" s="3"/>
      <c r="O73" s="3"/>
    </row>
    <row r="74" ht="15" customHeight="1">
      <c r="A74" t="s" s="2">
        <v>73</v>
      </c>
      <c r="B74" s="4">
        <f>1-B52</f>
        <v>0.868421052631579</v>
      </c>
      <c r="C74" s="4">
        <f>1-C52</f>
        <v>0.7631578947368421</v>
      </c>
      <c r="D74" s="4">
        <f>1-D52</f>
        <v>0.6578947368421053</v>
      </c>
      <c r="E74" s="4">
        <f>1-E52</f>
        <v>0.7631578947368421</v>
      </c>
      <c r="F74" s="4">
        <f>1-F52</f>
        <v>0.7631578947368421</v>
      </c>
      <c r="G74" s="4">
        <f>1-G52</f>
        <v>0.7105263157894737</v>
      </c>
      <c r="H74" s="4">
        <f>1-H52</f>
        <v>0.5526315789473684</v>
      </c>
      <c r="I74" s="4">
        <f>1-I52</f>
        <v>0.8157894736842105</v>
      </c>
      <c r="J74" s="4">
        <f>1-J52</f>
        <v>0.368421052631579</v>
      </c>
      <c r="K74" s="3"/>
      <c r="L74" s="3"/>
      <c r="M74" s="3"/>
      <c r="N74" s="3"/>
      <c r="O74" s="3"/>
    </row>
    <row r="75" ht="15" customHeight="1">
      <c r="A75" t="s" s="2">
        <v>81</v>
      </c>
      <c r="B75" s="4">
        <f>1-B53</f>
        <v>0.7631578947368421</v>
      </c>
      <c r="C75" s="4">
        <f>1-C53</f>
        <v>0.7894736842105263</v>
      </c>
      <c r="D75" s="4">
        <f>1-D53</f>
        <v>0.6578947368421053</v>
      </c>
      <c r="E75" s="4">
        <f>1-E53</f>
        <v>0.8421052631578947</v>
      </c>
      <c r="F75" s="4">
        <f>1-F53</f>
        <v>0.5526315789473684</v>
      </c>
      <c r="G75" s="4">
        <f>1-G53</f>
        <v>0.736842105263158</v>
      </c>
      <c r="H75" s="4">
        <f>1-H53</f>
        <v>0.5263157894736843</v>
      </c>
      <c r="I75" s="4">
        <f>1-I53</f>
        <v>0.7105263157894737</v>
      </c>
      <c r="J75" s="4">
        <f>1-J53</f>
        <v>0.4473684210526315</v>
      </c>
      <c r="K75" s="3"/>
      <c r="L75" s="3"/>
      <c r="M75" s="3"/>
      <c r="N75" s="3"/>
      <c r="O75" s="3"/>
    </row>
    <row r="76" ht="15" customHeight="1">
      <c r="A76" t="s" s="2">
        <v>90</v>
      </c>
      <c r="B76" s="4">
        <f>1-B54</f>
        <v>0.6052631578947368</v>
      </c>
      <c r="C76" s="4">
        <f>1-C54</f>
        <v>0.7105263157894737</v>
      </c>
      <c r="D76" s="4">
        <f>1-D54</f>
        <v>0.736842105263158</v>
      </c>
      <c r="E76" s="4">
        <f>1-E54</f>
        <v>0.7894736842105263</v>
      </c>
      <c r="F76" s="4">
        <f>1-F54</f>
        <v>0.5</v>
      </c>
      <c r="G76" s="4">
        <f>1-G54</f>
        <v>0.5789473684210527</v>
      </c>
      <c r="H76" s="4">
        <f>1-H54</f>
        <v>0.736842105263158</v>
      </c>
      <c r="I76" s="4">
        <f>1-I54</f>
        <v>0.8421052631578947</v>
      </c>
      <c r="J76" s="4">
        <f>1-J54</f>
        <v>0.5526315789473684</v>
      </c>
      <c r="K76" s="3"/>
      <c r="L76" s="3"/>
      <c r="M76" s="3"/>
      <c r="N76" s="3"/>
      <c r="O76" s="3"/>
    </row>
    <row r="77" ht="15" customHeight="1">
      <c r="A77" t="s" s="2">
        <v>99</v>
      </c>
      <c r="B77" s="4">
        <f>1-B55</f>
        <v>0.7894736842105263</v>
      </c>
      <c r="C77" s="4">
        <f>1-C55</f>
        <v>0.7894736842105263</v>
      </c>
      <c r="D77" s="4">
        <f>1-D55</f>
        <v>0.7894736842105263</v>
      </c>
      <c r="E77" s="4">
        <f>1-E55</f>
        <v>0.8157894736842105</v>
      </c>
      <c r="F77" s="4">
        <f>1-F55</f>
        <v>0.7631578947368421</v>
      </c>
      <c r="G77" s="4">
        <f>1-G55</f>
        <v>0.8157894736842105</v>
      </c>
      <c r="H77" s="4">
        <f>1-H55</f>
        <v>0.6578947368421053</v>
      </c>
      <c r="I77" s="4">
        <f>1-I55</f>
        <v>0.736842105263158</v>
      </c>
      <c r="J77" s="4">
        <f>1-J55</f>
        <v>0.631578947368421</v>
      </c>
      <c r="K77" s="3"/>
      <c r="L77" s="3"/>
      <c r="M77" s="3"/>
      <c r="N77" s="3"/>
      <c r="O77" s="3"/>
    </row>
    <row r="78" ht="15" customHeight="1">
      <c r="A78" t="s" s="2">
        <v>106</v>
      </c>
      <c r="B78" s="4">
        <f>1-B56</f>
        <v>0.736842105263158</v>
      </c>
      <c r="C78" s="4">
        <f>1-C56</f>
        <v>0.7631578947368421</v>
      </c>
      <c r="D78" s="4">
        <f>1-D56</f>
        <v>0.7894736842105263</v>
      </c>
      <c r="E78" s="4">
        <f>1-E56</f>
        <v>0.736842105263158</v>
      </c>
      <c r="F78" s="4">
        <f>1-F56</f>
        <v>0.5526315789473684</v>
      </c>
      <c r="G78" s="4">
        <f>1-G56</f>
        <v>0.736842105263158</v>
      </c>
      <c r="H78" s="4">
        <f>1-H56</f>
        <v>0.6842105263157895</v>
      </c>
      <c r="I78" s="4">
        <f>1-I56</f>
        <v>0.6842105263157895</v>
      </c>
      <c r="J78" s="4">
        <f>1-J56</f>
        <v>0.4473684210526315</v>
      </c>
      <c r="K78" s="3"/>
      <c r="L78" s="3"/>
      <c r="M78" s="3"/>
      <c r="N78" s="3"/>
      <c r="O78" s="3"/>
    </row>
    <row r="79" ht="15" customHeight="1">
      <c r="A79" t="s" s="2">
        <v>113</v>
      </c>
      <c r="B79" s="4">
        <f>1-B57</f>
        <v>0.8947368421052632</v>
      </c>
      <c r="C79" s="4">
        <f>1-C57</f>
        <v>0.7631578947368421</v>
      </c>
      <c r="D79" s="4">
        <f>1-D57</f>
        <v>0.736842105263158</v>
      </c>
      <c r="E79" s="4">
        <f>1-E57</f>
        <v>0.7894736842105263</v>
      </c>
      <c r="F79" s="4">
        <f>1-F57</f>
        <v>0.5526315789473684</v>
      </c>
      <c r="G79" s="4">
        <f>1-G57</f>
        <v>0.6578947368421053</v>
      </c>
      <c r="H79" s="4">
        <f>1-H57</f>
        <v>0.5263157894736843</v>
      </c>
      <c r="I79" s="4">
        <f>1-I57</f>
        <v>0.736842105263158</v>
      </c>
      <c r="J79" s="4">
        <f>1-J57</f>
        <v>0.5526315789473684</v>
      </c>
      <c r="K79" s="3"/>
      <c r="L79" s="3"/>
      <c r="M79" s="3"/>
      <c r="N79" s="3"/>
      <c r="O79" s="3"/>
    </row>
    <row r="80" ht="15" customHeight="1">
      <c r="A80" t="s" s="2">
        <v>119</v>
      </c>
      <c r="B80" s="4">
        <f>1-B58</f>
        <v>0.8421052631578947</v>
      </c>
      <c r="C80" s="4">
        <f>1-C58</f>
        <v>0.736842105263158</v>
      </c>
      <c r="D80" s="4">
        <f>1-D58</f>
        <v>0.8157894736842105</v>
      </c>
      <c r="E80" s="4">
        <f>1-E58</f>
        <v>0.6842105263157895</v>
      </c>
      <c r="F80" s="4">
        <f>1-F58</f>
        <v>0.6578947368421053</v>
      </c>
      <c r="G80" s="4">
        <f>1-G58</f>
        <v>0.8421052631578947</v>
      </c>
      <c r="H80" s="4">
        <f>1-H58</f>
        <v>0.5789473684210527</v>
      </c>
      <c r="I80" s="4">
        <f>1-I58</f>
        <v>0.6052631578947368</v>
      </c>
      <c r="J80" s="4">
        <f>1-J58</f>
        <v>0.6052631578947368</v>
      </c>
      <c r="K80" s="3"/>
      <c r="L80" s="3"/>
      <c r="M80" s="3"/>
      <c r="N80" s="3"/>
      <c r="O80" s="3"/>
    </row>
    <row r="81" ht="15" customHeight="1">
      <c r="A81" t="s" s="2">
        <v>125</v>
      </c>
      <c r="B81" s="4">
        <f>1-B59</f>
        <v>0.8421052631578947</v>
      </c>
      <c r="C81" s="4">
        <f>1-C59</f>
        <v>0.6842105263157895</v>
      </c>
      <c r="D81" s="4">
        <f>1-D59</f>
        <v>0.7631578947368421</v>
      </c>
      <c r="E81" s="4">
        <f>1-E59</f>
        <v>0.868421052631579</v>
      </c>
      <c r="F81" s="4">
        <f>1-F59</f>
        <v>0.6842105263157895</v>
      </c>
      <c r="G81" s="4">
        <f>1-G59</f>
        <v>0.6052631578947368</v>
      </c>
      <c r="H81" s="4">
        <f>1-H59</f>
        <v>0.736842105263158</v>
      </c>
      <c r="I81" s="4">
        <f>1-I59</f>
        <v>0.7105263157894737</v>
      </c>
      <c r="J81" s="4">
        <f>1-J59</f>
        <v>0.5789473684210527</v>
      </c>
      <c r="K81" s="3"/>
      <c r="L81" s="3"/>
      <c r="M81" s="3"/>
      <c r="N81" s="3"/>
      <c r="O81" s="3"/>
    </row>
    <row r="82" ht="15" customHeight="1">
      <c r="A82" t="s" s="2">
        <v>133</v>
      </c>
      <c r="B82" s="4">
        <f>1-B60</f>
        <v>0.8157894736842105</v>
      </c>
      <c r="C82" s="4">
        <f>1-C60</f>
        <v>0.7105263157894737</v>
      </c>
      <c r="D82" s="4">
        <f>1-D60</f>
        <v>0.8157894736842105</v>
      </c>
      <c r="E82" s="4">
        <f>1-E60</f>
        <v>0.7631578947368421</v>
      </c>
      <c r="F82" s="4">
        <f>1-F60</f>
        <v>0.4473684210526315</v>
      </c>
      <c r="G82" s="4">
        <f>1-G60</f>
        <v>0.6052631578947368</v>
      </c>
      <c r="H82" s="4">
        <f>1-H60</f>
        <v>0.5789473684210527</v>
      </c>
      <c r="I82" s="4">
        <f>1-I60</f>
        <v>0.868421052631579</v>
      </c>
      <c r="J82" s="4">
        <f>1-J60</f>
        <v>0.5</v>
      </c>
      <c r="K82" s="3"/>
      <c r="L82" s="3"/>
      <c r="M82" s="3"/>
      <c r="N82" s="3"/>
      <c r="O82" s="3"/>
    </row>
    <row r="83" ht="15" customHeight="1">
      <c r="A83" t="s" s="2">
        <v>142</v>
      </c>
      <c r="B83" s="4">
        <f>1-B61</f>
        <v>0.7894736842105263</v>
      </c>
      <c r="C83" s="4">
        <f>1-C61</f>
        <v>0.7894736842105263</v>
      </c>
      <c r="D83" s="4">
        <f>1-D61</f>
        <v>0.631578947368421</v>
      </c>
      <c r="E83" s="4">
        <f>1-E61</f>
        <v>0.736842105263158</v>
      </c>
      <c r="F83" s="4">
        <f>1-F61</f>
        <v>0.7894736842105263</v>
      </c>
      <c r="G83" s="4">
        <f>1-G61</f>
        <v>0.7894736842105263</v>
      </c>
      <c r="H83" s="4">
        <f>1-H61</f>
        <v>0.4210526315789473</v>
      </c>
      <c r="I83" s="4">
        <f>1-I61</f>
        <v>0.8421052631578947</v>
      </c>
      <c r="J83" s="4">
        <f>1-J61</f>
        <v>0.736842105263158</v>
      </c>
      <c r="K83" s="3"/>
      <c r="L83" s="3"/>
      <c r="M83" s="3"/>
      <c r="N83" s="3"/>
      <c r="O83" s="3"/>
    </row>
    <row r="84" ht="15" customHeight="1">
      <c r="A84" t="s" s="2">
        <v>146</v>
      </c>
      <c r="B84" s="4">
        <f>1-B62</f>
        <v>0.8157894736842105</v>
      </c>
      <c r="C84" s="4">
        <f>1-C62</f>
        <v>0.7631578947368421</v>
      </c>
      <c r="D84" s="4">
        <f>1-D62</f>
        <v>0.7631578947368421</v>
      </c>
      <c r="E84" s="4">
        <f>1-E62</f>
        <v>0.6842105263157895</v>
      </c>
      <c r="F84" s="4">
        <f>1-F62</f>
        <v>0.6578947368421053</v>
      </c>
      <c r="G84" s="4">
        <f>1-G62</f>
        <v>0.7894736842105263</v>
      </c>
      <c r="H84" s="4">
        <f>1-H62</f>
        <v>0.6842105263157895</v>
      </c>
      <c r="I84" s="4">
        <f>1-I62</f>
        <v>0.5789473684210527</v>
      </c>
      <c r="J84" s="4">
        <f>1-J62</f>
        <v>0.5263157894736843</v>
      </c>
      <c r="K84" s="3"/>
      <c r="L84" s="3"/>
      <c r="M84" s="3"/>
      <c r="N84" s="3"/>
      <c r="O84" s="3"/>
    </row>
    <row r="85" ht="15" customHeight="1">
      <c r="A85" t="s" s="2">
        <v>151</v>
      </c>
      <c r="B85" s="4">
        <f>1-B63</f>
        <v>0.8947368421052632</v>
      </c>
      <c r="C85" s="4">
        <f>1-C63</f>
        <v>0.6842105263157895</v>
      </c>
      <c r="D85" s="4">
        <f>1-D63</f>
        <v>0.8421052631578947</v>
      </c>
      <c r="E85" s="4">
        <f>1-E63</f>
        <v>0.8421052631578947</v>
      </c>
      <c r="F85" s="4">
        <f>1-F63</f>
        <v>0.5789473684210527</v>
      </c>
      <c r="G85" s="4">
        <f>1-G63</f>
        <v>0.6842105263157895</v>
      </c>
      <c r="H85" s="4">
        <f>1-H63</f>
        <v>0.736842105263158</v>
      </c>
      <c r="I85" s="4">
        <f>1-I63</f>
        <v>0.8157894736842105</v>
      </c>
      <c r="J85" s="4">
        <f>1-J63</f>
        <v>0.5526315789473684</v>
      </c>
      <c r="K85" s="3"/>
      <c r="L85" s="3"/>
      <c r="M85" s="3"/>
      <c r="N85" s="3"/>
      <c r="O85" s="3"/>
    </row>
    <row r="86" ht="15" customHeight="1">
      <c r="A86" t="s" s="2">
        <v>157</v>
      </c>
      <c r="B86" s="4">
        <f>1-B64</f>
        <v>0.868421052631579</v>
      </c>
      <c r="C86" s="4">
        <f>1-C64</f>
        <v>0.7105263157894737</v>
      </c>
      <c r="D86" s="4">
        <f>1-D64</f>
        <v>0.7631578947368421</v>
      </c>
      <c r="E86" s="4">
        <f>1-E64</f>
        <v>0.6842105263157895</v>
      </c>
      <c r="F86" s="4">
        <f>1-F64</f>
        <v>0.736842105263158</v>
      </c>
      <c r="G86" s="4">
        <f>1-G64</f>
        <v>0.7631578947368421</v>
      </c>
      <c r="H86" s="4">
        <f>1-H64</f>
        <v>0.868421052631579</v>
      </c>
      <c r="I86" s="4">
        <f>1-I64</f>
        <v>0.736842105263158</v>
      </c>
      <c r="J86" s="4">
        <f>1-J64</f>
        <v>0.7105263157894737</v>
      </c>
      <c r="K86" s="3"/>
      <c r="L86" s="3"/>
      <c r="M86" s="3"/>
      <c r="N86" s="3"/>
      <c r="O86" s="3"/>
    </row>
    <row r="87" ht="15" customHeight="1">
      <c r="A87" t="s" s="2">
        <v>160</v>
      </c>
      <c r="B87" s="4">
        <f>1-B65</f>
        <v>0.7105263157894737</v>
      </c>
      <c r="C87" s="4">
        <f>1-C65</f>
        <v>0.631578947368421</v>
      </c>
      <c r="D87" s="4">
        <f>1-D65</f>
        <v>0.7105263157894737</v>
      </c>
      <c r="E87" s="4">
        <f>1-E65</f>
        <v>0.7894736842105263</v>
      </c>
      <c r="F87" s="4">
        <f>1-F65</f>
        <v>0.5526315789473684</v>
      </c>
      <c r="G87" s="4">
        <f>1-G65</f>
        <v>0.6052631578947368</v>
      </c>
      <c r="H87" s="4">
        <f>1-H65</f>
        <v>0.7631578947368421</v>
      </c>
      <c r="I87" s="4">
        <f>1-I65</f>
        <v>0.6842105263157895</v>
      </c>
      <c r="J87" s="4">
        <f>1-J65</f>
        <v>0.5</v>
      </c>
      <c r="K87" s="3"/>
      <c r="L87" s="3"/>
      <c r="M87" s="3"/>
      <c r="N87" s="3"/>
      <c r="O8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5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6" width="8.85156" style="6" customWidth="1"/>
    <col min="7" max="7" width="8.85156" style="6" customWidth="1"/>
    <col min="8" max="8" width="8.85156" style="6" customWidth="1"/>
    <col min="9" max="9" width="8.85156" style="6" customWidth="1"/>
    <col min="10" max="10" width="8.85156" style="6" customWidth="1"/>
    <col min="11" max="11" width="8.85156" style="6" customWidth="1"/>
    <col min="12" max="12" width="8.85156" style="6" customWidth="1"/>
    <col min="13" max="13" width="8.85156" style="6" customWidth="1"/>
    <col min="14" max="14" width="8.85156" style="6" customWidth="1"/>
    <col min="15" max="15" width="8.85156" style="6" customWidth="1"/>
    <col min="16" max="16" width="8.85156" style="6" customWidth="1"/>
    <col min="17" max="17" width="8.85156" style="6" customWidth="1"/>
    <col min="18" max="18" width="8.85156" style="6" customWidth="1"/>
    <col min="19" max="19" width="8.85156" style="6" customWidth="1"/>
    <col min="20" max="256" width="8.85156" style="6" customWidth="1"/>
  </cols>
  <sheetData>
    <row r="1" ht="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" customHeight="1">
      <c r="A2" t="s" s="7">
        <v>172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" customHeight="1">
      <c r="A3" t="s" s="2">
        <v>173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" customHeight="1">
      <c r="A4" t="s" s="2">
        <v>174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" customHeight="1">
      <c r="A5" t="s" s="2">
        <v>175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" customHeight="1">
      <c r="A6" t="s" s="2">
        <v>176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" customHeight="1">
      <c r="A7" t="s" s="2">
        <v>177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" customHeight="1">
      <c r="A8" t="s" s="2">
        <v>178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" customHeight="1">
      <c r="A10" t="s" s="7">
        <v>179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" customHeight="1">
      <c r="A11" t="s" s="2">
        <v>180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" customHeight="1">
      <c r="A12" t="s" s="2">
        <v>181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" customHeight="1">
      <c r="A13" t="s" s="2">
        <v>182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" customHeight="1">
      <c r="A14" t="s" s="2">
        <v>183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" customHeight="1">
      <c r="A15" t="s" s="2">
        <v>184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" customHeight="1">
      <c r="A16" t="s" s="2">
        <v>185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" customHeight="1">
      <c r="A18" t="s" s="2">
        <v>186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" customHeight="1">
      <c r="A19" t="s" s="2">
        <v>187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" customHeight="1">
      <c r="A21" t="s" s="2">
        <v>188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" customHeight="1">
      <c r="A23" t="s" s="2">
        <v>189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" customHeight="1">
      <c r="A25" t="s" s="7">
        <v>190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" customHeight="1">
      <c r="A26" t="s" s="2">
        <v>191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" customHeight="1">
      <c r="A27" t="s" s="2">
        <v>192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" customHeight="1">
      <c r="A28" t="s" s="2">
        <v>193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" customHeight="1">
      <c r="A29" t="s" s="2">
        <v>194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" customHeight="1">
      <c r="A30" t="s" s="2">
        <v>195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" customHeight="1">
      <c r="A32" t="s" s="7">
        <v>196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" customHeight="1">
      <c r="A33" t="s" s="2">
        <v>197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" customHeight="1">
      <c r="A35" t="s" s="2">
        <v>198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" customHeight="1">
      <c r="A37" t="s" s="2">
        <v>199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" customHeight="1">
      <c r="A39" t="s" s="2">
        <v>200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" customHeight="1">
      <c r="A41" t="s" s="2">
        <v>201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" customHeight="1">
      <c r="A42" t="s" s="2">
        <v>202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" customHeight="1">
      <c r="A43" t="s" s="2">
        <v>203</v>
      </c>
      <c r="B43" s="3"/>
      <c r="C43" s="3"/>
      <c r="D43" s="3"/>
      <c r="E43" s="3"/>
      <c r="F43" s="3"/>
      <c r="G43" s="8">
        <f>0.395/2</f>
        <v>0.1975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" customHeight="1">
      <c r="A45" t="s" s="2">
        <v>204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" customHeight="1">
      <c r="A46" t="s" s="2">
        <v>205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" customHeight="1">
      <c r="A48" t="s" s="2">
        <v>206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" customHeight="1">
      <c r="A50" t="s" s="2">
        <v>207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" customHeight="1">
      <c r="A51" t="s" s="2">
        <v>208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" customHeight="1">
      <c r="A53" t="s" s="2">
        <v>209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" customHeight="1">
      <c r="A55" t="s" s="2">
        <v>210</v>
      </c>
      <c r="B55" s="3"/>
      <c r="C55" s="3"/>
      <c r="D55" s="3"/>
      <c r="E55" s="3"/>
      <c r="F55" s="8">
        <f>0.1975*0.9/0.8025</f>
        <v>0.2214953271028038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" customHeight="1">
      <c r="A57" t="s" s="2">
        <v>211</v>
      </c>
      <c r="B57" s="3"/>
      <c r="C57" s="3"/>
      <c r="D57" s="3"/>
      <c r="E57" s="3"/>
      <c r="F57" s="8">
        <f>2.3-F55</f>
        <v>2.078504672897196</v>
      </c>
      <c r="G57" t="s" s="2">
        <v>212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R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6" width="8.85156" style="9" customWidth="1"/>
    <col min="7" max="7" width="8.85156" style="9" customWidth="1"/>
    <col min="8" max="8" width="8.85156" style="9" customWidth="1"/>
    <col min="9" max="9" width="8.85156" style="9" customWidth="1"/>
    <col min="10" max="10" width="8.85156" style="9" customWidth="1"/>
    <col min="11" max="11" width="8.85156" style="9" customWidth="1"/>
    <col min="12" max="12" width="8.85156" style="9" customWidth="1"/>
    <col min="13" max="13" width="8.85156" style="9" customWidth="1"/>
    <col min="14" max="14" width="8.85156" style="9" customWidth="1"/>
    <col min="15" max="15" width="8.85156" style="9" customWidth="1"/>
    <col min="16" max="16" width="8.85156" style="9" customWidth="1"/>
    <col min="17" max="17" width="8.85156" style="9" customWidth="1"/>
    <col min="18" max="18" width="8.85156" style="9" customWidth="1"/>
    <col min="19" max="256" width="8.85156" style="9" customWidth="1"/>
  </cols>
  <sheetData>
    <row r="1" ht="15" customHeight="1">
      <c r="A1" t="s" s="10">
        <v>213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10">
        <v>214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10">
        <v>215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10">
        <v>216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10">
        <v>217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10">
        <v>218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10">
        <v>219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10">
        <v>220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10">
        <v>221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10">
        <v>222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10">
        <v>223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10">
        <v>224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10">
        <v>225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10">
        <v>226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10">
        <v>227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s="3"/>
      <c r="B23" s="11">
        <v>1</v>
      </c>
      <c r="C23" s="11">
        <f>B23+1</f>
        <v>2</v>
      </c>
      <c r="D23" s="11">
        <f>C23+1</f>
        <v>3</v>
      </c>
      <c r="E23" s="11">
        <f>D23+1</f>
        <v>4</v>
      </c>
      <c r="F23" s="11">
        <f>E23+1</f>
        <v>5</v>
      </c>
      <c r="G23" s="11">
        <f>F23+1</f>
        <v>6</v>
      </c>
      <c r="H23" s="11">
        <f>G23+1</f>
        <v>7</v>
      </c>
      <c r="I23" s="11">
        <f>H23+1</f>
        <v>8</v>
      </c>
      <c r="J23" s="11">
        <f>I23+1</f>
        <v>9</v>
      </c>
      <c r="K23" s="11">
        <f>J23+1</f>
        <v>10</v>
      </c>
      <c r="L23" s="11">
        <f>K23+1</f>
        <v>11</v>
      </c>
      <c r="M23" s="11">
        <f>L23+1</f>
        <v>12</v>
      </c>
      <c r="N23" s="11">
        <f>M23+1</f>
        <v>13</v>
      </c>
      <c r="O23" s="11">
        <f>N23+1</f>
        <v>14</v>
      </c>
      <c r="P23" s="11">
        <f>O23+1</f>
        <v>15</v>
      </c>
      <c r="Q23" s="11">
        <f>P23+1</f>
        <v>16</v>
      </c>
      <c r="R23" s="11">
        <f>Q23+1</f>
        <v>17</v>
      </c>
    </row>
    <row r="2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6" width="8.85156" style="12" customWidth="1"/>
    <col min="7" max="7" width="8.85156" style="12" customWidth="1"/>
    <col min="8" max="8" width="8.85156" style="12" customWidth="1"/>
    <col min="9" max="9" width="8.85156" style="12" customWidth="1"/>
    <col min="10" max="10" width="8.85156" style="12" customWidth="1"/>
    <col min="11" max="11" width="8.85156" style="12" customWidth="1"/>
    <col min="12" max="12" width="8.85156" style="12" customWidth="1"/>
    <col min="13" max="13" width="8.85156" style="12" customWidth="1"/>
    <col min="14" max="14" width="8.85156" style="12" customWidth="1"/>
    <col min="15" max="15" width="8.85156" style="12" customWidth="1"/>
    <col min="16" max="16" width="8.85156" style="12" customWidth="1"/>
    <col min="17" max="17" width="8.85156" style="12" customWidth="1"/>
    <col min="18" max="18" width="8.85156" style="12" customWidth="1"/>
    <col min="19" max="256" width="8.85156" style="12" customWidth="1"/>
  </cols>
  <sheetData>
    <row r="1" ht="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