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4355" windowHeight="5970" activeTab="1"/>
  </bookViews>
  <sheets>
    <sheet name="GoalTimes_PL_1516" sheetId="1" r:id="rId1"/>
    <sheet name="PreTradeAnalysi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5" i="2"/>
  <c r="G43"/>
  <c r="F57"/>
  <c r="J87" i="1"/>
  <c r="I87"/>
  <c r="H87"/>
  <c r="G87"/>
  <c r="F87"/>
  <c r="E87"/>
  <c r="D87"/>
  <c r="C87"/>
  <c r="B87"/>
  <c r="J86"/>
  <c r="I86"/>
  <c r="H86"/>
  <c r="G86"/>
  <c r="F86"/>
  <c r="E86"/>
  <c r="D86"/>
  <c r="C86"/>
  <c r="B86"/>
  <c r="J85"/>
  <c r="I85"/>
  <c r="H85"/>
  <c r="G85"/>
  <c r="F85"/>
  <c r="E85"/>
  <c r="D85"/>
  <c r="C85"/>
  <c r="B85"/>
  <c r="J84"/>
  <c r="I84"/>
  <c r="H84"/>
  <c r="G84"/>
  <c r="F84"/>
  <c r="E84"/>
  <c r="D84"/>
  <c r="C84"/>
  <c r="B84"/>
  <c r="J83"/>
  <c r="I83"/>
  <c r="H83"/>
  <c r="G83"/>
  <c r="F83"/>
  <c r="E83"/>
  <c r="D83"/>
  <c r="C83"/>
  <c r="B83"/>
  <c r="J82"/>
  <c r="I82"/>
  <c r="H82"/>
  <c r="G82"/>
  <c r="F82"/>
  <c r="E82"/>
  <c r="D82"/>
  <c r="C82"/>
  <c r="B82"/>
  <c r="J81"/>
  <c r="I81"/>
  <c r="H81"/>
  <c r="G81"/>
  <c r="F81"/>
  <c r="E81"/>
  <c r="D81"/>
  <c r="C81"/>
  <c r="B81"/>
  <c r="J80"/>
  <c r="I80"/>
  <c r="H80"/>
  <c r="G80"/>
  <c r="F80"/>
  <c r="E80"/>
  <c r="D80"/>
  <c r="C80"/>
  <c r="B80"/>
  <c r="J79"/>
  <c r="I79"/>
  <c r="H79"/>
  <c r="G79"/>
  <c r="F79"/>
  <c r="E79"/>
  <c r="D79"/>
  <c r="C79"/>
  <c r="B79"/>
  <c r="J78"/>
  <c r="I78"/>
  <c r="H78"/>
  <c r="G78"/>
  <c r="F78"/>
  <c r="E78"/>
  <c r="D78"/>
  <c r="C78"/>
  <c r="B78"/>
  <c r="J77"/>
  <c r="I77"/>
  <c r="H77"/>
  <c r="G77"/>
  <c r="F77"/>
  <c r="E77"/>
  <c r="D77"/>
  <c r="C77"/>
  <c r="B77"/>
  <c r="J76"/>
  <c r="I76"/>
  <c r="H76"/>
  <c r="G76"/>
  <c r="F76"/>
  <c r="E76"/>
  <c r="D76"/>
  <c r="C76"/>
  <c r="B76"/>
  <c r="J75"/>
  <c r="I75"/>
  <c r="H75"/>
  <c r="G75"/>
  <c r="F75"/>
  <c r="E75"/>
  <c r="D75"/>
  <c r="C75"/>
  <c r="B75"/>
  <c r="J74"/>
  <c r="I74"/>
  <c r="H74"/>
  <c r="G74"/>
  <c r="F74"/>
  <c r="E74"/>
  <c r="D74"/>
  <c r="C74"/>
  <c r="B74"/>
  <c r="J73"/>
  <c r="I73"/>
  <c r="H73"/>
  <c r="G73"/>
  <c r="F73"/>
  <c r="E73"/>
  <c r="D73"/>
  <c r="C73"/>
  <c r="B73"/>
  <c r="J72"/>
  <c r="I72"/>
  <c r="H72"/>
  <c r="G72"/>
  <c r="F72"/>
  <c r="E72"/>
  <c r="D72"/>
  <c r="C72"/>
  <c r="B72"/>
  <c r="J71"/>
  <c r="I71"/>
  <c r="H71"/>
  <c r="G71"/>
  <c r="F71"/>
  <c r="E71"/>
  <c r="D71"/>
  <c r="C71"/>
  <c r="B71"/>
  <c r="J70"/>
  <c r="I70"/>
  <c r="H70"/>
  <c r="G70"/>
  <c r="F70"/>
  <c r="E70"/>
  <c r="D70"/>
  <c r="C70"/>
  <c r="B70"/>
  <c r="J69"/>
  <c r="I69"/>
  <c r="H69"/>
  <c r="G69"/>
  <c r="F69"/>
  <c r="E69"/>
  <c r="D69"/>
  <c r="C69"/>
  <c r="B69"/>
  <c r="J68"/>
  <c r="I68"/>
  <c r="H68"/>
  <c r="G68"/>
  <c r="F68"/>
  <c r="E68"/>
  <c r="D68"/>
  <c r="C68"/>
  <c r="B68"/>
  <c r="J65"/>
  <c r="I65"/>
  <c r="H65"/>
  <c r="G65"/>
  <c r="F65"/>
  <c r="E65"/>
  <c r="D65"/>
  <c r="C65"/>
  <c r="B65"/>
  <c r="J64"/>
  <c r="I64"/>
  <c r="H64"/>
  <c r="G64"/>
  <c r="F64"/>
  <c r="E64"/>
  <c r="D64"/>
  <c r="C64"/>
  <c r="B64"/>
  <c r="J63"/>
  <c r="I63"/>
  <c r="H63"/>
  <c r="G63"/>
  <c r="F63"/>
  <c r="E63"/>
  <c r="D63"/>
  <c r="C63"/>
  <c r="B63"/>
  <c r="J62"/>
  <c r="I62"/>
  <c r="H62"/>
  <c r="G62"/>
  <c r="F62"/>
  <c r="E62"/>
  <c r="D62"/>
  <c r="C62"/>
  <c r="B62"/>
  <c r="J61"/>
  <c r="I61"/>
  <c r="H61"/>
  <c r="G61"/>
  <c r="F61"/>
  <c r="E61"/>
  <c r="D61"/>
  <c r="C61"/>
  <c r="B61"/>
  <c r="J60"/>
  <c r="I60"/>
  <c r="H60"/>
  <c r="G60"/>
  <c r="F60"/>
  <c r="E60"/>
  <c r="D60"/>
  <c r="C60"/>
  <c r="B60"/>
  <c r="J59"/>
  <c r="I59"/>
  <c r="H59"/>
  <c r="G59"/>
  <c r="F59"/>
  <c r="E59"/>
  <c r="D59"/>
  <c r="C59"/>
  <c r="B59"/>
  <c r="J58"/>
  <c r="I58"/>
  <c r="H58"/>
  <c r="G58"/>
  <c r="F58"/>
  <c r="E58"/>
  <c r="D58"/>
  <c r="C58"/>
  <c r="B58"/>
  <c r="J57"/>
  <c r="I57"/>
  <c r="H57"/>
  <c r="G57"/>
  <c r="F57"/>
  <c r="E57"/>
  <c r="D57"/>
  <c r="C57"/>
  <c r="B57"/>
  <c r="J56"/>
  <c r="I56"/>
  <c r="H56"/>
  <c r="G56"/>
  <c r="F56"/>
  <c r="E56"/>
  <c r="D56"/>
  <c r="C56"/>
  <c r="B56"/>
  <c r="J55"/>
  <c r="I55"/>
  <c r="H55"/>
  <c r="G55"/>
  <c r="F55"/>
  <c r="E55"/>
  <c r="D55"/>
  <c r="C55"/>
  <c r="B55"/>
  <c r="J54"/>
  <c r="I54"/>
  <c r="H54"/>
  <c r="G54"/>
  <c r="F54"/>
  <c r="E54"/>
  <c r="D54"/>
  <c r="C54"/>
  <c r="B54"/>
  <c r="J53"/>
  <c r="I53"/>
  <c r="H53"/>
  <c r="G53"/>
  <c r="F53"/>
  <c r="E53"/>
  <c r="D53"/>
  <c r="C53"/>
  <c r="B53"/>
  <c r="J52"/>
  <c r="I52"/>
  <c r="H52"/>
  <c r="G52"/>
  <c r="F52"/>
  <c r="E52"/>
  <c r="D52"/>
  <c r="C52"/>
  <c r="B52"/>
  <c r="J51"/>
  <c r="I51"/>
  <c r="H51"/>
  <c r="G51"/>
  <c r="F51"/>
  <c r="E51"/>
  <c r="D51"/>
  <c r="C51"/>
  <c r="B51"/>
  <c r="J50"/>
  <c r="I50"/>
  <c r="H50"/>
  <c r="G50"/>
  <c r="F50"/>
  <c r="E50"/>
  <c r="D50"/>
  <c r="C50"/>
  <c r="B50"/>
  <c r="J49"/>
  <c r="I49"/>
  <c r="H49"/>
  <c r="G49"/>
  <c r="F49"/>
  <c r="E49"/>
  <c r="D49"/>
  <c r="C49"/>
  <c r="B49"/>
  <c r="J48"/>
  <c r="I48"/>
  <c r="H48"/>
  <c r="G48"/>
  <c r="F48"/>
  <c r="E48"/>
  <c r="D48"/>
  <c r="C48"/>
  <c r="B48"/>
  <c r="J47"/>
  <c r="I47"/>
  <c r="H47"/>
  <c r="G47"/>
  <c r="F47"/>
  <c r="E47"/>
  <c r="D47"/>
  <c r="C47"/>
  <c r="B47"/>
  <c r="J46"/>
  <c r="I46"/>
  <c r="H46"/>
  <c r="G46"/>
  <c r="F46"/>
  <c r="E46"/>
  <c r="D46"/>
  <c r="C46"/>
  <c r="B46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M43"/>
  <c r="L43"/>
  <c r="N43" s="1"/>
  <c r="K43"/>
  <c r="M42"/>
  <c r="L42"/>
  <c r="N42" s="1"/>
  <c r="K42"/>
  <c r="M41"/>
  <c r="L41"/>
  <c r="N41" s="1"/>
  <c r="K41"/>
  <c r="M40"/>
  <c r="L40"/>
  <c r="N40" s="1"/>
  <c r="K40"/>
  <c r="M39"/>
  <c r="L39"/>
  <c r="N39" s="1"/>
  <c r="K39"/>
  <c r="M38"/>
  <c r="L38"/>
  <c r="N38" s="1"/>
  <c r="K38"/>
  <c r="M37"/>
  <c r="L37"/>
  <c r="N37" s="1"/>
  <c r="K37"/>
  <c r="M36"/>
  <c r="L36"/>
  <c r="N36" s="1"/>
  <c r="K36"/>
  <c r="M35"/>
  <c r="L35"/>
  <c r="N35" s="1"/>
  <c r="K35"/>
  <c r="M34"/>
  <c r="L34"/>
  <c r="N34" s="1"/>
  <c r="K34"/>
  <c r="M33"/>
  <c r="L33"/>
  <c r="N33" s="1"/>
  <c r="K33"/>
  <c r="M32"/>
  <c r="L32"/>
  <c r="N32" s="1"/>
  <c r="K32"/>
  <c r="M31"/>
  <c r="L31"/>
  <c r="N31" s="1"/>
  <c r="K31"/>
  <c r="M30"/>
  <c r="L30"/>
  <c r="N30" s="1"/>
  <c r="K30"/>
  <c r="M29"/>
  <c r="L29"/>
  <c r="N29" s="1"/>
  <c r="K29"/>
  <c r="M28"/>
  <c r="L28"/>
  <c r="N28" s="1"/>
  <c r="K28"/>
  <c r="M27"/>
  <c r="L27"/>
  <c r="N27" s="1"/>
  <c r="K27"/>
  <c r="M26"/>
  <c r="L26"/>
  <c r="N26" s="1"/>
  <c r="K26"/>
  <c r="M25"/>
  <c r="L25"/>
  <c r="N25" s="1"/>
  <c r="K25"/>
  <c r="N24"/>
  <c r="O24" s="1"/>
  <c r="M24"/>
  <c r="L24"/>
  <c r="K24"/>
  <c r="J43"/>
  <c r="I43"/>
  <c r="H43"/>
  <c r="G43"/>
  <c r="F43"/>
  <c r="E43"/>
  <c r="D43"/>
  <c r="C43"/>
  <c r="B43"/>
  <c r="J42"/>
  <c r="I42"/>
  <c r="H42"/>
  <c r="G42"/>
  <c r="F42"/>
  <c r="E42"/>
  <c r="D42"/>
  <c r="C42"/>
  <c r="B42"/>
  <c r="J41"/>
  <c r="I41"/>
  <c r="H41"/>
  <c r="G41"/>
  <c r="F41"/>
  <c r="E41"/>
  <c r="D41"/>
  <c r="C41"/>
  <c r="B41"/>
  <c r="J40"/>
  <c r="I40"/>
  <c r="H40"/>
  <c r="G40"/>
  <c r="F40"/>
  <c r="E40"/>
  <c r="D40"/>
  <c r="C40"/>
  <c r="B40"/>
  <c r="J39"/>
  <c r="I39"/>
  <c r="H39"/>
  <c r="G39"/>
  <c r="F39"/>
  <c r="E39"/>
  <c r="D39"/>
  <c r="C39"/>
  <c r="B39"/>
  <c r="J38"/>
  <c r="I38"/>
  <c r="H38"/>
  <c r="G38"/>
  <c r="F38"/>
  <c r="E38"/>
  <c r="D38"/>
  <c r="C38"/>
  <c r="B38"/>
  <c r="J37"/>
  <c r="I37"/>
  <c r="H37"/>
  <c r="G37"/>
  <c r="F37"/>
  <c r="E37"/>
  <c r="D37"/>
  <c r="C37"/>
  <c r="B37"/>
  <c r="J36"/>
  <c r="I36"/>
  <c r="H36"/>
  <c r="G36"/>
  <c r="F36"/>
  <c r="E36"/>
  <c r="D36"/>
  <c r="C36"/>
  <c r="B36"/>
  <c r="J35"/>
  <c r="I35"/>
  <c r="H35"/>
  <c r="G35"/>
  <c r="F35"/>
  <c r="E35"/>
  <c r="D35"/>
  <c r="C35"/>
  <c r="B35"/>
  <c r="J34"/>
  <c r="I34"/>
  <c r="H34"/>
  <c r="G34"/>
  <c r="F34"/>
  <c r="E34"/>
  <c r="D34"/>
  <c r="C34"/>
  <c r="B34"/>
  <c r="J33"/>
  <c r="I33"/>
  <c r="H33"/>
  <c r="G33"/>
  <c r="F33"/>
  <c r="E33"/>
  <c r="D33"/>
  <c r="C33"/>
  <c r="B33"/>
  <c r="J32"/>
  <c r="I32"/>
  <c r="H32"/>
  <c r="G32"/>
  <c r="F32"/>
  <c r="E32"/>
  <c r="D32"/>
  <c r="C32"/>
  <c r="B32"/>
  <c r="J31"/>
  <c r="I31"/>
  <c r="H31"/>
  <c r="G31"/>
  <c r="F31"/>
  <c r="E31"/>
  <c r="D31"/>
  <c r="C31"/>
  <c r="B31"/>
  <c r="J30"/>
  <c r="I30"/>
  <c r="H30"/>
  <c r="G30"/>
  <c r="F30"/>
  <c r="E30"/>
  <c r="D30"/>
  <c r="C30"/>
  <c r="B30"/>
  <c r="J29"/>
  <c r="I29"/>
  <c r="H29"/>
  <c r="G29"/>
  <c r="F29"/>
  <c r="E29"/>
  <c r="D29"/>
  <c r="C29"/>
  <c r="B29"/>
  <c r="J28"/>
  <c r="I28"/>
  <c r="H28"/>
  <c r="G28"/>
  <c r="F28"/>
  <c r="E28"/>
  <c r="D28"/>
  <c r="C28"/>
  <c r="B28"/>
  <c r="J27"/>
  <c r="I27"/>
  <c r="H27"/>
  <c r="G27"/>
  <c r="F27"/>
  <c r="E27"/>
  <c r="D27"/>
  <c r="C27"/>
  <c r="B27"/>
  <c r="J26"/>
  <c r="I26"/>
  <c r="H26"/>
  <c r="G26"/>
  <c r="F26"/>
  <c r="E26"/>
  <c r="D26"/>
  <c r="C26"/>
  <c r="B26"/>
  <c r="J25"/>
  <c r="I25"/>
  <c r="H25"/>
  <c r="G25"/>
  <c r="F25"/>
  <c r="E25"/>
  <c r="D25"/>
  <c r="C25"/>
  <c r="B25"/>
  <c r="J24"/>
  <c r="I24"/>
  <c r="H24"/>
  <c r="G24"/>
  <c r="F24"/>
  <c r="E24"/>
  <c r="D24"/>
  <c r="C24"/>
  <c r="B24"/>
</calcChain>
</file>

<file path=xl/sharedStrings.xml><?xml version="1.0" encoding="utf-8"?>
<sst xmlns="http://schemas.openxmlformats.org/spreadsheetml/2006/main" count="389" uniqueCount="213">
  <si>
    <t>Overall</t>
  </si>
  <si>
    <t>21-30</t>
  </si>
  <si>
    <t>31-40</t>
  </si>
  <si>
    <t>41-50</t>
  </si>
  <si>
    <t>51-60</t>
  </si>
  <si>
    <t>61-70</t>
  </si>
  <si>
    <t>71-80</t>
  </si>
  <si>
    <t>81-90</t>
  </si>
  <si>
    <t xml:space="preserve"> 0-10</t>
  </si>
  <si>
    <t xml:space="preserve">  </t>
  </si>
  <si>
    <t xml:space="preserve"> 1st half</t>
  </si>
  <si>
    <t xml:space="preserve"> 2nd half</t>
  </si>
  <si>
    <t xml:space="preserve"> Arsenal</t>
  </si>
  <si>
    <t xml:space="preserve"> 8 - 2</t>
  </si>
  <si>
    <t xml:space="preserve"> 6 - 3</t>
  </si>
  <si>
    <t xml:space="preserve"> 12 - 5</t>
  </si>
  <si>
    <t xml:space="preserve"> 5 - 7</t>
  </si>
  <si>
    <t xml:space="preserve"> 5 - 6</t>
  </si>
  <si>
    <t xml:space="preserve"> 9 - 3</t>
  </si>
  <si>
    <t xml:space="preserve"> 7 - 1</t>
  </si>
  <si>
    <t xml:space="preserve"> 7 - 6</t>
  </si>
  <si>
    <t xml:space="preserve"> 35 - 20</t>
  </si>
  <si>
    <t xml:space="preserve"> 30 - 16</t>
  </si>
  <si>
    <t xml:space="preserve"> Aston Villa</t>
  </si>
  <si>
    <t xml:space="preserve"> 0 - 6</t>
  </si>
  <si>
    <t xml:space="preserve"> 1 - 4</t>
  </si>
  <si>
    <t xml:space="preserve"> 1 - 8</t>
  </si>
  <si>
    <t xml:space="preserve"> 1 - 6</t>
  </si>
  <si>
    <t xml:space="preserve"> 6 - 11</t>
  </si>
  <si>
    <t xml:space="preserve"> 2 - 13</t>
  </si>
  <si>
    <t xml:space="preserve"> 6 - 6</t>
  </si>
  <si>
    <t xml:space="preserve"> 7 - 9</t>
  </si>
  <si>
    <t xml:space="preserve"> 3 - 13</t>
  </si>
  <si>
    <t xml:space="preserve"> 8 - 31</t>
  </si>
  <si>
    <t xml:space="preserve"> 19 - 45</t>
  </si>
  <si>
    <t xml:space="preserve"> Bournemouth</t>
  </si>
  <si>
    <t xml:space="preserve"> 7 - 8</t>
  </si>
  <si>
    <t xml:space="preserve"> 3 - 5</t>
  </si>
  <si>
    <t xml:space="preserve"> 4 - 8</t>
  </si>
  <si>
    <t xml:space="preserve"> 2 - 7</t>
  </si>
  <si>
    <t xml:space="preserve"> 2 - 6</t>
  </si>
  <si>
    <t xml:space="preserve"> 9 - 10</t>
  </si>
  <si>
    <t xml:space="preserve"> 21 - 38</t>
  </si>
  <si>
    <t xml:space="preserve"> 24 - 29</t>
  </si>
  <si>
    <t xml:space="preserve"> Chelsea</t>
  </si>
  <si>
    <t xml:space="preserve"> 7 - 0</t>
  </si>
  <si>
    <t xml:space="preserve"> 5 - 3</t>
  </si>
  <si>
    <t xml:space="preserve"> 6 - 7</t>
  </si>
  <si>
    <t xml:space="preserve"> 6 - 5</t>
  </si>
  <si>
    <t xml:space="preserve"> 9 - 11</t>
  </si>
  <si>
    <t xml:space="preserve"> 29 - 20</t>
  </si>
  <si>
    <t xml:space="preserve"> 30 - 33</t>
  </si>
  <si>
    <t xml:space="preserve"> Crystal Palace</t>
  </si>
  <si>
    <t xml:space="preserve"> 0 - 2</t>
  </si>
  <si>
    <t xml:space="preserve"> 3 - 6</t>
  </si>
  <si>
    <t xml:space="preserve"> 5 - 4</t>
  </si>
  <si>
    <t xml:space="preserve"> 2 - 4</t>
  </si>
  <si>
    <t xml:space="preserve"> 9 - 5</t>
  </si>
  <si>
    <t xml:space="preserve"> 0 - 7</t>
  </si>
  <si>
    <t xml:space="preserve"> 8 - 11</t>
  </si>
  <si>
    <t xml:space="preserve"> 13 - 21</t>
  </si>
  <si>
    <t xml:space="preserve"> 26 - 30</t>
  </si>
  <si>
    <t xml:space="preserve"> Everton</t>
  </si>
  <si>
    <t xml:space="preserve"> 2 - 3</t>
  </si>
  <si>
    <t xml:space="preserve"> 7 - 5</t>
  </si>
  <si>
    <t xml:space="preserve"> 10 - 3</t>
  </si>
  <si>
    <t xml:space="preserve"> 10 - 12</t>
  </si>
  <si>
    <t xml:space="preserve"> 7 - 4</t>
  </si>
  <si>
    <t xml:space="preserve"> 4 - 7</t>
  </si>
  <si>
    <t xml:space="preserve"> 12 - 8</t>
  </si>
  <si>
    <t xml:space="preserve"> 30 - 27</t>
  </si>
  <si>
    <t xml:space="preserve"> 29 - 28</t>
  </si>
  <si>
    <t xml:space="preserve"> Leicester City</t>
  </si>
  <si>
    <t xml:space="preserve"> 4 - 1</t>
  </si>
  <si>
    <t xml:space="preserve"> 7 - 2</t>
  </si>
  <si>
    <t xml:space="preserve"> 8 - 3</t>
  </si>
  <si>
    <t xml:space="preserve"> 3 - 4</t>
  </si>
  <si>
    <t xml:space="preserve"> 14 - 10</t>
  </si>
  <si>
    <t xml:space="preserve"> 28 - 13</t>
  </si>
  <si>
    <t xml:space="preserve"> 40 - 23</t>
  </si>
  <si>
    <t xml:space="preserve"> Liverpool</t>
  </si>
  <si>
    <t xml:space="preserve"> 4 - 4</t>
  </si>
  <si>
    <t xml:space="preserve"> 4 - 2</t>
  </si>
  <si>
    <t xml:space="preserve"> 11 - 6</t>
  </si>
  <si>
    <t xml:space="preserve"> 6 - 4</t>
  </si>
  <si>
    <t xml:space="preserve"> 10 - 8</t>
  </si>
  <si>
    <t xml:space="preserve"> 9 - 12</t>
  </si>
  <si>
    <t xml:space="preserve"> 28 - 19</t>
  </si>
  <si>
    <t xml:space="preserve"> 35 - 31</t>
  </si>
  <si>
    <t xml:space="preserve"> Manchester City</t>
  </si>
  <si>
    <t xml:space="preserve"> 8 - 7</t>
  </si>
  <si>
    <t xml:space="preserve"> 12 - 7</t>
  </si>
  <si>
    <t xml:space="preserve"> 9 - 7</t>
  </si>
  <si>
    <t xml:space="preserve"> 7 - 3</t>
  </si>
  <si>
    <t xml:space="preserve"> 5 - 1</t>
  </si>
  <si>
    <t xml:space="preserve"> 13 - 4</t>
  </si>
  <si>
    <t xml:space="preserve"> 32 - 23</t>
  </si>
  <si>
    <t xml:space="preserve"> 39 - 18</t>
  </si>
  <si>
    <t xml:space="preserve"> Manchester Utd</t>
  </si>
  <si>
    <t xml:space="preserve"> 6 - 2</t>
  </si>
  <si>
    <t xml:space="preserve"> 5 - 2</t>
  </si>
  <si>
    <t xml:space="preserve"> 8 - 1</t>
  </si>
  <si>
    <t xml:space="preserve"> 6 - 8</t>
  </si>
  <si>
    <t xml:space="preserve"> 21 - 14</t>
  </si>
  <si>
    <t xml:space="preserve"> 28 - 21</t>
  </si>
  <si>
    <t xml:space="preserve"> Newcastle Utd</t>
  </si>
  <si>
    <t xml:space="preserve"> 2 - 8</t>
  </si>
  <si>
    <t xml:space="preserve"> 4 - 5</t>
  </si>
  <si>
    <t xml:space="preserve"> 5 - 12</t>
  </si>
  <si>
    <t xml:space="preserve"> 11 - 10</t>
  </si>
  <si>
    <t xml:space="preserve"> 17 - 29</t>
  </si>
  <si>
    <t xml:space="preserve"> 27 - 36</t>
  </si>
  <si>
    <t xml:space="preserve"> Norwich City</t>
  </si>
  <si>
    <t xml:space="preserve"> 1 - 3</t>
  </si>
  <si>
    <t xml:space="preserve"> 4 - 6</t>
  </si>
  <si>
    <t xml:space="preserve"> 7 - 11</t>
  </si>
  <si>
    <t xml:space="preserve"> 16 - 24</t>
  </si>
  <si>
    <t xml:space="preserve"> 23 - 43</t>
  </si>
  <si>
    <t xml:space="preserve"> Southampton</t>
  </si>
  <si>
    <t xml:space="preserve"> 3 - 3</t>
  </si>
  <si>
    <t xml:space="preserve"> 5 - 8</t>
  </si>
  <si>
    <t xml:space="preserve"> 9 - 6</t>
  </si>
  <si>
    <t xml:space="preserve"> 26 - 19</t>
  </si>
  <si>
    <t xml:space="preserve"> 33 - 22</t>
  </si>
  <si>
    <t xml:space="preserve"> Stoke City</t>
  </si>
  <si>
    <t xml:space="preserve"> 8 - 4</t>
  </si>
  <si>
    <t xml:space="preserve"> 3 - 9</t>
  </si>
  <si>
    <t xml:space="preserve"> 10 - 5</t>
  </si>
  <si>
    <t xml:space="preserve"> 1 - 9</t>
  </si>
  <si>
    <t xml:space="preserve"> 6 - 10</t>
  </si>
  <si>
    <t xml:space="preserve"> 17 - 23</t>
  </si>
  <si>
    <t xml:space="preserve"> 24 - 32</t>
  </si>
  <si>
    <t xml:space="preserve"> Sunderland</t>
  </si>
  <si>
    <t xml:space="preserve"> 1 - 10</t>
  </si>
  <si>
    <t xml:space="preserve"> 2 - 5</t>
  </si>
  <si>
    <t xml:space="preserve"> 10 - 11</t>
  </si>
  <si>
    <t xml:space="preserve"> 5 - 11</t>
  </si>
  <si>
    <t xml:space="preserve"> 3 - 2</t>
  </si>
  <si>
    <t xml:space="preserve"> 13 - 6</t>
  </si>
  <si>
    <t xml:space="preserve"> 18 - 30</t>
  </si>
  <si>
    <t xml:space="preserve"> 30 - 32</t>
  </si>
  <si>
    <t xml:space="preserve"> Swansea City</t>
  </si>
  <si>
    <t xml:space="preserve"> 9 - 13</t>
  </si>
  <si>
    <t xml:space="preserve"> 23 - 19</t>
  </si>
  <si>
    <t xml:space="preserve"> 19 - 33</t>
  </si>
  <si>
    <t xml:space="preserve"> Tottenham</t>
  </si>
  <si>
    <t xml:space="preserve"> 12 - 1</t>
  </si>
  <si>
    <t xml:space="preserve"> 12 - 0</t>
  </si>
  <si>
    <t xml:space="preserve"> 31 - 16</t>
  </si>
  <si>
    <t xml:space="preserve"> 38 - 19</t>
  </si>
  <si>
    <t xml:space="preserve"> Watford</t>
  </si>
  <si>
    <t xml:space="preserve"> 3 - 1</t>
  </si>
  <si>
    <t xml:space="preserve"> 1 - 5</t>
  </si>
  <si>
    <t xml:space="preserve"> 9 - 8</t>
  </si>
  <si>
    <t xml:space="preserve"> 18 - 20</t>
  </si>
  <si>
    <t xml:space="preserve"> 22 - 30</t>
  </si>
  <si>
    <t xml:space="preserve"> West Bromwich</t>
  </si>
  <si>
    <t xml:space="preserve"> 5 - 5</t>
  </si>
  <si>
    <t xml:space="preserve"> 18 - 24</t>
  </si>
  <si>
    <t xml:space="preserve"> West Ham Utd</t>
  </si>
  <si>
    <t xml:space="preserve"> 5 - 9</t>
  </si>
  <si>
    <t xml:space="preserve"> 28 - 27</t>
  </si>
  <si>
    <t xml:space="preserve"> 37 - 24</t>
  </si>
  <si>
    <t>11-20</t>
  </si>
  <si>
    <t>checksum</t>
  </si>
  <si>
    <t>total 1st half</t>
  </si>
  <si>
    <t>total 2nd half</t>
  </si>
  <si>
    <t>sum granular</t>
  </si>
  <si>
    <t>sum 1st and 2nd half</t>
  </si>
  <si>
    <t>convert to expected number of goals - step 1 - compute total # goals in time period and check sum is correct</t>
  </si>
  <si>
    <t>convert to expected number of goals per 10 min period per match</t>
  </si>
  <si>
    <t xml:space="preserve">convert to base-case estimate of probability of success of 10 min theta selling strategy </t>
  </si>
  <si>
    <t>key model parameters:</t>
  </si>
  <si>
    <t>denote the holding period t as a time period in seconds</t>
  </si>
  <si>
    <t>the expected return, R, on the inital investment X is a function of the holding period t</t>
  </si>
  <si>
    <t>for various values of t, 20 seconds, 40 seconds, etc., we need to construct the function R(t), which represents the change in betfair odds over the time period t</t>
  </si>
  <si>
    <t>define theta as d(R(t))/dt ; i.e the slope of the function r(t)</t>
  </si>
  <si>
    <t>we want to estimate the slope of the function R(t) - the slope of this function defines our expected return over time period t in the outcome that the implementation of our trading strategy is successful</t>
  </si>
  <si>
    <t>hypothesis:</t>
  </si>
  <si>
    <t>This may be driven by stopping out of positions in the over/under markets in the short period of time immediately after a goal.</t>
  </si>
  <si>
    <t xml:space="preserve">We expect that observations of empirical data will confirm that the "postgoaltheta" is abnormally large. </t>
  </si>
  <si>
    <t xml:space="preserve">The slope of the function R(t) exhibits maximum steepness in the time period shortly after a goal has been scored in a football match. </t>
  </si>
  <si>
    <t>define R(t) conservatively as the difference between the offer price when we "back" it and the bid price when we lay it</t>
  </si>
  <si>
    <t>We do not believe that the slope of the curve reflects any fundamental effects, such as goal clustering in football matches.</t>
  </si>
  <si>
    <t>The empirical data confirms that goal clustering is not observable in football markets - rather, goals behave more like independent events.</t>
  </si>
  <si>
    <t>For the purposes of this analysis we treat goals as independent events.</t>
  </si>
  <si>
    <t>We believe that there is an opportunity to generate a positive alpha trading strategy by "selling theta" in the event of a goal in a football match.</t>
  </si>
  <si>
    <t>We implement this strategy by "backing" under x.5 goals in the short period following a goal; and laying x.5 goals after a holding period t.</t>
  </si>
  <si>
    <t>Our trading strategy will generate positive expected returns if the following criteria are satsified:</t>
  </si>
  <si>
    <t>notation:</t>
  </si>
  <si>
    <t>we denote the probability of success, which is a function of the holding period t, as p(t)</t>
  </si>
  <si>
    <t>define q(t) as the probability of failure, which is 1 - p(t)</t>
  </si>
  <si>
    <t>the expected return over time horizon t is the theta, d(R(t))/dt</t>
  </si>
  <si>
    <t>probability of success (p(t)) * expected return over time horizon t (r(t)) - probability of failure (q(t)) * expected loss given failure (l(X)) &gt; 0</t>
  </si>
  <si>
    <t>the expected loss given failure is a fraction of the initial investment, X, which we call l(X)</t>
  </si>
  <si>
    <t>p(t) can be estimated by using historical data and pre match odds.</t>
  </si>
  <si>
    <t>for example, given that time t0 = 35 mins; we can estimate p(t) for Arsenal vs Chelsea using historical data on times when goals have been scored.</t>
  </si>
  <si>
    <t>lets suppose t1 - t0 = 5 mins in this example; we will estimate with different values of t in other examples and generalize</t>
  </si>
  <si>
    <t>then we are computing p(300) as t is defined in seconds</t>
  </si>
  <si>
    <t>define the holding period, t, as a time in seconds</t>
  </si>
  <si>
    <t>assume, in this simplified example, that 90% of the capital is lost in the event of failure; hence only 10% is kept</t>
  </si>
  <si>
    <t>then we can compute the breakeven value of theta decay over 5 minutes using the information above - assume here that initial capital, X = 1</t>
  </si>
  <si>
    <t>R(300) is the difference between the odds at time 0 and the odds at time t = 300 seconds; as per the definition at the top of the page.</t>
  </si>
  <si>
    <t xml:space="preserve">so if we "backed" at 2.3, we would need to lay at </t>
  </si>
  <si>
    <t>or better after t = 300 seconds in order to generate positive expected return.</t>
  </si>
  <si>
    <t>based on last season's expected number of goals per time period; between 31 and 40 mins; for Arsenal the expected number of goals was 0.45 and for Chelsea 0.34</t>
  </si>
  <si>
    <t>for the purposes of this computation we take the average, 0.395, as the expected number of goals in this 10 min window.</t>
  </si>
  <si>
    <t xml:space="preserve">Hence, for a 5 min window, the expected number of goals is </t>
  </si>
  <si>
    <t>hence the probability of failure, q(300) is 0.1975</t>
  </si>
  <si>
    <t>which implies that p(success) = p(300) = 0.8025</t>
  </si>
  <si>
    <t>0.8025 *R(300)*1 - 0.1975 * 0.9*1 = 0</t>
  </si>
  <si>
    <t xml:space="preserve">hence we need R(300) = 0.1975*0.9/0.8025 = </t>
  </si>
  <si>
    <t>estimation of the probability of success and, following that, the breakeven value of expected theta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</si>
</sst>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workbookViewId="0"/>
  </sheetViews>
  <sheetFormatPr defaultRowHeight="15"/>
  <cols>
    <col min="1" max="1" width="15.5703125" customWidth="1"/>
  </cols>
  <sheetData>
    <row r="1" spans="1:13">
      <c r="A1" t="s">
        <v>0</v>
      </c>
      <c r="B1" t="s">
        <v>8</v>
      </c>
      <c r="C1" s="2" t="s">
        <v>163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14</v>
      </c>
      <c r="E2" s="4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L2" t="s">
        <v>21</v>
      </c>
      <c r="M2" t="s">
        <v>22</v>
      </c>
    </row>
    <row r="3" spans="1:1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L3" t="s">
        <v>33</v>
      </c>
      <c r="M3" t="s">
        <v>34</v>
      </c>
    </row>
    <row r="4" spans="1:13">
      <c r="A4" t="s">
        <v>35</v>
      </c>
      <c r="B4" t="s">
        <v>36</v>
      </c>
      <c r="C4" t="s">
        <v>37</v>
      </c>
      <c r="D4" s="4" t="s">
        <v>28</v>
      </c>
      <c r="E4" t="s">
        <v>38</v>
      </c>
      <c r="F4" t="s">
        <v>39</v>
      </c>
      <c r="G4" t="s">
        <v>17</v>
      </c>
      <c r="H4" t="s">
        <v>40</v>
      </c>
      <c r="I4" t="s">
        <v>20</v>
      </c>
      <c r="J4" t="s">
        <v>41</v>
      </c>
      <c r="L4" t="s">
        <v>42</v>
      </c>
      <c r="M4" t="s">
        <v>43</v>
      </c>
    </row>
    <row r="5" spans="1:13">
      <c r="A5" t="s">
        <v>44</v>
      </c>
      <c r="B5" t="s">
        <v>45</v>
      </c>
      <c r="C5" t="s">
        <v>46</v>
      </c>
      <c r="D5" t="s">
        <v>14</v>
      </c>
      <c r="E5" t="s">
        <v>47</v>
      </c>
      <c r="F5" t="s">
        <v>31</v>
      </c>
      <c r="G5" t="s">
        <v>31</v>
      </c>
      <c r="H5" t="s">
        <v>30</v>
      </c>
      <c r="I5" t="s">
        <v>48</v>
      </c>
      <c r="J5" t="s">
        <v>49</v>
      </c>
      <c r="L5" t="s">
        <v>50</v>
      </c>
      <c r="M5" t="s">
        <v>51</v>
      </c>
    </row>
    <row r="6" spans="1:13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20</v>
      </c>
      <c r="I6" t="s">
        <v>17</v>
      </c>
      <c r="J6" t="s">
        <v>59</v>
      </c>
      <c r="L6" t="s">
        <v>60</v>
      </c>
      <c r="M6" t="s">
        <v>61</v>
      </c>
    </row>
    <row r="7" spans="1:13">
      <c r="A7" t="s">
        <v>62</v>
      </c>
      <c r="B7" t="s">
        <v>63</v>
      </c>
      <c r="C7" t="s">
        <v>64</v>
      </c>
      <c r="D7" s="4" t="s">
        <v>65</v>
      </c>
      <c r="E7" t="s">
        <v>54</v>
      </c>
      <c r="F7" s="4" t="s">
        <v>66</v>
      </c>
      <c r="G7" t="s">
        <v>67</v>
      </c>
      <c r="H7" t="s">
        <v>68</v>
      </c>
      <c r="I7" t="s">
        <v>68</v>
      </c>
      <c r="J7" t="s">
        <v>69</v>
      </c>
      <c r="L7" t="s">
        <v>70</v>
      </c>
      <c r="M7" t="s">
        <v>71</v>
      </c>
    </row>
    <row r="8" spans="1:13">
      <c r="A8" t="s">
        <v>72</v>
      </c>
      <c r="B8" t="s">
        <v>73</v>
      </c>
      <c r="C8" t="s">
        <v>55</v>
      </c>
      <c r="D8" s="4" t="s">
        <v>65</v>
      </c>
      <c r="E8" t="s">
        <v>55</v>
      </c>
      <c r="F8" t="s">
        <v>74</v>
      </c>
      <c r="G8" t="s">
        <v>75</v>
      </c>
      <c r="H8" t="s">
        <v>15</v>
      </c>
      <c r="I8" t="s">
        <v>76</v>
      </c>
      <c r="J8" t="s">
        <v>77</v>
      </c>
      <c r="L8" t="s">
        <v>78</v>
      </c>
      <c r="M8" t="s">
        <v>79</v>
      </c>
    </row>
    <row r="9" spans="1:13">
      <c r="A9" t="s">
        <v>80</v>
      </c>
      <c r="B9" t="s">
        <v>55</v>
      </c>
      <c r="C9" t="s">
        <v>81</v>
      </c>
      <c r="D9" t="s">
        <v>20</v>
      </c>
      <c r="E9" t="s">
        <v>82</v>
      </c>
      <c r="F9" s="4" t="s">
        <v>83</v>
      </c>
      <c r="G9" t="s">
        <v>84</v>
      </c>
      <c r="H9" t="s">
        <v>85</v>
      </c>
      <c r="I9" t="s">
        <v>67</v>
      </c>
      <c r="J9" t="s">
        <v>86</v>
      </c>
      <c r="L9" t="s">
        <v>87</v>
      </c>
      <c r="M9" t="s">
        <v>88</v>
      </c>
    </row>
    <row r="10" spans="1:13">
      <c r="A10" t="s">
        <v>89</v>
      </c>
      <c r="B10" t="s">
        <v>90</v>
      </c>
      <c r="C10" t="s">
        <v>75</v>
      </c>
      <c r="D10" t="s">
        <v>84</v>
      </c>
      <c r="E10" t="s">
        <v>37</v>
      </c>
      <c r="F10" s="4" t="s">
        <v>91</v>
      </c>
      <c r="G10" t="s">
        <v>92</v>
      </c>
      <c r="H10" t="s">
        <v>93</v>
      </c>
      <c r="I10" t="s">
        <v>94</v>
      </c>
      <c r="J10" t="s">
        <v>95</v>
      </c>
      <c r="L10" t="s">
        <v>96</v>
      </c>
      <c r="M10" t="s">
        <v>97</v>
      </c>
    </row>
    <row r="11" spans="1:13">
      <c r="A11" t="s">
        <v>98</v>
      </c>
      <c r="B11" t="s">
        <v>37</v>
      </c>
      <c r="C11" t="s">
        <v>81</v>
      </c>
      <c r="D11" t="s">
        <v>99</v>
      </c>
      <c r="E11" t="s">
        <v>100</v>
      </c>
      <c r="F11" t="s">
        <v>101</v>
      </c>
      <c r="G11" t="s">
        <v>100</v>
      </c>
      <c r="H11" t="s">
        <v>47</v>
      </c>
      <c r="I11" t="s">
        <v>84</v>
      </c>
      <c r="J11" t="s">
        <v>102</v>
      </c>
      <c r="L11" t="s">
        <v>103</v>
      </c>
      <c r="M11" t="s">
        <v>104</v>
      </c>
    </row>
    <row r="12" spans="1:13">
      <c r="A12" t="s">
        <v>105</v>
      </c>
      <c r="B12" t="s">
        <v>106</v>
      </c>
      <c r="C12" t="s">
        <v>107</v>
      </c>
      <c r="D12" t="s">
        <v>40</v>
      </c>
      <c r="E12" t="s">
        <v>84</v>
      </c>
      <c r="F12" s="4" t="s">
        <v>108</v>
      </c>
      <c r="G12" t="s">
        <v>106</v>
      </c>
      <c r="H12" t="s">
        <v>64</v>
      </c>
      <c r="I12" t="s">
        <v>16</v>
      </c>
      <c r="J12" t="s">
        <v>109</v>
      </c>
      <c r="L12" t="s">
        <v>110</v>
      </c>
      <c r="M12" t="s">
        <v>111</v>
      </c>
    </row>
    <row r="13" spans="1:13">
      <c r="A13" t="s">
        <v>112</v>
      </c>
      <c r="B13" t="s">
        <v>113</v>
      </c>
      <c r="C13" t="s">
        <v>54</v>
      </c>
      <c r="D13" t="s">
        <v>114</v>
      </c>
      <c r="E13" t="s">
        <v>46</v>
      </c>
      <c r="F13" s="4" t="s">
        <v>108</v>
      </c>
      <c r="G13" t="s">
        <v>20</v>
      </c>
      <c r="H13" t="s">
        <v>115</v>
      </c>
      <c r="I13" t="s">
        <v>106</v>
      </c>
      <c r="J13" t="s">
        <v>108</v>
      </c>
      <c r="L13" t="s">
        <v>116</v>
      </c>
      <c r="M13" t="s">
        <v>117</v>
      </c>
    </row>
    <row r="14" spans="1:13">
      <c r="A14" t="s">
        <v>118</v>
      </c>
      <c r="B14" t="s">
        <v>119</v>
      </c>
      <c r="C14" t="s">
        <v>93</v>
      </c>
      <c r="D14" t="s">
        <v>100</v>
      </c>
      <c r="E14" t="s">
        <v>64</v>
      </c>
      <c r="F14" t="s">
        <v>120</v>
      </c>
      <c r="G14" t="s">
        <v>94</v>
      </c>
      <c r="H14" t="s">
        <v>92</v>
      </c>
      <c r="I14" t="s">
        <v>121</v>
      </c>
      <c r="J14" t="s">
        <v>121</v>
      </c>
      <c r="L14" t="s">
        <v>122</v>
      </c>
      <c r="M14" t="s">
        <v>123</v>
      </c>
    </row>
    <row r="15" spans="1:13">
      <c r="A15" t="s">
        <v>124</v>
      </c>
      <c r="B15" t="s">
        <v>82</v>
      </c>
      <c r="C15" t="s">
        <v>125</v>
      </c>
      <c r="D15" t="s">
        <v>54</v>
      </c>
      <c r="E15" t="s">
        <v>25</v>
      </c>
      <c r="F15" t="s">
        <v>126</v>
      </c>
      <c r="G15" t="s">
        <v>127</v>
      </c>
      <c r="H15" t="s">
        <v>128</v>
      </c>
      <c r="I15" t="s">
        <v>17</v>
      </c>
      <c r="J15" t="s">
        <v>129</v>
      </c>
      <c r="L15" t="s">
        <v>130</v>
      </c>
      <c r="M15" t="s">
        <v>131</v>
      </c>
    </row>
    <row r="16" spans="1:13">
      <c r="A16" t="s">
        <v>132</v>
      </c>
      <c r="B16" t="s">
        <v>76</v>
      </c>
      <c r="C16" s="4" t="s">
        <v>133</v>
      </c>
      <c r="D16" t="s">
        <v>134</v>
      </c>
      <c r="E16" t="s">
        <v>107</v>
      </c>
      <c r="F16" s="4" t="s">
        <v>135</v>
      </c>
      <c r="G16" t="s">
        <v>36</v>
      </c>
      <c r="H16" t="s">
        <v>136</v>
      </c>
      <c r="I16" t="s">
        <v>137</v>
      </c>
      <c r="J16" t="s">
        <v>138</v>
      </c>
      <c r="L16" t="s">
        <v>139</v>
      </c>
      <c r="M16" t="s">
        <v>140</v>
      </c>
    </row>
    <row r="17" spans="1:15">
      <c r="A17" t="s">
        <v>141</v>
      </c>
      <c r="B17" t="s">
        <v>40</v>
      </c>
      <c r="C17" t="s">
        <v>46</v>
      </c>
      <c r="D17" t="s">
        <v>102</v>
      </c>
      <c r="E17" t="s">
        <v>13</v>
      </c>
      <c r="F17" t="s">
        <v>40</v>
      </c>
      <c r="G17" t="s">
        <v>81</v>
      </c>
      <c r="H17" t="s">
        <v>142</v>
      </c>
      <c r="I17" t="s">
        <v>56</v>
      </c>
      <c r="J17" t="s">
        <v>114</v>
      </c>
      <c r="L17" t="s">
        <v>143</v>
      </c>
      <c r="M17" t="s">
        <v>144</v>
      </c>
    </row>
    <row r="18" spans="1:15">
      <c r="A18" t="s">
        <v>145</v>
      </c>
      <c r="B18" t="s">
        <v>100</v>
      </c>
      <c r="C18" t="s">
        <v>14</v>
      </c>
      <c r="D18" t="s">
        <v>55</v>
      </c>
      <c r="E18" t="s">
        <v>30</v>
      </c>
      <c r="F18" s="4" t="s">
        <v>146</v>
      </c>
      <c r="G18" t="s">
        <v>99</v>
      </c>
      <c r="H18" t="s">
        <v>147</v>
      </c>
      <c r="I18" t="s">
        <v>31</v>
      </c>
      <c r="J18" t="s">
        <v>85</v>
      </c>
      <c r="L18" t="s">
        <v>148</v>
      </c>
      <c r="M18" t="s">
        <v>149</v>
      </c>
    </row>
    <row r="19" spans="1:15">
      <c r="A19" t="s">
        <v>150</v>
      </c>
      <c r="B19" t="s">
        <v>151</v>
      </c>
      <c r="C19" t="s">
        <v>16</v>
      </c>
      <c r="D19" t="s">
        <v>119</v>
      </c>
      <c r="E19" t="s">
        <v>152</v>
      </c>
      <c r="F19" t="s">
        <v>92</v>
      </c>
      <c r="G19" t="s">
        <v>16</v>
      </c>
      <c r="H19" t="s">
        <v>114</v>
      </c>
      <c r="I19" t="s">
        <v>27</v>
      </c>
      <c r="J19" t="s">
        <v>153</v>
      </c>
      <c r="L19" t="s">
        <v>154</v>
      </c>
      <c r="M19" t="s">
        <v>155</v>
      </c>
    </row>
    <row r="20" spans="1:15">
      <c r="A20" t="s">
        <v>156</v>
      </c>
      <c r="B20" t="s">
        <v>25</v>
      </c>
      <c r="C20" t="s">
        <v>48</v>
      </c>
      <c r="D20" t="s">
        <v>39</v>
      </c>
      <c r="E20" t="s">
        <v>64</v>
      </c>
      <c r="F20" t="s">
        <v>157</v>
      </c>
      <c r="G20" t="s">
        <v>107</v>
      </c>
      <c r="H20" t="s">
        <v>25</v>
      </c>
      <c r="I20" t="s">
        <v>114</v>
      </c>
      <c r="J20" t="s">
        <v>68</v>
      </c>
      <c r="L20" t="s">
        <v>158</v>
      </c>
      <c r="M20" t="s">
        <v>116</v>
      </c>
    </row>
    <row r="21" spans="1:15">
      <c r="A21" t="s">
        <v>159</v>
      </c>
      <c r="B21" t="s">
        <v>67</v>
      </c>
      <c r="C21" t="s">
        <v>160</v>
      </c>
      <c r="D21" t="s">
        <v>17</v>
      </c>
      <c r="E21" t="s">
        <v>37</v>
      </c>
      <c r="F21" s="4" t="s">
        <v>83</v>
      </c>
      <c r="G21" t="s">
        <v>121</v>
      </c>
      <c r="H21" t="s">
        <v>107</v>
      </c>
      <c r="I21" t="s">
        <v>18</v>
      </c>
      <c r="J21" t="s">
        <v>91</v>
      </c>
      <c r="L21" t="s">
        <v>161</v>
      </c>
      <c r="M21" t="s">
        <v>162</v>
      </c>
    </row>
    <row r="22" spans="1:15">
      <c r="A22" t="s">
        <v>169</v>
      </c>
    </row>
    <row r="23" spans="1:15">
      <c r="B23" t="s">
        <v>8</v>
      </c>
      <c r="C23" s="2" t="s">
        <v>163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167</v>
      </c>
      <c r="L23" t="s">
        <v>165</v>
      </c>
      <c r="M23" t="s">
        <v>166</v>
      </c>
      <c r="N23" t="s">
        <v>168</v>
      </c>
      <c r="O23" t="s">
        <v>164</v>
      </c>
    </row>
    <row r="24" spans="1:15">
      <c r="A24" t="s">
        <v>12</v>
      </c>
      <c r="B24" s="1">
        <f>LEFT(B2,3)+RIGHT(B2,2)</f>
        <v>10</v>
      </c>
      <c r="C24" s="1">
        <f t="shared" ref="C24:J24" si="0">LEFT(C2,3)+RIGHT(C2,2)</f>
        <v>9</v>
      </c>
      <c r="D24" s="1">
        <f t="shared" si="0"/>
        <v>9</v>
      </c>
      <c r="E24" s="1">
        <f t="shared" si="0"/>
        <v>17</v>
      </c>
      <c r="F24" s="1">
        <f t="shared" si="0"/>
        <v>12</v>
      </c>
      <c r="G24" s="1">
        <f t="shared" si="0"/>
        <v>11</v>
      </c>
      <c r="H24" s="1">
        <f t="shared" si="0"/>
        <v>12</v>
      </c>
      <c r="I24" s="1">
        <f t="shared" si="0"/>
        <v>8</v>
      </c>
      <c r="J24" s="1">
        <f t="shared" si="0"/>
        <v>13</v>
      </c>
      <c r="K24" s="1">
        <f>SUM(B24:J24)</f>
        <v>101</v>
      </c>
      <c r="L24" s="1">
        <f>LEFT(L2,3)+RIGHT(L2,2)</f>
        <v>55</v>
      </c>
      <c r="M24" s="1">
        <f>LEFT(M2,3)+RIGHT(M2,2)</f>
        <v>46</v>
      </c>
      <c r="N24" s="1">
        <f>SUM(L24:M24)</f>
        <v>101</v>
      </c>
      <c r="O24" t="b">
        <f>N24=K24</f>
        <v>1</v>
      </c>
    </row>
    <row r="25" spans="1:15">
      <c r="A25" t="s">
        <v>23</v>
      </c>
      <c r="B25" s="1">
        <f t="shared" ref="B25:J25" si="1">LEFT(B3,3)+RIGHT(B3,2)</f>
        <v>6</v>
      </c>
      <c r="C25" s="1">
        <f t="shared" si="1"/>
        <v>5</v>
      </c>
      <c r="D25" s="1">
        <f t="shared" si="1"/>
        <v>9</v>
      </c>
      <c r="E25" s="1">
        <f t="shared" si="1"/>
        <v>7</v>
      </c>
      <c r="F25" s="1">
        <f t="shared" si="1"/>
        <v>17</v>
      </c>
      <c r="G25" s="1">
        <f t="shared" si="1"/>
        <v>15</v>
      </c>
      <c r="H25" s="1">
        <f t="shared" si="1"/>
        <v>12</v>
      </c>
      <c r="I25" s="1">
        <f t="shared" si="1"/>
        <v>16</v>
      </c>
      <c r="J25" s="1">
        <f t="shared" si="1"/>
        <v>16</v>
      </c>
      <c r="K25" s="1">
        <f t="shared" ref="K25:K43" si="2">SUM(B25:J25)</f>
        <v>103</v>
      </c>
      <c r="L25" s="1">
        <f t="shared" ref="L25:M25" si="3">LEFT(L3,3)+RIGHT(L3,2)</f>
        <v>39</v>
      </c>
      <c r="M25" s="1">
        <f t="shared" si="3"/>
        <v>64</v>
      </c>
      <c r="N25" s="1">
        <f t="shared" ref="N25:N43" si="4">SUM(L25:M25)</f>
        <v>103</v>
      </c>
      <c r="O25" t="b">
        <f t="shared" ref="O25:O43" si="5">N25=K25</f>
        <v>1</v>
      </c>
    </row>
    <row r="26" spans="1:15">
      <c r="A26" t="s">
        <v>35</v>
      </c>
      <c r="B26" s="1">
        <f t="shared" ref="B26:J26" si="6">LEFT(B4,3)+RIGHT(B4,2)</f>
        <v>15</v>
      </c>
      <c r="C26" s="1">
        <f t="shared" si="6"/>
        <v>8</v>
      </c>
      <c r="D26" s="1">
        <f t="shared" si="6"/>
        <v>17</v>
      </c>
      <c r="E26" s="1">
        <f t="shared" si="6"/>
        <v>12</v>
      </c>
      <c r="F26" s="1">
        <f t="shared" si="6"/>
        <v>9</v>
      </c>
      <c r="G26" s="1">
        <f t="shared" si="6"/>
        <v>11</v>
      </c>
      <c r="H26" s="1">
        <f t="shared" si="6"/>
        <v>8</v>
      </c>
      <c r="I26" s="1">
        <f t="shared" si="6"/>
        <v>13</v>
      </c>
      <c r="J26" s="1">
        <f t="shared" si="6"/>
        <v>19</v>
      </c>
      <c r="K26" s="1">
        <f t="shared" si="2"/>
        <v>112</v>
      </c>
      <c r="L26" s="1">
        <f t="shared" ref="L26:M26" si="7">LEFT(L4,3)+RIGHT(L4,2)</f>
        <v>59</v>
      </c>
      <c r="M26" s="1">
        <f t="shared" si="7"/>
        <v>53</v>
      </c>
      <c r="N26" s="1">
        <f t="shared" si="4"/>
        <v>112</v>
      </c>
      <c r="O26" t="b">
        <f t="shared" si="5"/>
        <v>1</v>
      </c>
    </row>
    <row r="27" spans="1:15">
      <c r="A27" t="s">
        <v>44</v>
      </c>
      <c r="B27" s="1">
        <f t="shared" ref="B27:J27" si="8">LEFT(B5,3)+RIGHT(B5,2)</f>
        <v>7</v>
      </c>
      <c r="C27" s="1">
        <f t="shared" si="8"/>
        <v>8</v>
      </c>
      <c r="D27" s="1">
        <f t="shared" si="8"/>
        <v>9</v>
      </c>
      <c r="E27" s="1">
        <f t="shared" si="8"/>
        <v>13</v>
      </c>
      <c r="F27" s="1">
        <f t="shared" si="8"/>
        <v>16</v>
      </c>
      <c r="G27" s="1">
        <f t="shared" si="8"/>
        <v>16</v>
      </c>
      <c r="H27" s="1">
        <f t="shared" si="8"/>
        <v>12</v>
      </c>
      <c r="I27" s="1">
        <f t="shared" si="8"/>
        <v>11</v>
      </c>
      <c r="J27" s="1">
        <f t="shared" si="8"/>
        <v>20</v>
      </c>
      <c r="K27" s="1">
        <f t="shared" si="2"/>
        <v>112</v>
      </c>
      <c r="L27" s="1">
        <f t="shared" ref="L27:M27" si="9">LEFT(L5,3)+RIGHT(L5,2)</f>
        <v>49</v>
      </c>
      <c r="M27" s="1">
        <f t="shared" si="9"/>
        <v>63</v>
      </c>
      <c r="N27" s="1">
        <f t="shared" si="4"/>
        <v>112</v>
      </c>
      <c r="O27" t="b">
        <f t="shared" si="5"/>
        <v>1</v>
      </c>
    </row>
    <row r="28" spans="1:15">
      <c r="A28" t="s">
        <v>52</v>
      </c>
      <c r="B28" s="1">
        <f t="shared" ref="B28:J28" si="10">LEFT(B6,3)+RIGHT(B6,2)</f>
        <v>2</v>
      </c>
      <c r="C28" s="1">
        <f t="shared" si="10"/>
        <v>9</v>
      </c>
      <c r="D28" s="1">
        <f t="shared" si="10"/>
        <v>9</v>
      </c>
      <c r="E28" s="1">
        <f t="shared" si="10"/>
        <v>6</v>
      </c>
      <c r="F28" s="1">
        <f t="shared" si="10"/>
        <v>14</v>
      </c>
      <c r="G28" s="1">
        <f t="shared" si="10"/>
        <v>7</v>
      </c>
      <c r="H28" s="1">
        <f t="shared" si="10"/>
        <v>13</v>
      </c>
      <c r="I28" s="1">
        <f t="shared" si="10"/>
        <v>11</v>
      </c>
      <c r="J28" s="1">
        <f t="shared" si="10"/>
        <v>19</v>
      </c>
      <c r="K28" s="1">
        <f t="shared" si="2"/>
        <v>90</v>
      </c>
      <c r="L28" s="1">
        <f t="shared" ref="L28:M28" si="11">LEFT(L6,3)+RIGHT(L6,2)</f>
        <v>34</v>
      </c>
      <c r="M28" s="1">
        <f t="shared" si="11"/>
        <v>56</v>
      </c>
      <c r="N28" s="1">
        <f t="shared" si="4"/>
        <v>90</v>
      </c>
      <c r="O28" t="b">
        <f t="shared" si="5"/>
        <v>1</v>
      </c>
    </row>
    <row r="29" spans="1:15">
      <c r="A29" t="s">
        <v>62</v>
      </c>
      <c r="B29" s="1">
        <f t="shared" ref="B29:J29" si="12">LEFT(B7,3)+RIGHT(B7,2)</f>
        <v>5</v>
      </c>
      <c r="C29" s="1">
        <f t="shared" si="12"/>
        <v>12</v>
      </c>
      <c r="D29" s="1">
        <f t="shared" si="12"/>
        <v>13</v>
      </c>
      <c r="E29" s="1">
        <f t="shared" si="12"/>
        <v>9</v>
      </c>
      <c r="F29" s="1">
        <f t="shared" si="12"/>
        <v>22</v>
      </c>
      <c r="G29" s="1">
        <f t="shared" si="12"/>
        <v>11</v>
      </c>
      <c r="H29" s="1">
        <f t="shared" si="12"/>
        <v>11</v>
      </c>
      <c r="I29" s="1">
        <f t="shared" si="12"/>
        <v>11</v>
      </c>
      <c r="J29" s="1">
        <f t="shared" si="12"/>
        <v>20</v>
      </c>
      <c r="K29" s="1">
        <f t="shared" si="2"/>
        <v>114</v>
      </c>
      <c r="L29" s="1">
        <f t="shared" ref="L29:M29" si="13">LEFT(L7,3)+RIGHT(L7,2)</f>
        <v>57</v>
      </c>
      <c r="M29" s="1">
        <f t="shared" si="13"/>
        <v>57</v>
      </c>
      <c r="N29" s="1">
        <f t="shared" si="4"/>
        <v>114</v>
      </c>
      <c r="O29" t="b">
        <f t="shared" si="5"/>
        <v>1</v>
      </c>
    </row>
    <row r="30" spans="1:15">
      <c r="A30" t="s">
        <v>72</v>
      </c>
      <c r="B30" s="1">
        <f t="shared" ref="B30:J30" si="14">LEFT(B8,3)+RIGHT(B8,2)</f>
        <v>5</v>
      </c>
      <c r="C30" s="1">
        <f t="shared" si="14"/>
        <v>9</v>
      </c>
      <c r="D30" s="1">
        <f t="shared" si="14"/>
        <v>13</v>
      </c>
      <c r="E30" s="1">
        <f t="shared" si="14"/>
        <v>9</v>
      </c>
      <c r="F30" s="1">
        <f t="shared" si="14"/>
        <v>9</v>
      </c>
      <c r="G30" s="1">
        <f t="shared" si="14"/>
        <v>11</v>
      </c>
      <c r="H30" s="1">
        <f t="shared" si="14"/>
        <v>17</v>
      </c>
      <c r="I30" s="1">
        <f t="shared" si="14"/>
        <v>7</v>
      </c>
      <c r="J30" s="1">
        <f t="shared" si="14"/>
        <v>24</v>
      </c>
      <c r="K30" s="1">
        <f t="shared" si="2"/>
        <v>104</v>
      </c>
      <c r="L30" s="1">
        <f t="shared" ref="L30:M30" si="15">LEFT(L8,3)+RIGHT(L8,2)</f>
        <v>41</v>
      </c>
      <c r="M30" s="1">
        <f t="shared" si="15"/>
        <v>63</v>
      </c>
      <c r="N30" s="1">
        <f t="shared" si="4"/>
        <v>104</v>
      </c>
      <c r="O30" t="b">
        <f t="shared" si="5"/>
        <v>1</v>
      </c>
    </row>
    <row r="31" spans="1:15">
      <c r="A31" t="s">
        <v>80</v>
      </c>
      <c r="B31" s="1">
        <f t="shared" ref="B31:J31" si="16">LEFT(B9,3)+RIGHT(B9,2)</f>
        <v>9</v>
      </c>
      <c r="C31" s="1">
        <f t="shared" si="16"/>
        <v>8</v>
      </c>
      <c r="D31" s="1">
        <f t="shared" si="16"/>
        <v>13</v>
      </c>
      <c r="E31" s="1">
        <f t="shared" si="16"/>
        <v>6</v>
      </c>
      <c r="F31" s="1">
        <f t="shared" si="16"/>
        <v>17</v>
      </c>
      <c r="G31" s="1">
        <f t="shared" si="16"/>
        <v>10</v>
      </c>
      <c r="H31" s="1">
        <f t="shared" si="16"/>
        <v>18</v>
      </c>
      <c r="I31" s="1">
        <f t="shared" si="16"/>
        <v>11</v>
      </c>
      <c r="J31" s="1">
        <f t="shared" si="16"/>
        <v>21</v>
      </c>
      <c r="K31" s="1">
        <f t="shared" si="2"/>
        <v>113</v>
      </c>
      <c r="L31" s="1">
        <f t="shared" ref="L31:M31" si="17">LEFT(L9,3)+RIGHT(L9,2)</f>
        <v>47</v>
      </c>
      <c r="M31" s="1">
        <f t="shared" si="17"/>
        <v>66</v>
      </c>
      <c r="N31" s="1">
        <f t="shared" si="4"/>
        <v>113</v>
      </c>
      <c r="O31" t="b">
        <f t="shared" si="5"/>
        <v>1</v>
      </c>
    </row>
    <row r="32" spans="1:15">
      <c r="A32" t="s">
        <v>89</v>
      </c>
      <c r="B32" s="1">
        <f t="shared" ref="B32:J32" si="18">LEFT(B10,3)+RIGHT(B10,2)</f>
        <v>15</v>
      </c>
      <c r="C32" s="1">
        <f t="shared" si="18"/>
        <v>11</v>
      </c>
      <c r="D32" s="1">
        <f t="shared" si="18"/>
        <v>10</v>
      </c>
      <c r="E32" s="1">
        <f t="shared" si="18"/>
        <v>8</v>
      </c>
      <c r="F32" s="1">
        <f t="shared" si="18"/>
        <v>19</v>
      </c>
      <c r="G32" s="1">
        <f t="shared" si="18"/>
        <v>16</v>
      </c>
      <c r="H32" s="1">
        <f t="shared" si="18"/>
        <v>10</v>
      </c>
      <c r="I32" s="1">
        <f t="shared" si="18"/>
        <v>6</v>
      </c>
      <c r="J32" s="1">
        <f t="shared" si="18"/>
        <v>17</v>
      </c>
      <c r="K32" s="1">
        <f t="shared" si="2"/>
        <v>112</v>
      </c>
      <c r="L32" s="1">
        <f t="shared" ref="L32:M32" si="19">LEFT(L10,3)+RIGHT(L10,2)</f>
        <v>55</v>
      </c>
      <c r="M32" s="1">
        <f t="shared" si="19"/>
        <v>57</v>
      </c>
      <c r="N32" s="1">
        <f t="shared" si="4"/>
        <v>112</v>
      </c>
      <c r="O32" t="b">
        <f t="shared" si="5"/>
        <v>1</v>
      </c>
    </row>
    <row r="33" spans="1:15">
      <c r="A33" t="s">
        <v>98</v>
      </c>
      <c r="B33" s="1">
        <f t="shared" ref="B33:J33" si="20">LEFT(B11,3)+RIGHT(B11,2)</f>
        <v>8</v>
      </c>
      <c r="C33" s="1">
        <f t="shared" si="20"/>
        <v>8</v>
      </c>
      <c r="D33" s="1">
        <f t="shared" si="20"/>
        <v>8</v>
      </c>
      <c r="E33" s="1">
        <f t="shared" si="20"/>
        <v>7</v>
      </c>
      <c r="F33" s="1">
        <f t="shared" si="20"/>
        <v>9</v>
      </c>
      <c r="G33" s="1">
        <f t="shared" si="20"/>
        <v>7</v>
      </c>
      <c r="H33" s="1">
        <f t="shared" si="20"/>
        <v>13</v>
      </c>
      <c r="I33" s="1">
        <f t="shared" si="20"/>
        <v>10</v>
      </c>
      <c r="J33" s="1">
        <f t="shared" si="20"/>
        <v>14</v>
      </c>
      <c r="K33" s="1">
        <f t="shared" si="2"/>
        <v>84</v>
      </c>
      <c r="L33" s="1">
        <f t="shared" ref="L33:M33" si="21">LEFT(L11,3)+RIGHT(L11,2)</f>
        <v>35</v>
      </c>
      <c r="M33" s="1">
        <f t="shared" si="21"/>
        <v>49</v>
      </c>
      <c r="N33" s="1">
        <f t="shared" si="4"/>
        <v>84</v>
      </c>
      <c r="O33" t="b">
        <f t="shared" si="5"/>
        <v>1</v>
      </c>
    </row>
    <row r="34" spans="1:15">
      <c r="A34" t="s">
        <v>105</v>
      </c>
      <c r="B34" s="1">
        <f t="shared" ref="B34:J34" si="22">LEFT(B12,3)+RIGHT(B12,2)</f>
        <v>10</v>
      </c>
      <c r="C34" s="1">
        <f t="shared" si="22"/>
        <v>9</v>
      </c>
      <c r="D34" s="1">
        <f t="shared" si="22"/>
        <v>8</v>
      </c>
      <c r="E34" s="1">
        <f t="shared" si="22"/>
        <v>10</v>
      </c>
      <c r="F34" s="1">
        <f t="shared" si="22"/>
        <v>17</v>
      </c>
      <c r="G34" s="1">
        <f t="shared" si="22"/>
        <v>10</v>
      </c>
      <c r="H34" s="1">
        <f t="shared" si="22"/>
        <v>12</v>
      </c>
      <c r="I34" s="1">
        <f t="shared" si="22"/>
        <v>12</v>
      </c>
      <c r="J34" s="1">
        <f t="shared" si="22"/>
        <v>21</v>
      </c>
      <c r="K34" s="1">
        <f t="shared" si="2"/>
        <v>109</v>
      </c>
      <c r="L34" s="1">
        <f t="shared" ref="L34:M34" si="23">LEFT(L12,3)+RIGHT(L12,2)</f>
        <v>46</v>
      </c>
      <c r="M34" s="1">
        <f t="shared" si="23"/>
        <v>63</v>
      </c>
      <c r="N34" s="1">
        <f t="shared" si="4"/>
        <v>109</v>
      </c>
      <c r="O34" t="b">
        <f t="shared" si="5"/>
        <v>1</v>
      </c>
    </row>
    <row r="35" spans="1:15">
      <c r="A35" t="s">
        <v>112</v>
      </c>
      <c r="B35" s="1">
        <f t="shared" ref="B35:J35" si="24">LEFT(B13,3)+RIGHT(B13,2)</f>
        <v>4</v>
      </c>
      <c r="C35" s="1">
        <f t="shared" si="24"/>
        <v>9</v>
      </c>
      <c r="D35" s="1">
        <f t="shared" si="24"/>
        <v>10</v>
      </c>
      <c r="E35" s="1">
        <f t="shared" si="24"/>
        <v>8</v>
      </c>
      <c r="F35" s="1">
        <f t="shared" si="24"/>
        <v>17</v>
      </c>
      <c r="G35" s="1">
        <f t="shared" si="24"/>
        <v>13</v>
      </c>
      <c r="H35" s="1">
        <f t="shared" si="24"/>
        <v>18</v>
      </c>
      <c r="I35" s="1">
        <f t="shared" si="24"/>
        <v>10</v>
      </c>
      <c r="J35" s="1">
        <f t="shared" si="24"/>
        <v>17</v>
      </c>
      <c r="K35" s="1">
        <f t="shared" si="2"/>
        <v>106</v>
      </c>
      <c r="L35" s="1">
        <f t="shared" ref="L35:M35" si="25">LEFT(L13,3)+RIGHT(L13,2)</f>
        <v>40</v>
      </c>
      <c r="M35" s="1">
        <f t="shared" si="25"/>
        <v>66</v>
      </c>
      <c r="N35" s="1">
        <f t="shared" si="4"/>
        <v>106</v>
      </c>
      <c r="O35" t="b">
        <f t="shared" si="5"/>
        <v>1</v>
      </c>
    </row>
    <row r="36" spans="1:15">
      <c r="A36" t="s">
        <v>118</v>
      </c>
      <c r="B36" s="1">
        <f t="shared" ref="B36:J36" si="26">LEFT(B14,3)+RIGHT(B14,2)</f>
        <v>6</v>
      </c>
      <c r="C36" s="1">
        <f t="shared" si="26"/>
        <v>10</v>
      </c>
      <c r="D36" s="1">
        <f t="shared" si="26"/>
        <v>7</v>
      </c>
      <c r="E36" s="1">
        <f t="shared" si="26"/>
        <v>12</v>
      </c>
      <c r="F36" s="1">
        <f t="shared" si="26"/>
        <v>13</v>
      </c>
      <c r="G36" s="1">
        <f t="shared" si="26"/>
        <v>6</v>
      </c>
      <c r="H36" s="1">
        <f t="shared" si="26"/>
        <v>16</v>
      </c>
      <c r="I36" s="1">
        <f t="shared" si="26"/>
        <v>15</v>
      </c>
      <c r="J36" s="1">
        <f t="shared" si="26"/>
        <v>15</v>
      </c>
      <c r="K36" s="1">
        <f t="shared" si="2"/>
        <v>100</v>
      </c>
      <c r="L36" s="1">
        <f t="shared" ref="L36:M36" si="27">LEFT(L14,3)+RIGHT(L14,2)</f>
        <v>45</v>
      </c>
      <c r="M36" s="1">
        <f t="shared" si="27"/>
        <v>55</v>
      </c>
      <c r="N36" s="1">
        <f t="shared" si="4"/>
        <v>100</v>
      </c>
      <c r="O36" t="b">
        <f t="shared" si="5"/>
        <v>1</v>
      </c>
    </row>
    <row r="37" spans="1:15">
      <c r="A37" t="s">
        <v>124</v>
      </c>
      <c r="B37" s="1">
        <f t="shared" ref="B37:J37" si="28">LEFT(B15,3)+RIGHT(B15,2)</f>
        <v>6</v>
      </c>
      <c r="C37" s="1">
        <f t="shared" si="28"/>
        <v>12</v>
      </c>
      <c r="D37" s="1">
        <f t="shared" si="28"/>
        <v>9</v>
      </c>
      <c r="E37" s="1">
        <f t="shared" si="28"/>
        <v>5</v>
      </c>
      <c r="F37" s="1">
        <f t="shared" si="28"/>
        <v>12</v>
      </c>
      <c r="G37" s="1">
        <f t="shared" si="28"/>
        <v>15</v>
      </c>
      <c r="H37" s="1">
        <f t="shared" si="28"/>
        <v>10</v>
      </c>
      <c r="I37" s="1">
        <f t="shared" si="28"/>
        <v>11</v>
      </c>
      <c r="J37" s="1">
        <f t="shared" si="28"/>
        <v>16</v>
      </c>
      <c r="K37" s="1">
        <f t="shared" si="2"/>
        <v>96</v>
      </c>
      <c r="L37" s="1">
        <f t="shared" ref="L37:M37" si="29">LEFT(L15,3)+RIGHT(L15,2)</f>
        <v>40</v>
      </c>
      <c r="M37" s="1">
        <f t="shared" si="29"/>
        <v>56</v>
      </c>
      <c r="N37" s="1">
        <f t="shared" si="4"/>
        <v>96</v>
      </c>
      <c r="O37" t="b">
        <f t="shared" si="5"/>
        <v>1</v>
      </c>
    </row>
    <row r="38" spans="1:15">
      <c r="A38" t="s">
        <v>132</v>
      </c>
      <c r="B38" s="1">
        <f t="shared" ref="B38:J38" si="30">LEFT(B16,3)+RIGHT(B16,2)</f>
        <v>7</v>
      </c>
      <c r="C38" s="1">
        <f t="shared" si="30"/>
        <v>11</v>
      </c>
      <c r="D38" s="1">
        <f t="shared" si="30"/>
        <v>7</v>
      </c>
      <c r="E38" s="1">
        <f t="shared" si="30"/>
        <v>9</v>
      </c>
      <c r="F38" s="1">
        <f t="shared" si="30"/>
        <v>21</v>
      </c>
      <c r="G38" s="1">
        <f t="shared" si="30"/>
        <v>15</v>
      </c>
      <c r="H38" s="1">
        <f t="shared" si="30"/>
        <v>16</v>
      </c>
      <c r="I38" s="1">
        <f t="shared" si="30"/>
        <v>5</v>
      </c>
      <c r="J38" s="1">
        <f t="shared" si="30"/>
        <v>19</v>
      </c>
      <c r="K38" s="1">
        <f t="shared" si="2"/>
        <v>110</v>
      </c>
      <c r="L38" s="1">
        <f t="shared" ref="L38:M38" si="31">LEFT(L16,3)+RIGHT(L16,2)</f>
        <v>48</v>
      </c>
      <c r="M38" s="1">
        <f t="shared" si="31"/>
        <v>62</v>
      </c>
      <c r="N38" s="1">
        <f t="shared" si="4"/>
        <v>110</v>
      </c>
      <c r="O38" t="b">
        <f t="shared" si="5"/>
        <v>1</v>
      </c>
    </row>
    <row r="39" spans="1:15">
      <c r="A39" t="s">
        <v>141</v>
      </c>
      <c r="B39" s="1">
        <f t="shared" ref="B39:J39" si="32">LEFT(B17,3)+RIGHT(B17,2)</f>
        <v>8</v>
      </c>
      <c r="C39" s="1">
        <f t="shared" si="32"/>
        <v>8</v>
      </c>
      <c r="D39" s="1">
        <f t="shared" si="32"/>
        <v>14</v>
      </c>
      <c r="E39" s="1">
        <f t="shared" si="32"/>
        <v>10</v>
      </c>
      <c r="F39" s="1">
        <f t="shared" si="32"/>
        <v>8</v>
      </c>
      <c r="G39" s="1">
        <f t="shared" si="32"/>
        <v>8</v>
      </c>
      <c r="H39" s="1">
        <f t="shared" si="32"/>
        <v>22</v>
      </c>
      <c r="I39" s="1">
        <f t="shared" si="32"/>
        <v>6</v>
      </c>
      <c r="J39" s="1">
        <f t="shared" si="32"/>
        <v>10</v>
      </c>
      <c r="K39" s="1">
        <f t="shared" si="2"/>
        <v>94</v>
      </c>
      <c r="L39" s="1">
        <f t="shared" ref="L39:M39" si="33">LEFT(L17,3)+RIGHT(L17,2)</f>
        <v>42</v>
      </c>
      <c r="M39" s="1">
        <f t="shared" si="33"/>
        <v>52</v>
      </c>
      <c r="N39" s="1">
        <f t="shared" si="4"/>
        <v>94</v>
      </c>
      <c r="O39" t="b">
        <f t="shared" si="5"/>
        <v>1</v>
      </c>
    </row>
    <row r="40" spans="1:15">
      <c r="A40" t="s">
        <v>145</v>
      </c>
      <c r="B40" s="1">
        <f t="shared" ref="B40:J40" si="34">LEFT(B18,3)+RIGHT(B18,2)</f>
        <v>7</v>
      </c>
      <c r="C40" s="1">
        <f t="shared" si="34"/>
        <v>9</v>
      </c>
      <c r="D40" s="1">
        <f t="shared" si="34"/>
        <v>9</v>
      </c>
      <c r="E40" s="1">
        <f t="shared" si="34"/>
        <v>12</v>
      </c>
      <c r="F40" s="1">
        <f t="shared" si="34"/>
        <v>13</v>
      </c>
      <c r="G40" s="1">
        <f t="shared" si="34"/>
        <v>8</v>
      </c>
      <c r="H40" s="1">
        <f t="shared" si="34"/>
        <v>12</v>
      </c>
      <c r="I40" s="1">
        <f t="shared" si="34"/>
        <v>16</v>
      </c>
      <c r="J40" s="1">
        <f t="shared" si="34"/>
        <v>18</v>
      </c>
      <c r="K40" s="1">
        <f t="shared" si="2"/>
        <v>104</v>
      </c>
      <c r="L40" s="1">
        <f t="shared" ref="L40:M40" si="35">LEFT(L18,3)+RIGHT(L18,2)</f>
        <v>47</v>
      </c>
      <c r="M40" s="1">
        <f t="shared" si="35"/>
        <v>57</v>
      </c>
      <c r="N40" s="1">
        <f t="shared" si="4"/>
        <v>104</v>
      </c>
      <c r="O40" t="b">
        <f t="shared" si="5"/>
        <v>1</v>
      </c>
    </row>
    <row r="41" spans="1:15">
      <c r="A41" t="s">
        <v>150</v>
      </c>
      <c r="B41" s="1">
        <f t="shared" ref="B41:J41" si="36">LEFT(B19,3)+RIGHT(B19,2)</f>
        <v>4</v>
      </c>
      <c r="C41" s="1">
        <f t="shared" si="36"/>
        <v>12</v>
      </c>
      <c r="D41" s="1">
        <f t="shared" si="36"/>
        <v>6</v>
      </c>
      <c r="E41" s="1">
        <f t="shared" si="36"/>
        <v>6</v>
      </c>
      <c r="F41" s="1">
        <f t="shared" si="36"/>
        <v>16</v>
      </c>
      <c r="G41" s="1">
        <f t="shared" si="36"/>
        <v>12</v>
      </c>
      <c r="H41" s="1">
        <f t="shared" si="36"/>
        <v>10</v>
      </c>
      <c r="I41" s="1">
        <f t="shared" si="36"/>
        <v>7</v>
      </c>
      <c r="J41" s="1">
        <f t="shared" si="36"/>
        <v>17</v>
      </c>
      <c r="K41" s="1">
        <f t="shared" si="2"/>
        <v>90</v>
      </c>
      <c r="L41" s="1">
        <f t="shared" ref="L41:M41" si="37">LEFT(L19,3)+RIGHT(L19,2)</f>
        <v>38</v>
      </c>
      <c r="M41" s="1">
        <f t="shared" si="37"/>
        <v>52</v>
      </c>
      <c r="N41" s="1">
        <f t="shared" si="4"/>
        <v>90</v>
      </c>
      <c r="O41" t="b">
        <f t="shared" si="5"/>
        <v>1</v>
      </c>
    </row>
    <row r="42" spans="1:15">
      <c r="A42" t="s">
        <v>156</v>
      </c>
      <c r="B42" s="1">
        <f t="shared" ref="B42:J42" si="38">LEFT(B20,3)+RIGHT(B20,2)</f>
        <v>5</v>
      </c>
      <c r="C42" s="1">
        <f t="shared" si="38"/>
        <v>11</v>
      </c>
      <c r="D42" s="1">
        <f t="shared" si="38"/>
        <v>9</v>
      </c>
      <c r="E42" s="1">
        <f t="shared" si="38"/>
        <v>12</v>
      </c>
      <c r="F42" s="1">
        <f t="shared" si="38"/>
        <v>10</v>
      </c>
      <c r="G42" s="1">
        <f t="shared" si="38"/>
        <v>9</v>
      </c>
      <c r="H42" s="1">
        <f t="shared" si="38"/>
        <v>5</v>
      </c>
      <c r="I42" s="1">
        <f t="shared" si="38"/>
        <v>10</v>
      </c>
      <c r="J42" s="1">
        <f t="shared" si="38"/>
        <v>11</v>
      </c>
      <c r="K42" s="1">
        <f t="shared" si="2"/>
        <v>82</v>
      </c>
      <c r="L42" s="1">
        <f t="shared" ref="L42:M42" si="39">LEFT(L20,3)+RIGHT(L20,2)</f>
        <v>42</v>
      </c>
      <c r="M42" s="1">
        <f t="shared" si="39"/>
        <v>40</v>
      </c>
      <c r="N42" s="1">
        <f t="shared" si="4"/>
        <v>82</v>
      </c>
      <c r="O42" t="b">
        <f t="shared" si="5"/>
        <v>1</v>
      </c>
    </row>
    <row r="43" spans="1:15">
      <c r="A43" t="s">
        <v>159</v>
      </c>
      <c r="B43" s="1">
        <f t="shared" ref="B43:J43" si="40">LEFT(B21,3)+RIGHT(B21,2)</f>
        <v>11</v>
      </c>
      <c r="C43" s="1">
        <f t="shared" si="40"/>
        <v>14</v>
      </c>
      <c r="D43" s="1">
        <f t="shared" si="40"/>
        <v>11</v>
      </c>
      <c r="E43" s="1">
        <f t="shared" si="40"/>
        <v>8</v>
      </c>
      <c r="F43" s="1">
        <f t="shared" si="40"/>
        <v>17</v>
      </c>
      <c r="G43" s="1">
        <f t="shared" si="40"/>
        <v>15</v>
      </c>
      <c r="H43" s="1">
        <f t="shared" si="40"/>
        <v>9</v>
      </c>
      <c r="I43" s="1">
        <f t="shared" si="40"/>
        <v>12</v>
      </c>
      <c r="J43" s="1">
        <f t="shared" si="40"/>
        <v>19</v>
      </c>
      <c r="K43" s="1">
        <f t="shared" si="2"/>
        <v>116</v>
      </c>
      <c r="L43" s="1">
        <f t="shared" ref="L43:M43" si="41">LEFT(L21,3)+RIGHT(L21,2)</f>
        <v>55</v>
      </c>
      <c r="M43" s="1">
        <f t="shared" si="41"/>
        <v>61</v>
      </c>
      <c r="N43" s="1">
        <f t="shared" si="4"/>
        <v>116</v>
      </c>
      <c r="O43" t="b">
        <f t="shared" si="5"/>
        <v>1</v>
      </c>
    </row>
    <row r="44" spans="1:15">
      <c r="A44" t="s">
        <v>170</v>
      </c>
    </row>
    <row r="45" spans="1:15">
      <c r="B45" t="s">
        <v>8</v>
      </c>
      <c r="C45" s="2" t="s">
        <v>163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</row>
    <row r="46" spans="1:15">
      <c r="A46" t="s">
        <v>12</v>
      </c>
      <c r="B46" s="1">
        <f>B24/38</f>
        <v>0.26315789473684209</v>
      </c>
      <c r="C46" s="1">
        <f>C24/38</f>
        <v>0.23684210526315788</v>
      </c>
      <c r="D46" s="1">
        <f>D24/38</f>
        <v>0.23684210526315788</v>
      </c>
      <c r="E46" s="1">
        <f>E24/38</f>
        <v>0.44736842105263158</v>
      </c>
      <c r="F46" s="1">
        <f>F24/38</f>
        <v>0.31578947368421051</v>
      </c>
      <c r="G46" s="1">
        <f>G24/38</f>
        <v>0.28947368421052633</v>
      </c>
      <c r="H46" s="1">
        <f>H24/38</f>
        <v>0.31578947368421051</v>
      </c>
      <c r="I46" s="1">
        <f>I24/38</f>
        <v>0.21052631578947367</v>
      </c>
      <c r="J46" s="1">
        <f>J24/38</f>
        <v>0.34210526315789475</v>
      </c>
    </row>
    <row r="47" spans="1:15">
      <c r="A47" t="s">
        <v>23</v>
      </c>
      <c r="B47" s="1">
        <f>B25/38</f>
        <v>0.15789473684210525</v>
      </c>
      <c r="C47" s="1">
        <f>C25/38</f>
        <v>0.13157894736842105</v>
      </c>
      <c r="D47" s="1">
        <f>D25/38</f>
        <v>0.23684210526315788</v>
      </c>
      <c r="E47" s="1">
        <f>E25/38</f>
        <v>0.18421052631578946</v>
      </c>
      <c r="F47" s="1">
        <f>F25/38</f>
        <v>0.44736842105263158</v>
      </c>
      <c r="G47" s="1">
        <f>G25/38</f>
        <v>0.39473684210526316</v>
      </c>
      <c r="H47" s="1">
        <f>H25/38</f>
        <v>0.31578947368421051</v>
      </c>
      <c r="I47" s="1">
        <f>I25/38</f>
        <v>0.42105263157894735</v>
      </c>
      <c r="J47" s="1">
        <f>J25/38</f>
        <v>0.42105263157894735</v>
      </c>
    </row>
    <row r="48" spans="1:15">
      <c r="A48" t="s">
        <v>35</v>
      </c>
      <c r="B48" s="1">
        <f>B26/38</f>
        <v>0.39473684210526316</v>
      </c>
      <c r="C48" s="1">
        <f>C26/38</f>
        <v>0.21052631578947367</v>
      </c>
      <c r="D48" s="1">
        <f>D26/38</f>
        <v>0.44736842105263158</v>
      </c>
      <c r="E48" s="1">
        <f>E26/38</f>
        <v>0.31578947368421051</v>
      </c>
      <c r="F48" s="1">
        <f>F26/38</f>
        <v>0.23684210526315788</v>
      </c>
      <c r="G48" s="1">
        <f>G26/38</f>
        <v>0.28947368421052633</v>
      </c>
      <c r="H48" s="1">
        <f>H26/38</f>
        <v>0.21052631578947367</v>
      </c>
      <c r="I48" s="1">
        <f>I26/38</f>
        <v>0.34210526315789475</v>
      </c>
      <c r="J48" s="1">
        <f>J26/38</f>
        <v>0.5</v>
      </c>
    </row>
    <row r="49" spans="1:10">
      <c r="A49" t="s">
        <v>44</v>
      </c>
      <c r="B49" s="1">
        <f>B27/38</f>
        <v>0.18421052631578946</v>
      </c>
      <c r="C49" s="1">
        <f>C27/38</f>
        <v>0.21052631578947367</v>
      </c>
      <c r="D49" s="1">
        <f>D27/38</f>
        <v>0.23684210526315788</v>
      </c>
      <c r="E49" s="1">
        <f>E27/38</f>
        <v>0.34210526315789475</v>
      </c>
      <c r="F49" s="1">
        <f>F27/38</f>
        <v>0.42105263157894735</v>
      </c>
      <c r="G49" s="1">
        <f>G27/38</f>
        <v>0.42105263157894735</v>
      </c>
      <c r="H49" s="1">
        <f>H27/38</f>
        <v>0.31578947368421051</v>
      </c>
      <c r="I49" s="1">
        <f>I27/38</f>
        <v>0.28947368421052633</v>
      </c>
      <c r="J49" s="1">
        <f>J27/38</f>
        <v>0.52631578947368418</v>
      </c>
    </row>
    <row r="50" spans="1:10">
      <c r="A50" t="s">
        <v>52</v>
      </c>
      <c r="B50" s="1">
        <f>B28/38</f>
        <v>5.2631578947368418E-2</v>
      </c>
      <c r="C50" s="1">
        <f>C28/38</f>
        <v>0.23684210526315788</v>
      </c>
      <c r="D50" s="1">
        <f>D28/38</f>
        <v>0.23684210526315788</v>
      </c>
      <c r="E50" s="1">
        <f>E28/38</f>
        <v>0.15789473684210525</v>
      </c>
      <c r="F50" s="1">
        <f>F28/38</f>
        <v>0.36842105263157893</v>
      </c>
      <c r="G50" s="1">
        <f>G28/38</f>
        <v>0.18421052631578946</v>
      </c>
      <c r="H50" s="1">
        <f>H28/38</f>
        <v>0.34210526315789475</v>
      </c>
      <c r="I50" s="1">
        <f>I28/38</f>
        <v>0.28947368421052633</v>
      </c>
      <c r="J50" s="1">
        <f>J28/38</f>
        <v>0.5</v>
      </c>
    </row>
    <row r="51" spans="1:10">
      <c r="A51" t="s">
        <v>62</v>
      </c>
      <c r="B51" s="1">
        <f>B29/38</f>
        <v>0.13157894736842105</v>
      </c>
      <c r="C51" s="1">
        <f>C29/38</f>
        <v>0.31578947368421051</v>
      </c>
      <c r="D51" s="1">
        <f>D29/38</f>
        <v>0.34210526315789475</v>
      </c>
      <c r="E51" s="1">
        <f>E29/38</f>
        <v>0.23684210526315788</v>
      </c>
      <c r="F51" s="1">
        <f>F29/38</f>
        <v>0.57894736842105265</v>
      </c>
      <c r="G51" s="1">
        <f>G29/38</f>
        <v>0.28947368421052633</v>
      </c>
      <c r="H51" s="1">
        <f>H29/38</f>
        <v>0.28947368421052633</v>
      </c>
      <c r="I51" s="1">
        <f>I29/38</f>
        <v>0.28947368421052633</v>
      </c>
      <c r="J51" s="1">
        <f>J29/38</f>
        <v>0.52631578947368418</v>
      </c>
    </row>
    <row r="52" spans="1:10">
      <c r="A52" t="s">
        <v>72</v>
      </c>
      <c r="B52" s="1">
        <f>B30/38</f>
        <v>0.13157894736842105</v>
      </c>
      <c r="C52" s="1">
        <f>C30/38</f>
        <v>0.23684210526315788</v>
      </c>
      <c r="D52" s="1">
        <f>D30/38</f>
        <v>0.34210526315789475</v>
      </c>
      <c r="E52" s="1">
        <f>E30/38</f>
        <v>0.23684210526315788</v>
      </c>
      <c r="F52" s="1">
        <f>F30/38</f>
        <v>0.23684210526315788</v>
      </c>
      <c r="G52" s="1">
        <f>G30/38</f>
        <v>0.28947368421052633</v>
      </c>
      <c r="H52" s="1">
        <f>H30/38</f>
        <v>0.44736842105263158</v>
      </c>
      <c r="I52" s="1">
        <f>I30/38</f>
        <v>0.18421052631578946</v>
      </c>
      <c r="J52" s="1">
        <f>J30/38</f>
        <v>0.63157894736842102</v>
      </c>
    </row>
    <row r="53" spans="1:10">
      <c r="A53" t="s">
        <v>80</v>
      </c>
      <c r="B53" s="1">
        <f>B31/38</f>
        <v>0.23684210526315788</v>
      </c>
      <c r="C53" s="1">
        <f>C31/38</f>
        <v>0.21052631578947367</v>
      </c>
      <c r="D53" s="1">
        <f>D31/38</f>
        <v>0.34210526315789475</v>
      </c>
      <c r="E53" s="1">
        <f>E31/38</f>
        <v>0.15789473684210525</v>
      </c>
      <c r="F53" s="1">
        <f>F31/38</f>
        <v>0.44736842105263158</v>
      </c>
      <c r="G53" s="1">
        <f>G31/38</f>
        <v>0.26315789473684209</v>
      </c>
      <c r="H53" s="1">
        <f>H31/38</f>
        <v>0.47368421052631576</v>
      </c>
      <c r="I53" s="1">
        <f>I31/38</f>
        <v>0.28947368421052633</v>
      </c>
      <c r="J53" s="1">
        <f>J31/38</f>
        <v>0.55263157894736847</v>
      </c>
    </row>
    <row r="54" spans="1:10">
      <c r="A54" t="s">
        <v>89</v>
      </c>
      <c r="B54" s="1">
        <f>B32/38</f>
        <v>0.39473684210526316</v>
      </c>
      <c r="C54" s="1">
        <f>C32/38</f>
        <v>0.28947368421052633</v>
      </c>
      <c r="D54" s="1">
        <f>D32/38</f>
        <v>0.26315789473684209</v>
      </c>
      <c r="E54" s="1">
        <f>E32/38</f>
        <v>0.21052631578947367</v>
      </c>
      <c r="F54" s="1">
        <f>F32/38</f>
        <v>0.5</v>
      </c>
      <c r="G54" s="1">
        <f>G32/38</f>
        <v>0.42105263157894735</v>
      </c>
      <c r="H54" s="1">
        <f>H32/38</f>
        <v>0.26315789473684209</v>
      </c>
      <c r="I54" s="1">
        <f>I32/38</f>
        <v>0.15789473684210525</v>
      </c>
      <c r="J54" s="1">
        <f>J32/38</f>
        <v>0.44736842105263158</v>
      </c>
    </row>
    <row r="55" spans="1:10">
      <c r="A55" t="s">
        <v>98</v>
      </c>
      <c r="B55" s="1">
        <f>B33/38</f>
        <v>0.21052631578947367</v>
      </c>
      <c r="C55" s="1">
        <f>C33/38</f>
        <v>0.21052631578947367</v>
      </c>
      <c r="D55" s="1">
        <f>D33/38</f>
        <v>0.21052631578947367</v>
      </c>
      <c r="E55" s="1">
        <f>E33/38</f>
        <v>0.18421052631578946</v>
      </c>
      <c r="F55" s="1">
        <f>F33/38</f>
        <v>0.23684210526315788</v>
      </c>
      <c r="G55" s="1">
        <f>G33/38</f>
        <v>0.18421052631578946</v>
      </c>
      <c r="H55" s="1">
        <f>H33/38</f>
        <v>0.34210526315789475</v>
      </c>
      <c r="I55" s="1">
        <f>I33/38</f>
        <v>0.26315789473684209</v>
      </c>
      <c r="J55" s="1">
        <f>J33/38</f>
        <v>0.36842105263157893</v>
      </c>
    </row>
    <row r="56" spans="1:10">
      <c r="A56" t="s">
        <v>105</v>
      </c>
      <c r="B56" s="1">
        <f>B34/38</f>
        <v>0.26315789473684209</v>
      </c>
      <c r="C56" s="1">
        <f>C34/38</f>
        <v>0.23684210526315788</v>
      </c>
      <c r="D56" s="1">
        <f>D34/38</f>
        <v>0.21052631578947367</v>
      </c>
      <c r="E56" s="1">
        <f>E34/38</f>
        <v>0.26315789473684209</v>
      </c>
      <c r="F56" s="1">
        <f>F34/38</f>
        <v>0.44736842105263158</v>
      </c>
      <c r="G56" s="1">
        <f>G34/38</f>
        <v>0.26315789473684209</v>
      </c>
      <c r="H56" s="1">
        <f>H34/38</f>
        <v>0.31578947368421051</v>
      </c>
      <c r="I56" s="1">
        <f>I34/38</f>
        <v>0.31578947368421051</v>
      </c>
      <c r="J56" s="1">
        <f>J34/38</f>
        <v>0.55263157894736847</v>
      </c>
    </row>
    <row r="57" spans="1:10">
      <c r="A57" t="s">
        <v>112</v>
      </c>
      <c r="B57" s="1">
        <f>B35/38</f>
        <v>0.10526315789473684</v>
      </c>
      <c r="C57" s="1">
        <f>C35/38</f>
        <v>0.23684210526315788</v>
      </c>
      <c r="D57" s="1">
        <f>D35/38</f>
        <v>0.26315789473684209</v>
      </c>
      <c r="E57" s="1">
        <f>E35/38</f>
        <v>0.21052631578947367</v>
      </c>
      <c r="F57" s="1">
        <f>F35/38</f>
        <v>0.44736842105263158</v>
      </c>
      <c r="G57" s="1">
        <f>G35/38</f>
        <v>0.34210526315789475</v>
      </c>
      <c r="H57" s="1">
        <f>H35/38</f>
        <v>0.47368421052631576</v>
      </c>
      <c r="I57" s="1">
        <f>I35/38</f>
        <v>0.26315789473684209</v>
      </c>
      <c r="J57" s="1">
        <f>J35/38</f>
        <v>0.44736842105263158</v>
      </c>
    </row>
    <row r="58" spans="1:10">
      <c r="A58" t="s">
        <v>118</v>
      </c>
      <c r="B58" s="1">
        <f>B36/38</f>
        <v>0.15789473684210525</v>
      </c>
      <c r="C58" s="1">
        <f>C36/38</f>
        <v>0.26315789473684209</v>
      </c>
      <c r="D58" s="1">
        <f>D36/38</f>
        <v>0.18421052631578946</v>
      </c>
      <c r="E58" s="1">
        <f>E36/38</f>
        <v>0.31578947368421051</v>
      </c>
      <c r="F58" s="1">
        <f>F36/38</f>
        <v>0.34210526315789475</v>
      </c>
      <c r="G58" s="1">
        <f>G36/38</f>
        <v>0.15789473684210525</v>
      </c>
      <c r="H58" s="1">
        <f>H36/38</f>
        <v>0.42105263157894735</v>
      </c>
      <c r="I58" s="1">
        <f>I36/38</f>
        <v>0.39473684210526316</v>
      </c>
      <c r="J58" s="1">
        <f>J36/38</f>
        <v>0.39473684210526316</v>
      </c>
    </row>
    <row r="59" spans="1:10">
      <c r="A59" t="s">
        <v>124</v>
      </c>
      <c r="B59" s="1">
        <f>B37/38</f>
        <v>0.15789473684210525</v>
      </c>
      <c r="C59" s="1">
        <f>C37/38</f>
        <v>0.31578947368421051</v>
      </c>
      <c r="D59" s="1">
        <f>D37/38</f>
        <v>0.23684210526315788</v>
      </c>
      <c r="E59" s="1">
        <f>E37/38</f>
        <v>0.13157894736842105</v>
      </c>
      <c r="F59" s="1">
        <f>F37/38</f>
        <v>0.31578947368421051</v>
      </c>
      <c r="G59" s="1">
        <f>G37/38</f>
        <v>0.39473684210526316</v>
      </c>
      <c r="H59" s="1">
        <f>H37/38</f>
        <v>0.26315789473684209</v>
      </c>
      <c r="I59" s="1">
        <f>I37/38</f>
        <v>0.28947368421052633</v>
      </c>
      <c r="J59" s="1">
        <f>J37/38</f>
        <v>0.42105263157894735</v>
      </c>
    </row>
    <row r="60" spans="1:10">
      <c r="A60" t="s">
        <v>132</v>
      </c>
      <c r="B60" s="1">
        <f>B38/38</f>
        <v>0.18421052631578946</v>
      </c>
      <c r="C60" s="1">
        <f>C38/38</f>
        <v>0.28947368421052633</v>
      </c>
      <c r="D60" s="1">
        <f>D38/38</f>
        <v>0.18421052631578946</v>
      </c>
      <c r="E60" s="1">
        <f>E38/38</f>
        <v>0.23684210526315788</v>
      </c>
      <c r="F60" s="1">
        <f>F38/38</f>
        <v>0.55263157894736847</v>
      </c>
      <c r="G60" s="1">
        <f>G38/38</f>
        <v>0.39473684210526316</v>
      </c>
      <c r="H60" s="1">
        <f>H38/38</f>
        <v>0.42105263157894735</v>
      </c>
      <c r="I60" s="1">
        <f>I38/38</f>
        <v>0.13157894736842105</v>
      </c>
      <c r="J60" s="1">
        <f>J38/38</f>
        <v>0.5</v>
      </c>
    </row>
    <row r="61" spans="1:10">
      <c r="A61" t="s">
        <v>141</v>
      </c>
      <c r="B61" s="1">
        <f>B39/38</f>
        <v>0.21052631578947367</v>
      </c>
      <c r="C61" s="1">
        <f>C39/38</f>
        <v>0.21052631578947367</v>
      </c>
      <c r="D61" s="1">
        <f>D39/38</f>
        <v>0.36842105263157893</v>
      </c>
      <c r="E61" s="1">
        <f>E39/38</f>
        <v>0.26315789473684209</v>
      </c>
      <c r="F61" s="1">
        <f>F39/38</f>
        <v>0.21052631578947367</v>
      </c>
      <c r="G61" s="1">
        <f>G39/38</f>
        <v>0.21052631578947367</v>
      </c>
      <c r="H61" s="1">
        <f>H39/38</f>
        <v>0.57894736842105265</v>
      </c>
      <c r="I61" s="1">
        <f>I39/38</f>
        <v>0.15789473684210525</v>
      </c>
      <c r="J61" s="1">
        <f>J39/38</f>
        <v>0.26315789473684209</v>
      </c>
    </row>
    <row r="62" spans="1:10">
      <c r="A62" t="s">
        <v>145</v>
      </c>
      <c r="B62" s="1">
        <f>B40/38</f>
        <v>0.18421052631578946</v>
      </c>
      <c r="C62" s="1">
        <f>C40/38</f>
        <v>0.23684210526315788</v>
      </c>
      <c r="D62" s="1">
        <f>D40/38</f>
        <v>0.23684210526315788</v>
      </c>
      <c r="E62" s="1">
        <f>E40/38</f>
        <v>0.31578947368421051</v>
      </c>
      <c r="F62" s="1">
        <f>F40/38</f>
        <v>0.34210526315789475</v>
      </c>
      <c r="G62" s="1">
        <f>G40/38</f>
        <v>0.21052631578947367</v>
      </c>
      <c r="H62" s="1">
        <f>H40/38</f>
        <v>0.31578947368421051</v>
      </c>
      <c r="I62" s="1">
        <f>I40/38</f>
        <v>0.42105263157894735</v>
      </c>
      <c r="J62" s="1">
        <f>J40/38</f>
        <v>0.47368421052631576</v>
      </c>
    </row>
    <row r="63" spans="1:10">
      <c r="A63" t="s">
        <v>150</v>
      </c>
      <c r="B63" s="1">
        <f>B41/38</f>
        <v>0.10526315789473684</v>
      </c>
      <c r="C63" s="1">
        <f>C41/38</f>
        <v>0.31578947368421051</v>
      </c>
      <c r="D63" s="1">
        <f>D41/38</f>
        <v>0.15789473684210525</v>
      </c>
      <c r="E63" s="1">
        <f>E41/38</f>
        <v>0.15789473684210525</v>
      </c>
      <c r="F63" s="1">
        <f>F41/38</f>
        <v>0.42105263157894735</v>
      </c>
      <c r="G63" s="1">
        <f>G41/38</f>
        <v>0.31578947368421051</v>
      </c>
      <c r="H63" s="1">
        <f>H41/38</f>
        <v>0.26315789473684209</v>
      </c>
      <c r="I63" s="1">
        <f>I41/38</f>
        <v>0.18421052631578946</v>
      </c>
      <c r="J63" s="1">
        <f>J41/38</f>
        <v>0.44736842105263158</v>
      </c>
    </row>
    <row r="64" spans="1:10">
      <c r="A64" t="s">
        <v>156</v>
      </c>
      <c r="B64" s="1">
        <f>B42/38</f>
        <v>0.13157894736842105</v>
      </c>
      <c r="C64" s="1">
        <f>C42/38</f>
        <v>0.28947368421052633</v>
      </c>
      <c r="D64" s="1">
        <f>D42/38</f>
        <v>0.23684210526315788</v>
      </c>
      <c r="E64" s="1">
        <f>E42/38</f>
        <v>0.31578947368421051</v>
      </c>
      <c r="F64" s="1">
        <f>F42/38</f>
        <v>0.26315789473684209</v>
      </c>
      <c r="G64" s="1">
        <f>G42/38</f>
        <v>0.23684210526315788</v>
      </c>
      <c r="H64" s="1">
        <f>H42/38</f>
        <v>0.13157894736842105</v>
      </c>
      <c r="I64" s="1">
        <f>I42/38</f>
        <v>0.26315789473684209</v>
      </c>
      <c r="J64" s="1">
        <f>J42/38</f>
        <v>0.28947368421052633</v>
      </c>
    </row>
    <row r="65" spans="1:10">
      <c r="A65" t="s">
        <v>159</v>
      </c>
      <c r="B65" s="1">
        <f>B43/38</f>
        <v>0.28947368421052633</v>
      </c>
      <c r="C65" s="1">
        <f>C43/38</f>
        <v>0.36842105263157893</v>
      </c>
      <c r="D65" s="1">
        <f>D43/38</f>
        <v>0.28947368421052633</v>
      </c>
      <c r="E65" s="1">
        <f>E43/38</f>
        <v>0.21052631578947367</v>
      </c>
      <c r="F65" s="1">
        <f>F43/38</f>
        <v>0.44736842105263158</v>
      </c>
      <c r="G65" s="1">
        <f>G43/38</f>
        <v>0.39473684210526316</v>
      </c>
      <c r="H65" s="1">
        <f>H43/38</f>
        <v>0.23684210526315788</v>
      </c>
      <c r="I65" s="1">
        <f>I43/38</f>
        <v>0.31578947368421051</v>
      </c>
      <c r="J65" s="1">
        <f>J43/38</f>
        <v>0.5</v>
      </c>
    </row>
    <row r="66" spans="1:10">
      <c r="A66" t="s">
        <v>171</v>
      </c>
    </row>
    <row r="67" spans="1:10">
      <c r="B67" t="s">
        <v>8</v>
      </c>
      <c r="C67" s="2" t="s">
        <v>163</v>
      </c>
      <c r="D67" t="s">
        <v>1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</row>
    <row r="68" spans="1:10">
      <c r="A68" t="s">
        <v>12</v>
      </c>
      <c r="B68" s="1">
        <f>1-B46</f>
        <v>0.73684210526315796</v>
      </c>
      <c r="C68" s="1">
        <f t="shared" ref="C68:J68" si="42">1-C46</f>
        <v>0.76315789473684215</v>
      </c>
      <c r="D68" s="1">
        <f t="shared" si="42"/>
        <v>0.76315789473684215</v>
      </c>
      <c r="E68" s="1">
        <f t="shared" si="42"/>
        <v>0.55263157894736836</v>
      </c>
      <c r="F68" s="1">
        <f t="shared" si="42"/>
        <v>0.68421052631578949</v>
      </c>
      <c r="G68" s="1">
        <f t="shared" si="42"/>
        <v>0.71052631578947367</v>
      </c>
      <c r="H68" s="1">
        <f t="shared" si="42"/>
        <v>0.68421052631578949</v>
      </c>
      <c r="I68" s="1">
        <f t="shared" si="42"/>
        <v>0.78947368421052633</v>
      </c>
      <c r="J68" s="1">
        <f t="shared" si="42"/>
        <v>0.65789473684210531</v>
      </c>
    </row>
    <row r="69" spans="1:10">
      <c r="A69" t="s">
        <v>23</v>
      </c>
      <c r="B69" s="1">
        <f t="shared" ref="B69:J69" si="43">1-B47</f>
        <v>0.84210526315789469</v>
      </c>
      <c r="C69" s="1">
        <f t="shared" si="43"/>
        <v>0.86842105263157898</v>
      </c>
      <c r="D69" s="1">
        <f t="shared" si="43"/>
        <v>0.76315789473684215</v>
      </c>
      <c r="E69" s="1">
        <f t="shared" si="43"/>
        <v>0.81578947368421051</v>
      </c>
      <c r="F69" s="1">
        <f t="shared" si="43"/>
        <v>0.55263157894736836</v>
      </c>
      <c r="G69" s="1">
        <f t="shared" si="43"/>
        <v>0.60526315789473684</v>
      </c>
      <c r="H69" s="1">
        <f t="shared" si="43"/>
        <v>0.68421052631578949</v>
      </c>
      <c r="I69" s="1">
        <f t="shared" si="43"/>
        <v>0.57894736842105265</v>
      </c>
      <c r="J69" s="1">
        <f t="shared" si="43"/>
        <v>0.57894736842105265</v>
      </c>
    </row>
    <row r="70" spans="1:10">
      <c r="A70" t="s">
        <v>35</v>
      </c>
      <c r="B70" s="1">
        <f t="shared" ref="B70:J70" si="44">1-B48</f>
        <v>0.60526315789473684</v>
      </c>
      <c r="C70" s="1">
        <f t="shared" si="44"/>
        <v>0.78947368421052633</v>
      </c>
      <c r="D70" s="1">
        <f t="shared" si="44"/>
        <v>0.55263157894736836</v>
      </c>
      <c r="E70" s="1">
        <f t="shared" si="44"/>
        <v>0.68421052631578949</v>
      </c>
      <c r="F70" s="1">
        <f t="shared" si="44"/>
        <v>0.76315789473684215</v>
      </c>
      <c r="G70" s="1">
        <f t="shared" si="44"/>
        <v>0.71052631578947367</v>
      </c>
      <c r="H70" s="1">
        <f t="shared" si="44"/>
        <v>0.78947368421052633</v>
      </c>
      <c r="I70" s="1">
        <f t="shared" si="44"/>
        <v>0.65789473684210531</v>
      </c>
      <c r="J70" s="1">
        <f t="shared" si="44"/>
        <v>0.5</v>
      </c>
    </row>
    <row r="71" spans="1:10">
      <c r="A71" t="s">
        <v>44</v>
      </c>
      <c r="B71" s="1">
        <f t="shared" ref="B71:J71" si="45">1-B49</f>
        <v>0.81578947368421051</v>
      </c>
      <c r="C71" s="1">
        <f t="shared" si="45"/>
        <v>0.78947368421052633</v>
      </c>
      <c r="D71" s="1">
        <f t="shared" si="45"/>
        <v>0.76315789473684215</v>
      </c>
      <c r="E71" s="1">
        <f t="shared" si="45"/>
        <v>0.65789473684210531</v>
      </c>
      <c r="F71" s="1">
        <f t="shared" si="45"/>
        <v>0.57894736842105265</v>
      </c>
      <c r="G71" s="1">
        <f t="shared" si="45"/>
        <v>0.57894736842105265</v>
      </c>
      <c r="H71" s="1">
        <f t="shared" si="45"/>
        <v>0.68421052631578949</v>
      </c>
      <c r="I71" s="1">
        <f t="shared" si="45"/>
        <v>0.71052631578947367</v>
      </c>
      <c r="J71" s="1">
        <f t="shared" si="45"/>
        <v>0.47368421052631582</v>
      </c>
    </row>
    <row r="72" spans="1:10">
      <c r="A72" t="s">
        <v>52</v>
      </c>
      <c r="B72" s="1">
        <f t="shared" ref="B72:J72" si="46">1-B50</f>
        <v>0.94736842105263164</v>
      </c>
      <c r="C72" s="1">
        <f t="shared" si="46"/>
        <v>0.76315789473684215</v>
      </c>
      <c r="D72" s="1">
        <f t="shared" si="46"/>
        <v>0.76315789473684215</v>
      </c>
      <c r="E72" s="1">
        <f t="shared" si="46"/>
        <v>0.84210526315789469</v>
      </c>
      <c r="F72" s="1">
        <f t="shared" si="46"/>
        <v>0.63157894736842102</v>
      </c>
      <c r="G72" s="1">
        <f t="shared" si="46"/>
        <v>0.81578947368421051</v>
      </c>
      <c r="H72" s="1">
        <f t="shared" si="46"/>
        <v>0.65789473684210531</v>
      </c>
      <c r="I72" s="1">
        <f t="shared" si="46"/>
        <v>0.71052631578947367</v>
      </c>
      <c r="J72" s="1">
        <f t="shared" si="46"/>
        <v>0.5</v>
      </c>
    </row>
    <row r="73" spans="1:10">
      <c r="A73" t="s">
        <v>62</v>
      </c>
      <c r="B73" s="1">
        <f t="shared" ref="B73:J73" si="47">1-B51</f>
        <v>0.86842105263157898</v>
      </c>
      <c r="C73" s="1">
        <f t="shared" si="47"/>
        <v>0.68421052631578949</v>
      </c>
      <c r="D73" s="1">
        <f t="shared" si="47"/>
        <v>0.65789473684210531</v>
      </c>
      <c r="E73" s="1">
        <f t="shared" si="47"/>
        <v>0.76315789473684215</v>
      </c>
      <c r="F73" s="1">
        <f t="shared" si="47"/>
        <v>0.42105263157894735</v>
      </c>
      <c r="G73" s="1">
        <f t="shared" si="47"/>
        <v>0.71052631578947367</v>
      </c>
      <c r="H73" s="1">
        <f t="shared" si="47"/>
        <v>0.71052631578947367</v>
      </c>
      <c r="I73" s="1">
        <f t="shared" si="47"/>
        <v>0.71052631578947367</v>
      </c>
      <c r="J73" s="1">
        <f t="shared" si="47"/>
        <v>0.47368421052631582</v>
      </c>
    </row>
    <row r="74" spans="1:10">
      <c r="A74" t="s">
        <v>72</v>
      </c>
      <c r="B74" s="1">
        <f t="shared" ref="B74:J74" si="48">1-B52</f>
        <v>0.86842105263157898</v>
      </c>
      <c r="C74" s="1">
        <f t="shared" si="48"/>
        <v>0.76315789473684215</v>
      </c>
      <c r="D74" s="1">
        <f t="shared" si="48"/>
        <v>0.65789473684210531</v>
      </c>
      <c r="E74" s="1">
        <f t="shared" si="48"/>
        <v>0.76315789473684215</v>
      </c>
      <c r="F74" s="1">
        <f t="shared" si="48"/>
        <v>0.76315789473684215</v>
      </c>
      <c r="G74" s="1">
        <f t="shared" si="48"/>
        <v>0.71052631578947367</v>
      </c>
      <c r="H74" s="1">
        <f t="shared" si="48"/>
        <v>0.55263157894736836</v>
      </c>
      <c r="I74" s="1">
        <f t="shared" si="48"/>
        <v>0.81578947368421051</v>
      </c>
      <c r="J74" s="1">
        <f t="shared" si="48"/>
        <v>0.36842105263157898</v>
      </c>
    </row>
    <row r="75" spans="1:10">
      <c r="A75" t="s">
        <v>80</v>
      </c>
      <c r="B75" s="1">
        <f t="shared" ref="B75:J75" si="49">1-B53</f>
        <v>0.76315789473684215</v>
      </c>
      <c r="C75" s="1">
        <f t="shared" si="49"/>
        <v>0.78947368421052633</v>
      </c>
      <c r="D75" s="1">
        <f t="shared" si="49"/>
        <v>0.65789473684210531</v>
      </c>
      <c r="E75" s="1">
        <f t="shared" si="49"/>
        <v>0.84210526315789469</v>
      </c>
      <c r="F75" s="1">
        <f t="shared" si="49"/>
        <v>0.55263157894736836</v>
      </c>
      <c r="G75" s="1">
        <f t="shared" si="49"/>
        <v>0.73684210526315796</v>
      </c>
      <c r="H75" s="1">
        <f t="shared" si="49"/>
        <v>0.52631578947368429</v>
      </c>
      <c r="I75" s="1">
        <f t="shared" si="49"/>
        <v>0.71052631578947367</v>
      </c>
      <c r="J75" s="1">
        <f t="shared" si="49"/>
        <v>0.44736842105263153</v>
      </c>
    </row>
    <row r="76" spans="1:10">
      <c r="A76" t="s">
        <v>89</v>
      </c>
      <c r="B76" s="1">
        <f t="shared" ref="B76:J76" si="50">1-B54</f>
        <v>0.60526315789473684</v>
      </c>
      <c r="C76" s="1">
        <f t="shared" si="50"/>
        <v>0.71052631578947367</v>
      </c>
      <c r="D76" s="1">
        <f t="shared" si="50"/>
        <v>0.73684210526315796</v>
      </c>
      <c r="E76" s="1">
        <f t="shared" si="50"/>
        <v>0.78947368421052633</v>
      </c>
      <c r="F76" s="1">
        <f t="shared" si="50"/>
        <v>0.5</v>
      </c>
      <c r="G76" s="1">
        <f t="shared" si="50"/>
        <v>0.57894736842105265</v>
      </c>
      <c r="H76" s="1">
        <f t="shared" si="50"/>
        <v>0.73684210526315796</v>
      </c>
      <c r="I76" s="1">
        <f t="shared" si="50"/>
        <v>0.84210526315789469</v>
      </c>
      <c r="J76" s="1">
        <f t="shared" si="50"/>
        <v>0.55263157894736836</v>
      </c>
    </row>
    <row r="77" spans="1:10">
      <c r="A77" t="s">
        <v>98</v>
      </c>
      <c r="B77" s="1">
        <f t="shared" ref="B77:J77" si="51">1-B55</f>
        <v>0.78947368421052633</v>
      </c>
      <c r="C77" s="1">
        <f t="shared" si="51"/>
        <v>0.78947368421052633</v>
      </c>
      <c r="D77" s="1">
        <f t="shared" si="51"/>
        <v>0.78947368421052633</v>
      </c>
      <c r="E77" s="1">
        <f t="shared" si="51"/>
        <v>0.81578947368421051</v>
      </c>
      <c r="F77" s="1">
        <f t="shared" si="51"/>
        <v>0.76315789473684215</v>
      </c>
      <c r="G77" s="1">
        <f t="shared" si="51"/>
        <v>0.81578947368421051</v>
      </c>
      <c r="H77" s="1">
        <f t="shared" si="51"/>
        <v>0.65789473684210531</v>
      </c>
      <c r="I77" s="1">
        <f t="shared" si="51"/>
        <v>0.73684210526315796</v>
      </c>
      <c r="J77" s="1">
        <f t="shared" si="51"/>
        <v>0.63157894736842102</v>
      </c>
    </row>
    <row r="78" spans="1:10">
      <c r="A78" t="s">
        <v>105</v>
      </c>
      <c r="B78" s="1">
        <f t="shared" ref="B78:J78" si="52">1-B56</f>
        <v>0.73684210526315796</v>
      </c>
      <c r="C78" s="1">
        <f t="shared" si="52"/>
        <v>0.76315789473684215</v>
      </c>
      <c r="D78" s="1">
        <f t="shared" si="52"/>
        <v>0.78947368421052633</v>
      </c>
      <c r="E78" s="1">
        <f t="shared" si="52"/>
        <v>0.73684210526315796</v>
      </c>
      <c r="F78" s="1">
        <f t="shared" si="52"/>
        <v>0.55263157894736836</v>
      </c>
      <c r="G78" s="1">
        <f t="shared" si="52"/>
        <v>0.73684210526315796</v>
      </c>
      <c r="H78" s="1">
        <f t="shared" si="52"/>
        <v>0.68421052631578949</v>
      </c>
      <c r="I78" s="1">
        <f t="shared" si="52"/>
        <v>0.68421052631578949</v>
      </c>
      <c r="J78" s="1">
        <f t="shared" si="52"/>
        <v>0.44736842105263153</v>
      </c>
    </row>
    <row r="79" spans="1:10">
      <c r="A79" t="s">
        <v>112</v>
      </c>
      <c r="B79" s="1">
        <f t="shared" ref="B79:J79" si="53">1-B57</f>
        <v>0.89473684210526316</v>
      </c>
      <c r="C79" s="1">
        <f t="shared" si="53"/>
        <v>0.76315789473684215</v>
      </c>
      <c r="D79" s="1">
        <f t="shared" si="53"/>
        <v>0.73684210526315796</v>
      </c>
      <c r="E79" s="1">
        <f t="shared" si="53"/>
        <v>0.78947368421052633</v>
      </c>
      <c r="F79" s="1">
        <f t="shared" si="53"/>
        <v>0.55263157894736836</v>
      </c>
      <c r="G79" s="1">
        <f t="shared" si="53"/>
        <v>0.65789473684210531</v>
      </c>
      <c r="H79" s="1">
        <f t="shared" si="53"/>
        <v>0.52631578947368429</v>
      </c>
      <c r="I79" s="1">
        <f t="shared" si="53"/>
        <v>0.73684210526315796</v>
      </c>
      <c r="J79" s="1">
        <f t="shared" si="53"/>
        <v>0.55263157894736836</v>
      </c>
    </row>
    <row r="80" spans="1:10">
      <c r="A80" t="s">
        <v>118</v>
      </c>
      <c r="B80" s="1">
        <f t="shared" ref="B80:J80" si="54">1-B58</f>
        <v>0.84210526315789469</v>
      </c>
      <c r="C80" s="1">
        <f t="shared" si="54"/>
        <v>0.73684210526315796</v>
      </c>
      <c r="D80" s="1">
        <f t="shared" si="54"/>
        <v>0.81578947368421051</v>
      </c>
      <c r="E80" s="1">
        <f t="shared" si="54"/>
        <v>0.68421052631578949</v>
      </c>
      <c r="F80" s="1">
        <f t="shared" si="54"/>
        <v>0.65789473684210531</v>
      </c>
      <c r="G80" s="1">
        <f t="shared" si="54"/>
        <v>0.84210526315789469</v>
      </c>
      <c r="H80" s="1">
        <f t="shared" si="54"/>
        <v>0.57894736842105265</v>
      </c>
      <c r="I80" s="1">
        <f t="shared" si="54"/>
        <v>0.60526315789473684</v>
      </c>
      <c r="J80" s="1">
        <f t="shared" si="54"/>
        <v>0.60526315789473684</v>
      </c>
    </row>
    <row r="81" spans="1:10">
      <c r="A81" t="s">
        <v>124</v>
      </c>
      <c r="B81" s="1">
        <f t="shared" ref="B81:J81" si="55">1-B59</f>
        <v>0.84210526315789469</v>
      </c>
      <c r="C81" s="1">
        <f t="shared" si="55"/>
        <v>0.68421052631578949</v>
      </c>
      <c r="D81" s="1">
        <f t="shared" si="55"/>
        <v>0.76315789473684215</v>
      </c>
      <c r="E81" s="1">
        <f t="shared" si="55"/>
        <v>0.86842105263157898</v>
      </c>
      <c r="F81" s="1">
        <f t="shared" si="55"/>
        <v>0.68421052631578949</v>
      </c>
      <c r="G81" s="1">
        <f t="shared" si="55"/>
        <v>0.60526315789473684</v>
      </c>
      <c r="H81" s="1">
        <f t="shared" si="55"/>
        <v>0.73684210526315796</v>
      </c>
      <c r="I81" s="1">
        <f t="shared" si="55"/>
        <v>0.71052631578947367</v>
      </c>
      <c r="J81" s="1">
        <f t="shared" si="55"/>
        <v>0.57894736842105265</v>
      </c>
    </row>
    <row r="82" spans="1:10">
      <c r="A82" t="s">
        <v>132</v>
      </c>
      <c r="B82" s="1">
        <f t="shared" ref="B82:J82" si="56">1-B60</f>
        <v>0.81578947368421051</v>
      </c>
      <c r="C82" s="1">
        <f t="shared" si="56"/>
        <v>0.71052631578947367</v>
      </c>
      <c r="D82" s="1">
        <f t="shared" si="56"/>
        <v>0.81578947368421051</v>
      </c>
      <c r="E82" s="1">
        <f t="shared" si="56"/>
        <v>0.76315789473684215</v>
      </c>
      <c r="F82" s="1">
        <f t="shared" si="56"/>
        <v>0.44736842105263153</v>
      </c>
      <c r="G82" s="1">
        <f t="shared" si="56"/>
        <v>0.60526315789473684</v>
      </c>
      <c r="H82" s="1">
        <f t="shared" si="56"/>
        <v>0.57894736842105265</v>
      </c>
      <c r="I82" s="1">
        <f t="shared" si="56"/>
        <v>0.86842105263157898</v>
      </c>
      <c r="J82" s="1">
        <f t="shared" si="56"/>
        <v>0.5</v>
      </c>
    </row>
    <row r="83" spans="1:10">
      <c r="A83" t="s">
        <v>141</v>
      </c>
      <c r="B83" s="1">
        <f t="shared" ref="B83:J83" si="57">1-B61</f>
        <v>0.78947368421052633</v>
      </c>
      <c r="C83" s="1">
        <f t="shared" si="57"/>
        <v>0.78947368421052633</v>
      </c>
      <c r="D83" s="1">
        <f t="shared" si="57"/>
        <v>0.63157894736842102</v>
      </c>
      <c r="E83" s="1">
        <f t="shared" si="57"/>
        <v>0.73684210526315796</v>
      </c>
      <c r="F83" s="1">
        <f t="shared" si="57"/>
        <v>0.78947368421052633</v>
      </c>
      <c r="G83" s="1">
        <f t="shared" si="57"/>
        <v>0.78947368421052633</v>
      </c>
      <c r="H83" s="1">
        <f t="shared" si="57"/>
        <v>0.42105263157894735</v>
      </c>
      <c r="I83" s="1">
        <f t="shared" si="57"/>
        <v>0.84210526315789469</v>
      </c>
      <c r="J83" s="1">
        <f t="shared" si="57"/>
        <v>0.73684210526315796</v>
      </c>
    </row>
    <row r="84" spans="1:10">
      <c r="A84" t="s">
        <v>145</v>
      </c>
      <c r="B84" s="1">
        <f t="shared" ref="B84:J84" si="58">1-B62</f>
        <v>0.81578947368421051</v>
      </c>
      <c r="C84" s="1">
        <f t="shared" si="58"/>
        <v>0.76315789473684215</v>
      </c>
      <c r="D84" s="1">
        <f t="shared" si="58"/>
        <v>0.76315789473684215</v>
      </c>
      <c r="E84" s="1">
        <f t="shared" si="58"/>
        <v>0.68421052631578949</v>
      </c>
      <c r="F84" s="1">
        <f t="shared" si="58"/>
        <v>0.65789473684210531</v>
      </c>
      <c r="G84" s="1">
        <f t="shared" si="58"/>
        <v>0.78947368421052633</v>
      </c>
      <c r="H84" s="1">
        <f t="shared" si="58"/>
        <v>0.68421052631578949</v>
      </c>
      <c r="I84" s="1">
        <f t="shared" si="58"/>
        <v>0.57894736842105265</v>
      </c>
      <c r="J84" s="1">
        <f t="shared" si="58"/>
        <v>0.52631578947368429</v>
      </c>
    </row>
    <row r="85" spans="1:10">
      <c r="A85" t="s">
        <v>150</v>
      </c>
      <c r="B85" s="1">
        <f t="shared" ref="B85:J85" si="59">1-B63</f>
        <v>0.89473684210526316</v>
      </c>
      <c r="C85" s="1">
        <f t="shared" si="59"/>
        <v>0.68421052631578949</v>
      </c>
      <c r="D85" s="1">
        <f t="shared" si="59"/>
        <v>0.84210526315789469</v>
      </c>
      <c r="E85" s="1">
        <f t="shared" si="59"/>
        <v>0.84210526315789469</v>
      </c>
      <c r="F85" s="1">
        <f t="shared" si="59"/>
        <v>0.57894736842105265</v>
      </c>
      <c r="G85" s="1">
        <f t="shared" si="59"/>
        <v>0.68421052631578949</v>
      </c>
      <c r="H85" s="1">
        <f t="shared" si="59"/>
        <v>0.73684210526315796</v>
      </c>
      <c r="I85" s="1">
        <f t="shared" si="59"/>
        <v>0.81578947368421051</v>
      </c>
      <c r="J85" s="1">
        <f t="shared" si="59"/>
        <v>0.55263157894736836</v>
      </c>
    </row>
    <row r="86" spans="1:10">
      <c r="A86" t="s">
        <v>156</v>
      </c>
      <c r="B86" s="1">
        <f t="shared" ref="B86:J86" si="60">1-B64</f>
        <v>0.86842105263157898</v>
      </c>
      <c r="C86" s="1">
        <f t="shared" si="60"/>
        <v>0.71052631578947367</v>
      </c>
      <c r="D86" s="1">
        <f t="shared" si="60"/>
        <v>0.76315789473684215</v>
      </c>
      <c r="E86" s="1">
        <f t="shared" si="60"/>
        <v>0.68421052631578949</v>
      </c>
      <c r="F86" s="1">
        <f t="shared" si="60"/>
        <v>0.73684210526315796</v>
      </c>
      <c r="G86" s="1">
        <f t="shared" si="60"/>
        <v>0.76315789473684215</v>
      </c>
      <c r="H86" s="1">
        <f t="shared" si="60"/>
        <v>0.86842105263157898</v>
      </c>
      <c r="I86" s="1">
        <f t="shared" si="60"/>
        <v>0.73684210526315796</v>
      </c>
      <c r="J86" s="1">
        <f t="shared" si="60"/>
        <v>0.71052631578947367</v>
      </c>
    </row>
    <row r="87" spans="1:10">
      <c r="A87" t="s">
        <v>159</v>
      </c>
      <c r="B87" s="1">
        <f t="shared" ref="B87:J87" si="61">1-B65</f>
        <v>0.71052631578947367</v>
      </c>
      <c r="C87" s="1">
        <f t="shared" si="61"/>
        <v>0.63157894736842102</v>
      </c>
      <c r="D87" s="1">
        <f t="shared" si="61"/>
        <v>0.71052631578947367</v>
      </c>
      <c r="E87" s="1">
        <f t="shared" si="61"/>
        <v>0.78947368421052633</v>
      </c>
      <c r="F87" s="1">
        <f t="shared" si="61"/>
        <v>0.55263157894736836</v>
      </c>
      <c r="G87" s="1">
        <f t="shared" si="61"/>
        <v>0.60526315789473684</v>
      </c>
      <c r="H87" s="1">
        <f t="shared" si="61"/>
        <v>0.76315789473684215</v>
      </c>
      <c r="I87" s="1">
        <f t="shared" si="61"/>
        <v>0.68421052631578949</v>
      </c>
      <c r="J87" s="1">
        <f t="shared" si="61"/>
        <v>0.5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7"/>
  <sheetViews>
    <sheetView tabSelected="1" topLeftCell="A3" workbookViewId="0">
      <selection activeCell="A31" sqref="A31"/>
    </sheetView>
  </sheetViews>
  <sheetFormatPr defaultRowHeight="15"/>
  <sheetData>
    <row r="2" spans="1:1">
      <c r="A2" s="3" t="s">
        <v>172</v>
      </c>
    </row>
    <row r="3" spans="1:1">
      <c r="A3" t="s">
        <v>174</v>
      </c>
    </row>
    <row r="4" spans="1:1">
      <c r="A4" t="s">
        <v>173</v>
      </c>
    </row>
    <row r="5" spans="1:1">
      <c r="A5" t="s">
        <v>175</v>
      </c>
    </row>
    <row r="6" spans="1:1">
      <c r="A6" t="s">
        <v>182</v>
      </c>
    </row>
    <row r="7" spans="1:1">
      <c r="A7" t="s">
        <v>176</v>
      </c>
    </row>
    <row r="8" spans="1:1">
      <c r="A8" t="s">
        <v>177</v>
      </c>
    </row>
    <row r="10" spans="1:1">
      <c r="A10" s="3" t="s">
        <v>178</v>
      </c>
    </row>
    <row r="11" spans="1:1">
      <c r="A11" t="s">
        <v>181</v>
      </c>
    </row>
    <row r="12" spans="1:1">
      <c r="A12" t="s">
        <v>180</v>
      </c>
    </row>
    <row r="13" spans="1:1">
      <c r="A13" t="s">
        <v>179</v>
      </c>
    </row>
    <row r="14" spans="1:1">
      <c r="A14" t="s">
        <v>183</v>
      </c>
    </row>
    <row r="15" spans="1:1">
      <c r="A15" t="s">
        <v>184</v>
      </c>
    </row>
    <row r="16" spans="1:1">
      <c r="A16" t="s">
        <v>185</v>
      </c>
    </row>
    <row r="18" spans="1:1">
      <c r="A18" t="s">
        <v>186</v>
      </c>
    </row>
    <row r="19" spans="1:1">
      <c r="A19" t="s">
        <v>187</v>
      </c>
    </row>
    <row r="21" spans="1:1">
      <c r="A21" t="s">
        <v>188</v>
      </c>
    </row>
    <row r="23" spans="1:1">
      <c r="A23" t="s">
        <v>193</v>
      </c>
    </row>
    <row r="25" spans="1:1">
      <c r="A25" s="3" t="s">
        <v>189</v>
      </c>
    </row>
    <row r="26" spans="1:1">
      <c r="A26" t="s">
        <v>199</v>
      </c>
    </row>
    <row r="27" spans="1:1">
      <c r="A27" t="s">
        <v>190</v>
      </c>
    </row>
    <row r="28" spans="1:1">
      <c r="A28" t="s">
        <v>191</v>
      </c>
    </row>
    <row r="29" spans="1:1">
      <c r="A29" t="s">
        <v>192</v>
      </c>
    </row>
    <row r="30" spans="1:1">
      <c r="A30" t="s">
        <v>194</v>
      </c>
    </row>
    <row r="32" spans="1:1">
      <c r="A32" s="3" t="s">
        <v>212</v>
      </c>
    </row>
    <row r="33" spans="1:7">
      <c r="A33" t="s">
        <v>195</v>
      </c>
    </row>
    <row r="35" spans="1:7">
      <c r="A35" t="s">
        <v>196</v>
      </c>
    </row>
    <row r="37" spans="1:7">
      <c r="A37" t="s">
        <v>197</v>
      </c>
    </row>
    <row r="39" spans="1:7">
      <c r="A39" t="s">
        <v>198</v>
      </c>
    </row>
    <row r="41" spans="1:7">
      <c r="A41" t="s">
        <v>205</v>
      </c>
    </row>
    <row r="42" spans="1:7">
      <c r="A42" t="s">
        <v>206</v>
      </c>
    </row>
    <row r="43" spans="1:7">
      <c r="A43" t="s">
        <v>207</v>
      </c>
      <c r="G43">
        <f>0.395/2</f>
        <v>0.19750000000000001</v>
      </c>
    </row>
    <row r="45" spans="1:7">
      <c r="A45" t="s">
        <v>208</v>
      </c>
    </row>
    <row r="46" spans="1:7">
      <c r="A46" t="s">
        <v>209</v>
      </c>
    </row>
    <row r="48" spans="1:7">
      <c r="A48" t="s">
        <v>200</v>
      </c>
    </row>
    <row r="50" spans="1:7">
      <c r="A50" t="s">
        <v>201</v>
      </c>
    </row>
    <row r="51" spans="1:7">
      <c r="A51" t="s">
        <v>210</v>
      </c>
    </row>
    <row r="53" spans="1:7">
      <c r="A53" t="s">
        <v>202</v>
      </c>
    </row>
    <row r="55" spans="1:7">
      <c r="A55" t="s">
        <v>211</v>
      </c>
      <c r="F55">
        <f>0.1975*0.9/0.8025</f>
        <v>0.22149532710280376</v>
      </c>
    </row>
    <row r="57" spans="1:7">
      <c r="A57" t="s">
        <v>203</v>
      </c>
      <c r="F57">
        <f>2.3-F55</f>
        <v>2.0785046728971959</v>
      </c>
      <c r="G57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GoalTimes_PL_1516</vt:lpstr>
      <vt:lpstr>PreTradeAnalysis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Jay2</dc:creator>
  <cp:lastModifiedBy>Jay2</cp:lastModifiedBy>
  <dcterms:created xsi:type="dcterms:W3CDTF">2016-07-02T16:25:29Z</dcterms:created>
  <dcterms:modified xsi:type="dcterms:W3CDTF">2016-07-02T18:30:56Z</dcterms:modified>
</cp:coreProperties>
</file>