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OU7002.verit.dnv.com\Projects\Arlington Staff\Rachel Murray\Timecards\"/>
    </mc:Choice>
  </mc:AlternateContent>
  <bookViews>
    <workbookView xWindow="-28920" yWindow="-120" windowWidth="29040" windowHeight="16440" tabRatio="829" activeTab="3"/>
  </bookViews>
  <sheets>
    <sheet name="Projects" sheetId="1" r:id="rId1"/>
    <sheet name="Stats" sheetId="10" r:id="rId2"/>
    <sheet name="PTO" sheetId="131" r:id="rId3"/>
    <sheet name="2021-01-10" sheetId="233" r:id="rId4"/>
    <sheet name="2021-01-03" sheetId="235" r:id="rId5"/>
    <sheet name="UpdateLog" sheetId="198" r:id="rId6"/>
    <sheet name="Hints" sheetId="108" r:id="rId7"/>
  </sheets>
  <definedNames>
    <definedName name="_xlnm._FilterDatabase" localSheetId="4" hidden="1">'2021-01-03'!$A$3:$W$3</definedName>
    <definedName name="_xlnm._FilterDatabase" localSheetId="3" hidden="1">'2021-01-10'!$A$3:$W$3</definedName>
    <definedName name="_xlnm._FilterDatabase" localSheetId="0" hidden="1">Projects!$A$1:$G$293</definedName>
    <definedName name="_xlnm._FilterDatabase" localSheetId="1" hidden="1">Stats!$A$21:$BG$21</definedName>
    <definedName name="_xlnm._FilterDatabase" localSheetId="5" hidden="1">UpdateLog!$A$1:$B$1</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33" l="1"/>
  <c r="C4" i="233"/>
  <c r="B5" i="233"/>
  <c r="C5" i="233"/>
  <c r="D5" i="233"/>
  <c r="E5" i="233"/>
  <c r="B6" i="233"/>
  <c r="C6" i="233"/>
  <c r="D6" i="233"/>
  <c r="E6" i="233"/>
  <c r="B7" i="233"/>
  <c r="C7" i="233"/>
  <c r="D7" i="233"/>
  <c r="E7" i="233"/>
  <c r="B8" i="233"/>
  <c r="C8" i="233"/>
  <c r="D8" i="233"/>
  <c r="E8" i="233"/>
  <c r="B9" i="233"/>
  <c r="C9" i="233"/>
  <c r="D9" i="233"/>
  <c r="E9" i="233"/>
  <c r="B10" i="233"/>
  <c r="C10" i="233"/>
  <c r="D10" i="233"/>
  <c r="E10" i="233"/>
  <c r="B11" i="233"/>
  <c r="C11" i="233"/>
  <c r="D11" i="233"/>
  <c r="E11" i="233"/>
  <c r="B12" i="233"/>
  <c r="C12" i="233"/>
  <c r="D12" i="233"/>
  <c r="E12" i="233"/>
  <c r="B13" i="233"/>
  <c r="C13" i="233"/>
  <c r="D13" i="233"/>
  <c r="E13" i="233"/>
  <c r="B14" i="233"/>
  <c r="C14" i="233"/>
  <c r="D14" i="233"/>
  <c r="E14" i="233"/>
  <c r="B15" i="233"/>
  <c r="C15" i="233"/>
  <c r="D15" i="233"/>
  <c r="E15" i="233"/>
  <c r="B16" i="233"/>
  <c r="C16" i="233"/>
  <c r="D16" i="233"/>
  <c r="E16" i="233"/>
  <c r="B17" i="233"/>
  <c r="C17" i="233"/>
  <c r="D17" i="233"/>
  <c r="E17" i="233"/>
  <c r="B18" i="233"/>
  <c r="C18" i="233"/>
  <c r="D18" i="233"/>
  <c r="E18" i="233"/>
  <c r="B19" i="233"/>
  <c r="C19" i="233"/>
  <c r="D19" i="233"/>
  <c r="E19" i="233"/>
  <c r="B20" i="233"/>
  <c r="C20" i="233"/>
  <c r="D20" i="233"/>
  <c r="E20" i="233"/>
  <c r="B21" i="233"/>
  <c r="C21" i="233"/>
  <c r="D21" i="233"/>
  <c r="E21" i="233"/>
  <c r="B22" i="233"/>
  <c r="C22" i="233"/>
  <c r="D22" i="233"/>
  <c r="E22" i="233"/>
  <c r="B23" i="233"/>
  <c r="C23" i="233"/>
  <c r="D23" i="233"/>
  <c r="E23" i="233"/>
  <c r="B24" i="233"/>
  <c r="C24" i="233"/>
  <c r="D24" i="233"/>
  <c r="E24" i="233"/>
  <c r="B25" i="233"/>
  <c r="C25" i="233"/>
  <c r="D25" i="233"/>
  <c r="E25" i="233"/>
  <c r="B26" i="233"/>
  <c r="C26" i="233"/>
  <c r="D26" i="233"/>
  <c r="E26" i="233"/>
  <c r="B27" i="233"/>
  <c r="C27" i="233"/>
  <c r="D27" i="233"/>
  <c r="E27" i="233"/>
  <c r="B28" i="233"/>
  <c r="C28" i="233"/>
  <c r="D28" i="233"/>
  <c r="E28" i="233"/>
  <c r="B29" i="233"/>
  <c r="C29" i="233"/>
  <c r="D29" i="233"/>
  <c r="E29" i="233"/>
  <c r="B30" i="233"/>
  <c r="C30" i="233"/>
  <c r="D30" i="233"/>
  <c r="E30" i="233"/>
  <c r="B31" i="233"/>
  <c r="C31" i="233"/>
  <c r="D31" i="233"/>
  <c r="E31" i="233"/>
  <c r="B32" i="233"/>
  <c r="C32" i="233"/>
  <c r="D32" i="233"/>
  <c r="E32" i="233"/>
  <c r="B33" i="233"/>
  <c r="C33" i="233"/>
  <c r="D33" i="233"/>
  <c r="E33" i="233"/>
  <c r="B34" i="233"/>
  <c r="C34" i="233"/>
  <c r="D34" i="233"/>
  <c r="E34" i="233"/>
  <c r="B35" i="233"/>
  <c r="C35" i="233"/>
  <c r="D35" i="233"/>
  <c r="E35" i="233"/>
  <c r="B36" i="233"/>
  <c r="C36" i="233"/>
  <c r="D36" i="233"/>
  <c r="E36" i="233"/>
  <c r="B37" i="233"/>
  <c r="C37" i="233"/>
  <c r="D37" i="233"/>
  <c r="E37" i="233"/>
  <c r="B38" i="233"/>
  <c r="C38" i="233"/>
  <c r="D38" i="233"/>
  <c r="E38" i="233"/>
  <c r="B39" i="233"/>
  <c r="C39" i="233"/>
  <c r="D39" i="233"/>
  <c r="E39" i="233"/>
  <c r="B40" i="233"/>
  <c r="C40" i="233"/>
  <c r="D40" i="233"/>
  <c r="E40" i="233"/>
  <c r="B41" i="233"/>
  <c r="C41" i="233"/>
  <c r="D41" i="233"/>
  <c r="E41" i="233"/>
  <c r="B42" i="233"/>
  <c r="C42" i="233"/>
  <c r="D42" i="233"/>
  <c r="E42" i="233"/>
  <c r="B43" i="233"/>
  <c r="C43" i="233"/>
  <c r="D43" i="233"/>
  <c r="E43" i="233"/>
  <c r="E4" i="233"/>
  <c r="D4" i="233"/>
  <c r="M4" i="233"/>
  <c r="U5" i="233"/>
  <c r="U6" i="233"/>
  <c r="U7" i="233"/>
  <c r="U8" i="233"/>
  <c r="U9" i="233"/>
  <c r="U10" i="233"/>
  <c r="U11" i="233"/>
  <c r="U12" i="233"/>
  <c r="U13" i="233"/>
  <c r="U14" i="233"/>
  <c r="U15" i="233"/>
  <c r="U16" i="233"/>
  <c r="U17" i="233"/>
  <c r="U18" i="233"/>
  <c r="U19" i="233"/>
  <c r="U20" i="233"/>
  <c r="U21" i="233"/>
  <c r="U22" i="233"/>
  <c r="U23" i="233"/>
  <c r="U24" i="233"/>
  <c r="U25" i="233"/>
  <c r="U26" i="233"/>
  <c r="U27" i="233"/>
  <c r="U28" i="233"/>
  <c r="U29" i="233"/>
  <c r="U30" i="233"/>
  <c r="U31" i="233"/>
  <c r="U32" i="233"/>
  <c r="U33" i="233"/>
  <c r="U34" i="233"/>
  <c r="U35" i="233"/>
  <c r="U36" i="233"/>
  <c r="U37" i="233"/>
  <c r="U38" i="233"/>
  <c r="U39" i="233"/>
  <c r="U40" i="233"/>
  <c r="U41" i="233"/>
  <c r="U42" i="233"/>
  <c r="U43" i="233"/>
  <c r="U4" i="233"/>
  <c r="V5" i="233"/>
  <c r="V6" i="233"/>
  <c r="V7" i="233"/>
  <c r="V8" i="233"/>
  <c r="V9" i="233"/>
  <c r="V10" i="233"/>
  <c r="V11" i="233"/>
  <c r="V12" i="233"/>
  <c r="V13" i="233"/>
  <c r="V14" i="233"/>
  <c r="V15" i="233"/>
  <c r="V16" i="233"/>
  <c r="V17" i="233"/>
  <c r="V18" i="233"/>
  <c r="V19" i="233"/>
  <c r="V20" i="233"/>
  <c r="V21" i="233"/>
  <c r="V22" i="233"/>
  <c r="V23" i="233"/>
  <c r="V24" i="233"/>
  <c r="V25" i="233"/>
  <c r="V26" i="233"/>
  <c r="V27" i="233"/>
  <c r="V28" i="233"/>
  <c r="V29" i="233"/>
  <c r="V30" i="233"/>
  <c r="V31" i="233"/>
  <c r="V32" i="233"/>
  <c r="V33" i="233"/>
  <c r="V34" i="233"/>
  <c r="V35" i="233"/>
  <c r="V36" i="233"/>
  <c r="V37" i="233"/>
  <c r="V38" i="233"/>
  <c r="V39" i="233"/>
  <c r="V40" i="233"/>
  <c r="V41" i="233"/>
  <c r="V42" i="233"/>
  <c r="V43" i="233"/>
  <c r="V4" i="233"/>
  <c r="BG2" i="10" l="1"/>
  <c r="BG1" i="10" s="1"/>
  <c r="BG21" i="10"/>
  <c r="BG20" i="10"/>
  <c r="V5" i="235" l="1"/>
  <c r="V6" i="235"/>
  <c r="V7" i="235"/>
  <c r="V8" i="235"/>
  <c r="V9" i="235"/>
  <c r="V10" i="235"/>
  <c r="V11" i="235"/>
  <c r="V12" i="235"/>
  <c r="V13" i="235"/>
  <c r="V14" i="235"/>
  <c r="V15" i="235"/>
  <c r="V16" i="235"/>
  <c r="V17" i="235"/>
  <c r="V18" i="235"/>
  <c r="V19" i="235"/>
  <c r="V20" i="235"/>
  <c r="V21" i="235"/>
  <c r="V22" i="235"/>
  <c r="V23" i="235"/>
  <c r="V24" i="235"/>
  <c r="V25" i="235"/>
  <c r="V26" i="235"/>
  <c r="V27" i="235"/>
  <c r="V28" i="235"/>
  <c r="V29" i="235"/>
  <c r="V30" i="235"/>
  <c r="V31" i="235"/>
  <c r="V32" i="235"/>
  <c r="V33" i="235"/>
  <c r="V34" i="235"/>
  <c r="V35" i="235"/>
  <c r="V36" i="235"/>
  <c r="V37" i="235"/>
  <c r="V38" i="235"/>
  <c r="V39" i="235"/>
  <c r="V40" i="235"/>
  <c r="V41" i="235"/>
  <c r="V42" i="235"/>
  <c r="V43" i="235"/>
  <c r="V4" i="235"/>
  <c r="L44" i="235" l="1"/>
  <c r="K44" i="235"/>
  <c r="J44" i="235"/>
  <c r="I44" i="235"/>
  <c r="H44" i="235"/>
  <c r="G44" i="235"/>
  <c r="F44" i="235"/>
  <c r="U43" i="235"/>
  <c r="M43" i="235"/>
  <c r="E43" i="235"/>
  <c r="D43" i="235"/>
  <c r="W43" i="235" s="1"/>
  <c r="C43" i="235"/>
  <c r="B43" i="235"/>
  <c r="U42" i="235"/>
  <c r="M42" i="235"/>
  <c r="E42" i="235"/>
  <c r="D42" i="235"/>
  <c r="W42" i="235" s="1"/>
  <c r="C42" i="235"/>
  <c r="B42" i="235"/>
  <c r="U41" i="235"/>
  <c r="M41" i="235"/>
  <c r="E41" i="235"/>
  <c r="D41" i="235"/>
  <c r="W41" i="235" s="1"/>
  <c r="C41" i="235"/>
  <c r="B41" i="235"/>
  <c r="U40" i="235"/>
  <c r="M40" i="235"/>
  <c r="E40" i="235"/>
  <c r="D40" i="235"/>
  <c r="W40" i="235" s="1"/>
  <c r="C40" i="235"/>
  <c r="B40" i="235"/>
  <c r="U39" i="235"/>
  <c r="M39" i="235"/>
  <c r="E39" i="235"/>
  <c r="D39" i="235"/>
  <c r="W39" i="235" s="1"/>
  <c r="C39" i="235"/>
  <c r="B39" i="235"/>
  <c r="U38" i="235"/>
  <c r="M38" i="235"/>
  <c r="E38" i="235"/>
  <c r="D38" i="235"/>
  <c r="W38" i="235" s="1"/>
  <c r="C38" i="235"/>
  <c r="B38" i="235"/>
  <c r="U37" i="235"/>
  <c r="M37" i="235"/>
  <c r="E37" i="235"/>
  <c r="D37" i="235"/>
  <c r="W37" i="235" s="1"/>
  <c r="C37" i="235"/>
  <c r="B37" i="235"/>
  <c r="U36" i="235"/>
  <c r="M36" i="235"/>
  <c r="E36" i="235"/>
  <c r="D36" i="235"/>
  <c r="W36" i="235" s="1"/>
  <c r="C36" i="235"/>
  <c r="B36" i="235"/>
  <c r="U35" i="235"/>
  <c r="M35" i="235"/>
  <c r="E35" i="235"/>
  <c r="D35" i="235"/>
  <c r="W35" i="235" s="1"/>
  <c r="C35" i="235"/>
  <c r="B35" i="235"/>
  <c r="U34" i="235"/>
  <c r="M34" i="235"/>
  <c r="E34" i="235"/>
  <c r="D34" i="235"/>
  <c r="W34" i="235" s="1"/>
  <c r="C34" i="235"/>
  <c r="B34" i="235"/>
  <c r="U33" i="235"/>
  <c r="M33" i="235"/>
  <c r="E33" i="235"/>
  <c r="D33" i="235"/>
  <c r="W33" i="235" s="1"/>
  <c r="C33" i="235"/>
  <c r="B33" i="235"/>
  <c r="U32" i="235"/>
  <c r="M32" i="235"/>
  <c r="E32" i="235"/>
  <c r="D32" i="235"/>
  <c r="W32" i="235" s="1"/>
  <c r="C32" i="235"/>
  <c r="B32" i="235"/>
  <c r="U31" i="235"/>
  <c r="M31" i="235"/>
  <c r="E31" i="235"/>
  <c r="D31" i="235"/>
  <c r="W31" i="235" s="1"/>
  <c r="C31" i="235"/>
  <c r="B31" i="235"/>
  <c r="U30" i="235"/>
  <c r="M30" i="235"/>
  <c r="E30" i="235"/>
  <c r="D30" i="235"/>
  <c r="W30" i="235" s="1"/>
  <c r="C30" i="235"/>
  <c r="B30" i="235"/>
  <c r="U29" i="235"/>
  <c r="M29" i="235"/>
  <c r="E29" i="235"/>
  <c r="D29" i="235"/>
  <c r="W29" i="235" s="1"/>
  <c r="C29" i="235"/>
  <c r="B29" i="235"/>
  <c r="U28" i="235"/>
  <c r="M28" i="235"/>
  <c r="E28" i="235"/>
  <c r="D28" i="235"/>
  <c r="W28" i="235" s="1"/>
  <c r="C28" i="235"/>
  <c r="B28" i="235"/>
  <c r="U27" i="235"/>
  <c r="M27" i="235"/>
  <c r="E27" i="235"/>
  <c r="D27" i="235"/>
  <c r="W27" i="235" s="1"/>
  <c r="C27" i="235"/>
  <c r="B27" i="235"/>
  <c r="U26" i="235"/>
  <c r="M26" i="235"/>
  <c r="E26" i="235"/>
  <c r="D26" i="235"/>
  <c r="W26" i="235" s="1"/>
  <c r="C26" i="235"/>
  <c r="B26" i="235"/>
  <c r="U25" i="235"/>
  <c r="M25" i="235"/>
  <c r="E25" i="235"/>
  <c r="D25" i="235"/>
  <c r="W25" i="235" s="1"/>
  <c r="C25" i="235"/>
  <c r="B25" i="235"/>
  <c r="U24" i="235"/>
  <c r="M24" i="235"/>
  <c r="E24" i="235"/>
  <c r="D24" i="235"/>
  <c r="W24" i="235" s="1"/>
  <c r="C24" i="235"/>
  <c r="B24" i="235"/>
  <c r="U23" i="235"/>
  <c r="M23" i="235"/>
  <c r="E23" i="235"/>
  <c r="D23" i="235"/>
  <c r="W23" i="235" s="1"/>
  <c r="C23" i="235"/>
  <c r="B23" i="235"/>
  <c r="U22" i="235"/>
  <c r="M22" i="235"/>
  <c r="E22" i="235"/>
  <c r="D22" i="235"/>
  <c r="W22" i="235" s="1"/>
  <c r="C22" i="235"/>
  <c r="B22" i="235"/>
  <c r="U21" i="235"/>
  <c r="M21" i="235"/>
  <c r="E21" i="235"/>
  <c r="D21" i="235"/>
  <c r="W21" i="235" s="1"/>
  <c r="C21" i="235"/>
  <c r="B21" i="235"/>
  <c r="U20" i="235"/>
  <c r="M20" i="235"/>
  <c r="E20" i="235"/>
  <c r="D20" i="235"/>
  <c r="W20" i="235" s="1"/>
  <c r="C20" i="235"/>
  <c r="B20" i="235"/>
  <c r="U19" i="235"/>
  <c r="M19" i="235"/>
  <c r="E19" i="235"/>
  <c r="D19" i="235"/>
  <c r="W19" i="235" s="1"/>
  <c r="C19" i="235"/>
  <c r="B19" i="235"/>
  <c r="U18" i="235"/>
  <c r="M18" i="235"/>
  <c r="E18" i="235"/>
  <c r="D18" i="235"/>
  <c r="W18" i="235" s="1"/>
  <c r="C18" i="235"/>
  <c r="B18" i="235"/>
  <c r="U17" i="235"/>
  <c r="M17" i="235"/>
  <c r="E17" i="235"/>
  <c r="D17" i="235"/>
  <c r="W17" i="235" s="1"/>
  <c r="C17" i="235"/>
  <c r="B17" i="235"/>
  <c r="U16" i="235"/>
  <c r="M16" i="235"/>
  <c r="E16" i="235"/>
  <c r="D16" i="235"/>
  <c r="W16" i="235" s="1"/>
  <c r="C16" i="235"/>
  <c r="B16" i="235"/>
  <c r="U15" i="235"/>
  <c r="M15" i="235"/>
  <c r="E15" i="235"/>
  <c r="D15" i="235"/>
  <c r="W15" i="235" s="1"/>
  <c r="C15" i="235"/>
  <c r="B15" i="235"/>
  <c r="U14" i="235"/>
  <c r="M14" i="235"/>
  <c r="E14" i="235"/>
  <c r="D14" i="235"/>
  <c r="W14" i="235" s="1"/>
  <c r="C14" i="235"/>
  <c r="B14" i="235"/>
  <c r="U13" i="235"/>
  <c r="M13" i="235"/>
  <c r="E13" i="235"/>
  <c r="D13" i="235"/>
  <c r="W13" i="235" s="1"/>
  <c r="C13" i="235"/>
  <c r="B13" i="235"/>
  <c r="U12" i="235"/>
  <c r="M12" i="235"/>
  <c r="E12" i="235"/>
  <c r="D12" i="235"/>
  <c r="W12" i="235" s="1"/>
  <c r="C12" i="235"/>
  <c r="B12" i="235"/>
  <c r="U11" i="235"/>
  <c r="M11" i="235"/>
  <c r="E11" i="235"/>
  <c r="D11" i="235"/>
  <c r="W11" i="235" s="1"/>
  <c r="C11" i="235"/>
  <c r="B11" i="235"/>
  <c r="U10" i="235"/>
  <c r="M10" i="235"/>
  <c r="E10" i="235"/>
  <c r="D10" i="235"/>
  <c r="W10" i="235" s="1"/>
  <c r="C10" i="235"/>
  <c r="B10" i="235"/>
  <c r="U9" i="235"/>
  <c r="M9" i="235"/>
  <c r="E9" i="235"/>
  <c r="D9" i="235"/>
  <c r="W9" i="235" s="1"/>
  <c r="C9" i="235"/>
  <c r="B9" i="235"/>
  <c r="U8" i="235"/>
  <c r="M8" i="235"/>
  <c r="E8" i="235"/>
  <c r="D8" i="235"/>
  <c r="W8" i="235" s="1"/>
  <c r="C8" i="235"/>
  <c r="B8" i="235"/>
  <c r="U7" i="235"/>
  <c r="M7" i="235"/>
  <c r="E7" i="235"/>
  <c r="D7" i="235"/>
  <c r="W7" i="235" s="1"/>
  <c r="C7" i="235"/>
  <c r="B7" i="235"/>
  <c r="U6" i="235"/>
  <c r="M6" i="235"/>
  <c r="E6" i="235"/>
  <c r="D6" i="235"/>
  <c r="W6" i="235" s="1"/>
  <c r="C6" i="235"/>
  <c r="B6" i="235"/>
  <c r="U5" i="235"/>
  <c r="M5" i="235"/>
  <c r="E5" i="235"/>
  <c r="D5" i="235"/>
  <c r="W5" i="235" s="1"/>
  <c r="C5" i="235"/>
  <c r="B5" i="235"/>
  <c r="U4" i="235"/>
  <c r="M4" i="235"/>
  <c r="E4" i="235"/>
  <c r="D4" i="235"/>
  <c r="W4" i="235" s="1"/>
  <c r="C4" i="235"/>
  <c r="B4" i="235"/>
  <c r="L2" i="235"/>
  <c r="T2" i="235" s="1"/>
  <c r="V1" i="235"/>
  <c r="D2" i="1"/>
  <c r="G20" i="10"/>
  <c r="W1" i="235" l="1"/>
  <c r="A1" i="235"/>
  <c r="K2" i="235"/>
  <c r="J2" i="235" l="1"/>
  <c r="S2" i="235"/>
  <c r="R2" i="235" l="1"/>
  <c r="I2" i="235"/>
  <c r="Q2" i="235" l="1"/>
  <c r="H2" i="235"/>
  <c r="G2" i="235" l="1"/>
  <c r="P2" i="235"/>
  <c r="O2" i="235" l="1"/>
  <c r="F2" i="235"/>
  <c r="N2" i="235" s="1"/>
  <c r="A4" i="131" l="1"/>
  <c r="A5" i="131"/>
  <c r="A6" i="131"/>
  <c r="A7" i="131"/>
  <c r="A8" i="131"/>
  <c r="A9" i="131"/>
  <c r="A10" i="131"/>
  <c r="A11" i="131"/>
  <c r="A12" i="131"/>
  <c r="A13" i="131"/>
  <c r="A14" i="131"/>
  <c r="A15" i="131"/>
  <c r="A16" i="131"/>
  <c r="A17" i="131"/>
  <c r="A18" i="131"/>
  <c r="A19" i="131"/>
  <c r="A20" i="131"/>
  <c r="A21" i="131"/>
  <c r="A22" i="131"/>
  <c r="A23" i="131"/>
  <c r="A24" i="131"/>
  <c r="A25" i="131"/>
  <c r="A26" i="131"/>
  <c r="A27" i="131"/>
  <c r="A28" i="131"/>
  <c r="A29" i="131"/>
  <c r="A30" i="131"/>
  <c r="A31" i="131"/>
  <c r="A32" i="131"/>
  <c r="A33" i="131"/>
  <c r="A34" i="131"/>
  <c r="A35" i="131"/>
  <c r="A36" i="131"/>
  <c r="A37" i="131"/>
  <c r="A38" i="131"/>
  <c r="A39" i="131"/>
  <c r="A40" i="131"/>
  <c r="A41" i="131"/>
  <c r="A42" i="131"/>
  <c r="A43" i="131"/>
  <c r="A44" i="131"/>
  <c r="A45" i="131"/>
  <c r="A46" i="131"/>
  <c r="A47" i="131"/>
  <c r="A48" i="131"/>
  <c r="A49" i="131"/>
  <c r="A50" i="131"/>
  <c r="A51" i="131"/>
  <c r="A52" i="131"/>
  <c r="A53" i="131"/>
  <c r="A54" i="131"/>
  <c r="A55" i="131"/>
  <c r="G3" i="131"/>
  <c r="I4" i="131"/>
  <c r="H55" i="131"/>
  <c r="J7" i="131"/>
  <c r="J54" i="131"/>
  <c r="H13" i="131"/>
  <c r="I9" i="131"/>
  <c r="H53" i="131"/>
  <c r="H30" i="131"/>
  <c r="G12" i="131"/>
  <c r="J30" i="131"/>
  <c r="G47" i="131"/>
  <c r="J55" i="131"/>
  <c r="H9" i="131"/>
  <c r="J28" i="131"/>
  <c r="I24" i="131"/>
  <c r="H16" i="131"/>
  <c r="H17" i="131"/>
  <c r="G49" i="131"/>
  <c r="I37" i="131"/>
  <c r="J46" i="131"/>
  <c r="G38" i="131"/>
  <c r="G52" i="131"/>
  <c r="G55" i="131"/>
  <c r="I28" i="131"/>
  <c r="I41" i="131"/>
  <c r="I43" i="131"/>
  <c r="G53" i="131"/>
  <c r="G16" i="131"/>
  <c r="I54" i="131"/>
  <c r="J49" i="131"/>
  <c r="G26" i="131"/>
  <c r="H50" i="131"/>
  <c r="H19" i="131"/>
  <c r="H29" i="131"/>
  <c r="H8" i="131"/>
  <c r="G33" i="131"/>
  <c r="H32" i="131"/>
  <c r="H3" i="131"/>
  <c r="J8" i="131"/>
  <c r="J39" i="131"/>
  <c r="I40" i="131"/>
  <c r="I42" i="131"/>
  <c r="J17" i="131"/>
  <c r="J32" i="131"/>
  <c r="I48" i="131"/>
  <c r="I19" i="131"/>
  <c r="G45" i="131"/>
  <c r="G50" i="131"/>
  <c r="G43" i="131"/>
  <c r="I36" i="131"/>
  <c r="G34" i="131"/>
  <c r="G30" i="131"/>
  <c r="G32" i="131"/>
  <c r="G17" i="131"/>
  <c r="I8" i="131"/>
  <c r="G9" i="131"/>
  <c r="H34" i="131"/>
  <c r="J26" i="131"/>
  <c r="J9" i="131"/>
  <c r="J10" i="131"/>
  <c r="G11" i="131"/>
  <c r="G37" i="131"/>
  <c r="I39" i="131"/>
  <c r="H22" i="131"/>
  <c r="I18" i="131"/>
  <c r="G40" i="131"/>
  <c r="I10" i="131"/>
  <c r="G21" i="131"/>
  <c r="I23" i="131"/>
  <c r="I33" i="131"/>
  <c r="G36" i="131"/>
  <c r="J36" i="131"/>
  <c r="J50" i="131"/>
  <c r="J24" i="131"/>
  <c r="H10" i="131"/>
  <c r="I17" i="131"/>
  <c r="G42" i="131"/>
  <c r="G13" i="131"/>
  <c r="J3" i="131"/>
  <c r="G35" i="131"/>
  <c r="G27" i="131"/>
  <c r="J41" i="131"/>
  <c r="I45" i="131"/>
  <c r="I55" i="131"/>
  <c r="J13" i="131"/>
  <c r="G28" i="131"/>
  <c r="J6" i="131"/>
  <c r="I5" i="131"/>
  <c r="J35" i="131"/>
  <c r="H52" i="131"/>
  <c r="H12" i="131"/>
  <c r="I27" i="131"/>
  <c r="J38" i="131"/>
  <c r="G24" i="131"/>
  <c r="H11" i="131"/>
  <c r="J31" i="131"/>
  <c r="I38" i="131"/>
  <c r="H28" i="131"/>
  <c r="J22" i="131"/>
  <c r="J5" i="131"/>
  <c r="I16" i="131"/>
  <c r="H40" i="131"/>
  <c r="G41" i="131"/>
  <c r="I47" i="131"/>
  <c r="H6" i="131"/>
  <c r="I14" i="131"/>
  <c r="I49" i="131"/>
  <c r="J29" i="131"/>
  <c r="G19" i="131"/>
  <c r="I21" i="131"/>
  <c r="H45" i="131"/>
  <c r="G7" i="131"/>
  <c r="G10" i="131"/>
  <c r="H43" i="131"/>
  <c r="J52" i="131"/>
  <c r="H27" i="131"/>
  <c r="I46" i="131"/>
  <c r="G22" i="131"/>
  <c r="H39" i="131"/>
  <c r="I34" i="131"/>
  <c r="H51" i="131"/>
  <c r="G5" i="131"/>
  <c r="H35" i="131"/>
  <c r="H42" i="131"/>
  <c r="H38" i="131"/>
  <c r="J18" i="131"/>
  <c r="J20" i="131"/>
  <c r="J16" i="131"/>
  <c r="J12" i="131"/>
  <c r="H26" i="131"/>
  <c r="I51" i="131"/>
  <c r="H5" i="131"/>
  <c r="H7" i="131"/>
  <c r="H18" i="131"/>
  <c r="J11" i="131"/>
  <c r="G46" i="131"/>
  <c r="H31" i="131"/>
  <c r="G54" i="131"/>
  <c r="J4" i="131"/>
  <c r="G51" i="131"/>
  <c r="G31" i="131"/>
  <c r="I32" i="131"/>
  <c r="H23" i="131"/>
  <c r="J25" i="131"/>
  <c r="J15" i="131"/>
  <c r="J34" i="131"/>
  <c r="G29" i="131"/>
  <c r="I7" i="131"/>
  <c r="I53" i="131"/>
  <c r="J14" i="131"/>
  <c r="G14" i="131"/>
  <c r="J42" i="131"/>
  <c r="J44" i="131"/>
  <c r="H24" i="131"/>
  <c r="I6" i="131"/>
  <c r="I52" i="131"/>
  <c r="J21" i="131"/>
  <c r="G8" i="131"/>
  <c r="J33" i="131"/>
  <c r="J27" i="131"/>
  <c r="I50" i="131"/>
  <c r="I44" i="131"/>
  <c r="G20" i="131"/>
  <c r="I20" i="131"/>
  <c r="G44" i="131"/>
  <c r="H49" i="131"/>
  <c r="J37" i="131"/>
  <c r="J47" i="131"/>
  <c r="H15" i="131"/>
  <c r="I13" i="131"/>
  <c r="J51" i="131"/>
  <c r="H14" i="131"/>
  <c r="I26" i="131"/>
  <c r="H25" i="131"/>
  <c r="H4" i="131"/>
  <c r="G23" i="131"/>
  <c r="I11" i="131"/>
  <c r="J40" i="131"/>
  <c r="I22" i="131"/>
  <c r="H46" i="131"/>
  <c r="H48" i="131"/>
  <c r="I35" i="131"/>
  <c r="G39" i="131"/>
  <c r="I31" i="131"/>
  <c r="G25" i="131"/>
  <c r="I3" i="131"/>
  <c r="G6" i="131"/>
  <c r="I25" i="131"/>
  <c r="I29" i="131"/>
  <c r="H54" i="131"/>
  <c r="H44" i="131"/>
  <c r="I30" i="131"/>
  <c r="J45" i="131"/>
  <c r="G18" i="131"/>
  <c r="H36" i="131"/>
  <c r="H33" i="131"/>
  <c r="J23" i="131"/>
  <c r="G48" i="131"/>
  <c r="H37" i="131"/>
  <c r="H47" i="131"/>
  <c r="J19" i="131"/>
  <c r="J43" i="131"/>
  <c r="J48" i="131"/>
  <c r="H41" i="131"/>
  <c r="H21" i="131"/>
  <c r="G15" i="131"/>
  <c r="G4" i="131"/>
  <c r="H20" i="131"/>
  <c r="I12" i="131"/>
  <c r="J53" i="131"/>
  <c r="I15" i="131"/>
  <c r="L44" i="233" l="1"/>
  <c r="K44" i="233"/>
  <c r="J44" i="233"/>
  <c r="I44" i="233"/>
  <c r="H44" i="233"/>
  <c r="G44" i="233"/>
  <c r="F44" i="233"/>
  <c r="M43" i="233"/>
  <c r="W43" i="233"/>
  <c r="M42" i="233"/>
  <c r="W42" i="233"/>
  <c r="M41" i="233"/>
  <c r="W41" i="233"/>
  <c r="M40" i="233"/>
  <c r="W40" i="233"/>
  <c r="M39" i="233"/>
  <c r="W39" i="233"/>
  <c r="M38" i="233"/>
  <c r="W38" i="233"/>
  <c r="M37" i="233"/>
  <c r="W37" i="233"/>
  <c r="M36" i="233"/>
  <c r="W36" i="233"/>
  <c r="M35" i="233"/>
  <c r="W35" i="233"/>
  <c r="M34" i="233"/>
  <c r="W34" i="233"/>
  <c r="M33" i="233"/>
  <c r="W33" i="233"/>
  <c r="M32" i="233"/>
  <c r="W32" i="233"/>
  <c r="M31" i="233"/>
  <c r="W31" i="233"/>
  <c r="M30" i="233"/>
  <c r="W30" i="233"/>
  <c r="M29" i="233"/>
  <c r="W29" i="233"/>
  <c r="M28" i="233"/>
  <c r="W28" i="233"/>
  <c r="M27" i="233"/>
  <c r="W27" i="233"/>
  <c r="M26" i="233"/>
  <c r="W26" i="233"/>
  <c r="M25" i="233"/>
  <c r="W25" i="233"/>
  <c r="M24" i="233"/>
  <c r="W24" i="233"/>
  <c r="M23" i="233"/>
  <c r="W23" i="233"/>
  <c r="M22" i="233"/>
  <c r="W22" i="233"/>
  <c r="M21" i="233"/>
  <c r="W21" i="233"/>
  <c r="M20" i="233"/>
  <c r="W20" i="233"/>
  <c r="M19" i="233"/>
  <c r="M18" i="233"/>
  <c r="W18" i="233"/>
  <c r="M17" i="233"/>
  <c r="W17" i="233"/>
  <c r="M16" i="233"/>
  <c r="W16" i="233"/>
  <c r="M15" i="233"/>
  <c r="W15" i="233"/>
  <c r="M14" i="233"/>
  <c r="W14" i="233"/>
  <c r="M13" i="233"/>
  <c r="W13" i="233"/>
  <c r="M12" i="233"/>
  <c r="W12" i="233"/>
  <c r="M11" i="233"/>
  <c r="W11" i="233"/>
  <c r="M10" i="233"/>
  <c r="W10" i="233"/>
  <c r="M9" i="233"/>
  <c r="W9" i="233"/>
  <c r="W4" i="233"/>
  <c r="M8" i="233"/>
  <c r="W8" i="233"/>
  <c r="M7" i="233"/>
  <c r="W7" i="233"/>
  <c r="M6" i="233"/>
  <c r="W6" i="233"/>
  <c r="M5" i="233"/>
  <c r="W5" i="233"/>
  <c r="L2" i="233"/>
  <c r="V1" i="233"/>
  <c r="A1" i="233" l="1"/>
  <c r="T2" i="233"/>
  <c r="K2" i="233"/>
  <c r="S2" i="233" s="1"/>
  <c r="J2" i="233" l="1"/>
  <c r="R2" i="233" s="1"/>
  <c r="I2" i="233" l="1"/>
  <c r="H2" i="233" s="1"/>
  <c r="Q2" i="233" l="1"/>
  <c r="P2" i="233"/>
  <c r="G2" i="233"/>
  <c r="O2" i="233" l="1"/>
  <c r="F2" i="233"/>
  <c r="N2" i="233" s="1"/>
  <c r="E13" i="10" l="1"/>
  <c r="D208" i="1" l="1"/>
  <c r="E208" i="1"/>
  <c r="D3" i="1"/>
  <c r="E3" i="1"/>
  <c r="D4" i="1"/>
  <c r="E4" i="1"/>
  <c r="D5" i="1"/>
  <c r="E5" i="1"/>
  <c r="D6" i="1"/>
  <c r="E6" i="1"/>
  <c r="D7" i="1"/>
  <c r="E7" i="1"/>
  <c r="D8" i="1"/>
  <c r="E8" i="1"/>
  <c r="D9" i="1"/>
  <c r="E9" i="1"/>
  <c r="D10" i="1"/>
  <c r="E10" i="1"/>
  <c r="W19" i="233" l="1"/>
  <c r="V44" i="233" l="1"/>
  <c r="P44" i="233" s="1"/>
  <c r="W1" i="233"/>
  <c r="V44" i="235" l="1"/>
  <c r="P44" i="235" s="1"/>
  <c r="D55" i="131"/>
  <c r="D5" i="131"/>
  <c r="D6" i="131" l="1"/>
  <c r="D7" i="131" l="1"/>
  <c r="D8" i="131"/>
  <c r="D9" i="131"/>
  <c r="D10" i="131"/>
  <c r="D11" i="131"/>
  <c r="D12" i="131" l="1"/>
  <c r="B176" i="10"/>
  <c r="B94" i="10"/>
  <c r="D156" i="10"/>
  <c r="C166" i="10"/>
  <c r="E133" i="10"/>
  <c r="E52" i="10"/>
  <c r="E137" i="10"/>
  <c r="D173" i="10"/>
  <c r="C218" i="10"/>
  <c r="C36" i="10"/>
  <c r="D65" i="10"/>
  <c r="B61" i="10"/>
  <c r="B27" i="10"/>
  <c r="E131" i="10"/>
  <c r="C30" i="10"/>
  <c r="A64" i="10"/>
  <c r="D77" i="10"/>
  <c r="B107" i="10"/>
  <c r="E126" i="10"/>
  <c r="E161" i="10"/>
  <c r="B60" i="10"/>
  <c r="D170" i="10"/>
  <c r="D137" i="10"/>
  <c r="D30" i="10"/>
  <c r="C127" i="10"/>
  <c r="E221" i="10"/>
  <c r="C59" i="10"/>
  <c r="A220" i="10"/>
  <c r="C108" i="10"/>
  <c r="D69" i="10"/>
  <c r="B34" i="10"/>
  <c r="E187" i="10"/>
  <c r="E138" i="10"/>
  <c r="C93" i="10"/>
  <c r="B164" i="10"/>
  <c r="A62" i="10"/>
  <c r="C209" i="10"/>
  <c r="C135" i="10"/>
  <c r="D133" i="10"/>
  <c r="A43" i="10"/>
  <c r="D194" i="10"/>
  <c r="B141" i="10"/>
  <c r="A126" i="10"/>
  <c r="C144" i="10"/>
  <c r="D153" i="10"/>
  <c r="A93" i="10"/>
  <c r="D162" i="10"/>
  <c r="B31" i="10"/>
  <c r="E162" i="10"/>
  <c r="B106" i="10"/>
  <c r="D171" i="10"/>
  <c r="A143" i="10"/>
  <c r="D39" i="10"/>
  <c r="A58" i="10"/>
  <c r="D165" i="10"/>
  <c r="D159" i="10"/>
  <c r="A218" i="10"/>
  <c r="C61" i="10"/>
  <c r="C170" i="10"/>
  <c r="C152" i="10"/>
  <c r="E217" i="10"/>
  <c r="C102" i="10"/>
  <c r="D134" i="10"/>
  <c r="C43" i="10"/>
  <c r="B132" i="10"/>
  <c r="B167" i="10"/>
  <c r="E83" i="10"/>
  <c r="B157" i="10"/>
  <c r="C73" i="10"/>
  <c r="E182" i="10"/>
  <c r="A51" i="10"/>
  <c r="B59" i="10"/>
  <c r="A94" i="10"/>
  <c r="B126" i="10"/>
  <c r="B122" i="10"/>
  <c r="B39" i="10"/>
  <c r="E172" i="10"/>
  <c r="A117" i="10"/>
  <c r="A44" i="10"/>
  <c r="A103" i="10"/>
  <c r="A132" i="10"/>
  <c r="E147" i="10"/>
  <c r="B72" i="10"/>
  <c r="C53" i="10"/>
  <c r="A89" i="10"/>
  <c r="B213" i="10"/>
  <c r="B208" i="10"/>
  <c r="E84" i="10"/>
  <c r="E146" i="10"/>
  <c r="D139" i="10"/>
  <c r="C176" i="10"/>
  <c r="B44" i="10"/>
  <c r="A118" i="10"/>
  <c r="B202" i="10"/>
  <c r="A69" i="10"/>
  <c r="A57" i="10"/>
  <c r="A136" i="10"/>
  <c r="A59" i="10"/>
  <c r="A121" i="10"/>
  <c r="C172" i="10"/>
  <c r="E143" i="10"/>
  <c r="A40" i="10"/>
  <c r="A37" i="10"/>
  <c r="E163" i="10"/>
  <c r="E32" i="10"/>
  <c r="D37" i="10"/>
  <c r="C206" i="10"/>
  <c r="E49" i="10"/>
  <c r="A190" i="10"/>
  <c r="C132" i="10"/>
  <c r="D32" i="10"/>
  <c r="A159" i="10"/>
  <c r="A192" i="10"/>
  <c r="D129" i="10"/>
  <c r="A206" i="10"/>
  <c r="E189" i="10"/>
  <c r="E181" i="10"/>
  <c r="B171" i="10"/>
  <c r="A172" i="10"/>
  <c r="C203" i="10"/>
  <c r="E178" i="10"/>
  <c r="C147" i="10"/>
  <c r="A173" i="10"/>
  <c r="D83" i="10"/>
  <c r="B128" i="10"/>
  <c r="A105" i="10"/>
  <c r="E141" i="10"/>
  <c r="A70" i="10"/>
  <c r="C210" i="10"/>
  <c r="A200" i="10"/>
  <c r="D126" i="10"/>
  <c r="B115" i="10"/>
  <c r="A204" i="10"/>
  <c r="A174" i="10"/>
  <c r="E206" i="10"/>
  <c r="C84" i="10"/>
  <c r="E65" i="10"/>
  <c r="E39" i="10"/>
  <c r="A36" i="10"/>
  <c r="C125" i="10"/>
  <c r="E159" i="10"/>
  <c r="D147" i="10"/>
  <c r="A107" i="10"/>
  <c r="C160" i="10"/>
  <c r="B40" i="10"/>
  <c r="B206" i="10"/>
  <c r="A176" i="10"/>
  <c r="A181" i="10"/>
  <c r="B46" i="10"/>
  <c r="E173" i="10"/>
  <c r="A133" i="10"/>
  <c r="D148" i="10"/>
  <c r="A193" i="10"/>
  <c r="D174" i="10"/>
  <c r="B75" i="10"/>
  <c r="C25" i="10"/>
  <c r="D191" i="10"/>
  <c r="B32" i="10"/>
  <c r="B48" i="10"/>
  <c r="B30" i="10"/>
  <c r="D163" i="10"/>
  <c r="D62" i="10"/>
  <c r="A175" i="10"/>
  <c r="E210" i="10"/>
  <c r="C182" i="10"/>
  <c r="C122" i="10"/>
  <c r="B85" i="10"/>
  <c r="E129" i="10"/>
  <c r="D142" i="10"/>
  <c r="B83" i="10"/>
  <c r="B67" i="10"/>
  <c r="D172" i="10"/>
  <c r="A98" i="10"/>
  <c r="D53" i="10"/>
  <c r="A187" i="10"/>
  <c r="A139" i="10"/>
  <c r="B104" i="10"/>
  <c r="B117" i="10"/>
  <c r="B199" i="10"/>
  <c r="A219" i="10"/>
  <c r="C118" i="10"/>
  <c r="D192" i="10"/>
  <c r="C90" i="10"/>
  <c r="D140" i="10"/>
  <c r="A60" i="10"/>
  <c r="B89" i="10"/>
  <c r="E155" i="10"/>
  <c r="B166" i="10"/>
  <c r="C167" i="10"/>
  <c r="C158" i="10"/>
  <c r="E62" i="10"/>
  <c r="B119" i="10"/>
  <c r="B146" i="10"/>
  <c r="A101" i="10"/>
  <c r="C168" i="10"/>
  <c r="C192" i="10"/>
  <c r="C181" i="10"/>
  <c r="C196" i="10"/>
  <c r="B145" i="10"/>
  <c r="D33" i="10"/>
  <c r="D183" i="10"/>
  <c r="A76" i="10"/>
  <c r="A48" i="10"/>
  <c r="B168" i="10"/>
  <c r="B131" i="10"/>
  <c r="A163" i="10"/>
  <c r="C50" i="10"/>
  <c r="B221" i="10"/>
  <c r="E184" i="10"/>
  <c r="D36" i="10"/>
  <c r="C220" i="10"/>
  <c r="A87" i="10"/>
  <c r="E219" i="10"/>
  <c r="C124" i="10"/>
  <c r="A39" i="10"/>
  <c r="D132" i="10"/>
  <c r="D180" i="10"/>
  <c r="B78" i="10"/>
  <c r="A138" i="10"/>
  <c r="A150" i="10"/>
  <c r="C113" i="10"/>
  <c r="B133" i="10"/>
  <c r="A166" i="10"/>
  <c r="C214" i="10"/>
  <c r="A67" i="10"/>
  <c r="C184" i="10"/>
  <c r="C62" i="10"/>
  <c r="B47" i="10"/>
  <c r="B172" i="10"/>
  <c r="E201" i="10"/>
  <c r="B148" i="10"/>
  <c r="C85" i="10"/>
  <c r="D199" i="10"/>
  <c r="A110" i="10"/>
  <c r="E128" i="10"/>
  <c r="B129" i="10"/>
  <c r="B179" i="10"/>
  <c r="A91" i="10"/>
  <c r="C140" i="10"/>
  <c r="E158" i="10"/>
  <c r="E168" i="10"/>
  <c r="B58" i="10"/>
  <c r="E167" i="10"/>
  <c r="A152" i="10"/>
  <c r="A135" i="10"/>
  <c r="A164" i="10"/>
  <c r="C86" i="10"/>
  <c r="A137" i="10"/>
  <c r="B134" i="10"/>
  <c r="C83" i="10"/>
  <c r="D220" i="10"/>
  <c r="C119" i="10"/>
  <c r="D196" i="10"/>
  <c r="E220" i="10"/>
  <c r="A100" i="10"/>
  <c r="C148" i="10"/>
  <c r="C200" i="10"/>
  <c r="E216" i="10"/>
  <c r="C133" i="10"/>
  <c r="E204" i="10"/>
  <c r="B192" i="10"/>
  <c r="E211" i="10"/>
  <c r="C121" i="10"/>
  <c r="C204" i="10"/>
  <c r="A74" i="10"/>
  <c r="A216" i="10"/>
  <c r="C98" i="10"/>
  <c r="C96" i="10"/>
  <c r="C71" i="10"/>
  <c r="B169" i="10"/>
  <c r="B111" i="10"/>
  <c r="A170" i="10"/>
  <c r="B144" i="10"/>
  <c r="A168" i="10"/>
  <c r="D188" i="10"/>
  <c r="C89" i="10"/>
  <c r="B108" i="10"/>
  <c r="C48" i="10"/>
  <c r="B147" i="10"/>
  <c r="B181" i="10"/>
  <c r="C65" i="10"/>
  <c r="C27" i="10"/>
  <c r="B101" i="10"/>
  <c r="C188" i="10"/>
  <c r="E36" i="10"/>
  <c r="E33" i="10"/>
  <c r="C128" i="10"/>
  <c r="E127" i="10"/>
  <c r="A162" i="10"/>
  <c r="A85" i="10"/>
  <c r="C202" i="10"/>
  <c r="A151" i="10"/>
  <c r="B158" i="10"/>
  <c r="B91" i="10"/>
  <c r="C117" i="10"/>
  <c r="B52" i="10"/>
  <c r="C164" i="10"/>
  <c r="A47" i="10"/>
  <c r="C180" i="10"/>
  <c r="A203" i="10"/>
  <c r="B86" i="10"/>
  <c r="B162" i="10"/>
  <c r="B219" i="10"/>
  <c r="A49" i="10"/>
  <c r="A209" i="10"/>
  <c r="B37" i="10"/>
  <c r="A144" i="10"/>
  <c r="E30" i="10"/>
  <c r="A202" i="10"/>
  <c r="B212" i="10"/>
  <c r="A56" i="10"/>
  <c r="D146" i="10"/>
  <c r="C187" i="10"/>
  <c r="D164" i="10"/>
  <c r="B118" i="10"/>
  <c r="C163" i="10"/>
  <c r="D189" i="10"/>
  <c r="C207" i="10"/>
  <c r="D82" i="10"/>
  <c r="A38" i="10"/>
  <c r="C91" i="10"/>
  <c r="E75" i="10"/>
  <c r="D130" i="10"/>
  <c r="E82" i="10"/>
  <c r="B63" i="10"/>
  <c r="A114" i="10"/>
  <c r="A84" i="10"/>
  <c r="E171" i="10"/>
  <c r="B170" i="10"/>
  <c r="B54" i="10"/>
  <c r="A61" i="10"/>
  <c r="E38" i="10"/>
  <c r="E98" i="10"/>
  <c r="E156" i="10"/>
  <c r="A149" i="10"/>
  <c r="D128" i="10"/>
  <c r="C126" i="10"/>
  <c r="B28" i="10"/>
  <c r="E194" i="10"/>
  <c r="C109" i="10"/>
  <c r="B152" i="10"/>
  <c r="C41" i="10"/>
  <c r="B124" i="10"/>
  <c r="D213" i="10"/>
  <c r="B123" i="10"/>
  <c r="B112" i="10"/>
  <c r="A73" i="10"/>
  <c r="C103" i="10"/>
  <c r="A131" i="10"/>
  <c r="B80" i="10"/>
  <c r="C151" i="10"/>
  <c r="B189" i="10"/>
  <c r="D181" i="10"/>
  <c r="B88" i="10"/>
  <c r="A45" i="10"/>
  <c r="D52" i="10"/>
  <c r="B55" i="10"/>
  <c r="B81" i="10"/>
  <c r="C66" i="10"/>
  <c r="C217" i="10"/>
  <c r="A184" i="10"/>
  <c r="A129" i="10"/>
  <c r="B64" i="10"/>
  <c r="E48" i="10"/>
  <c r="B57" i="10"/>
  <c r="C37" i="10"/>
  <c r="B197" i="10"/>
  <c r="A208" i="10"/>
  <c r="E208" i="10"/>
  <c r="A53" i="10"/>
  <c r="C161" i="10"/>
  <c r="A26" i="10"/>
  <c r="E202" i="10"/>
  <c r="D76" i="10"/>
  <c r="A54" i="10"/>
  <c r="E165" i="10"/>
  <c r="A30" i="10"/>
  <c r="D207" i="10"/>
  <c r="A155" i="10"/>
  <c r="E170" i="10"/>
  <c r="A182" i="10"/>
  <c r="C198" i="10"/>
  <c r="C106" i="10"/>
  <c r="E200" i="10"/>
  <c r="C80" i="10"/>
  <c r="A123" i="10"/>
  <c r="B92" i="10"/>
  <c r="B82" i="10"/>
  <c r="D175" i="10"/>
  <c r="C174" i="10"/>
  <c r="D179" i="10"/>
  <c r="B53" i="10"/>
  <c r="B65" i="10"/>
  <c r="C105" i="10"/>
  <c r="D201" i="10"/>
  <c r="A31" i="10"/>
  <c r="B138" i="10"/>
  <c r="D160" i="10"/>
  <c r="B74" i="10"/>
  <c r="C157" i="10"/>
  <c r="E212" i="10"/>
  <c r="B174" i="10"/>
  <c r="E205" i="10"/>
  <c r="E139" i="10"/>
  <c r="E169" i="10"/>
  <c r="A41" i="10"/>
  <c r="B173" i="10"/>
  <c r="B42" i="10"/>
  <c r="A113" i="10"/>
  <c r="A52" i="10"/>
  <c r="B205" i="10"/>
  <c r="C142" i="10"/>
  <c r="D161" i="10"/>
  <c r="D219" i="10"/>
  <c r="A169" i="10"/>
  <c r="D152" i="10"/>
  <c r="A120" i="10"/>
  <c r="B159" i="10"/>
  <c r="D182" i="10"/>
  <c r="D205" i="10"/>
  <c r="C26" i="10"/>
  <c r="C31" i="10"/>
  <c r="B185" i="10"/>
  <c r="C110" i="10"/>
  <c r="A27" i="10"/>
  <c r="A112" i="10"/>
  <c r="B178" i="10"/>
  <c r="A24" i="10"/>
  <c r="C51" i="10"/>
  <c r="A134" i="10"/>
  <c r="D204" i="10"/>
  <c r="C72" i="10"/>
  <c r="C77" i="10"/>
  <c r="B125" i="10"/>
  <c r="C129" i="10"/>
  <c r="A161" i="10"/>
  <c r="A116" i="10"/>
  <c r="C120" i="10"/>
  <c r="D144" i="10"/>
  <c r="D202" i="10"/>
  <c r="B140" i="10"/>
  <c r="C99" i="10"/>
  <c r="A197" i="10"/>
  <c r="A214" i="10"/>
  <c r="D68" i="10"/>
  <c r="C49" i="10"/>
  <c r="B49" i="10"/>
  <c r="C185" i="10"/>
  <c r="A179" i="10"/>
  <c r="E166" i="10"/>
  <c r="C100" i="10"/>
  <c r="B110" i="10"/>
  <c r="E197" i="10"/>
  <c r="C35" i="10"/>
  <c r="D177" i="10"/>
  <c r="D151" i="10"/>
  <c r="A82" i="10"/>
  <c r="D143" i="10"/>
  <c r="A146" i="10"/>
  <c r="B70" i="10"/>
  <c r="D168" i="10"/>
  <c r="A86" i="10"/>
  <c r="A119" i="10"/>
  <c r="C159" i="10"/>
  <c r="C134" i="10"/>
  <c r="D197" i="10"/>
  <c r="A50" i="10"/>
  <c r="B41" i="10"/>
  <c r="A183" i="10"/>
  <c r="C165" i="10"/>
  <c r="C130" i="10"/>
  <c r="E94" i="10"/>
  <c r="D78" i="10"/>
  <c r="A99" i="10"/>
  <c r="E185" i="10"/>
  <c r="E145" i="10"/>
  <c r="B207" i="10"/>
  <c r="C138" i="10"/>
  <c r="E69" i="10"/>
  <c r="C104" i="10"/>
  <c r="A185" i="10"/>
  <c r="C177" i="10"/>
  <c r="B153" i="10"/>
  <c r="D74" i="10"/>
  <c r="E160" i="10"/>
  <c r="B136" i="10"/>
  <c r="C137" i="10"/>
  <c r="C69" i="10"/>
  <c r="C94" i="10"/>
  <c r="C139" i="10"/>
  <c r="A65" i="10"/>
  <c r="E34" i="10"/>
  <c r="B143" i="10"/>
  <c r="A78" i="10"/>
  <c r="C79" i="10"/>
  <c r="B100" i="10"/>
  <c r="C74" i="10"/>
  <c r="C60" i="10"/>
  <c r="C116" i="10"/>
  <c r="B84" i="10"/>
  <c r="B180" i="10"/>
  <c r="D135" i="10"/>
  <c r="C219" i="10"/>
  <c r="C179" i="10"/>
  <c r="C63" i="10"/>
  <c r="A180" i="10"/>
  <c r="D84" i="10"/>
  <c r="C111" i="10"/>
  <c r="E142" i="10"/>
  <c r="C173" i="10"/>
  <c r="C221" i="10"/>
  <c r="B135" i="10"/>
  <c r="C76" i="10"/>
  <c r="A72" i="10"/>
  <c r="B87" i="10"/>
  <c r="C54" i="10"/>
  <c r="B35" i="10"/>
  <c r="A92" i="10"/>
  <c r="C33" i="10"/>
  <c r="D200" i="10"/>
  <c r="A154" i="10"/>
  <c r="D176" i="10"/>
  <c r="D206" i="10"/>
  <c r="D187" i="10"/>
  <c r="A115" i="10"/>
  <c r="C28" i="10"/>
  <c r="E177" i="10"/>
  <c r="C194" i="10"/>
  <c r="C46" i="10"/>
  <c r="E68" i="10"/>
  <c r="C112" i="10"/>
  <c r="A147" i="10"/>
  <c r="B154" i="10"/>
  <c r="E74" i="10"/>
  <c r="B50" i="10"/>
  <c r="B220" i="10"/>
  <c r="D190" i="10"/>
  <c r="B113" i="10"/>
  <c r="C150" i="10"/>
  <c r="A178" i="10"/>
  <c r="B73" i="10"/>
  <c r="A186" i="10"/>
  <c r="C24" i="10"/>
  <c r="D216" i="10"/>
  <c r="D149" i="10"/>
  <c r="D136" i="10"/>
  <c r="A71" i="10"/>
  <c r="B29" i="10"/>
  <c r="E134" i="10"/>
  <c r="A68" i="10"/>
  <c r="C107" i="10"/>
  <c r="D218" i="10"/>
  <c r="B218" i="10"/>
  <c r="E209" i="10"/>
  <c r="A66" i="10"/>
  <c r="C145" i="10"/>
  <c r="E153" i="10"/>
  <c r="C175" i="10"/>
  <c r="A145" i="10"/>
  <c r="B156" i="10"/>
  <c r="A96" i="10"/>
  <c r="A75" i="10"/>
  <c r="C32" i="10"/>
  <c r="D157" i="10"/>
  <c r="C39" i="10"/>
  <c r="E195" i="10"/>
  <c r="D184" i="10"/>
  <c r="C131" i="10"/>
  <c r="D158" i="10"/>
  <c r="D198" i="10"/>
  <c r="B161" i="10"/>
  <c r="E176" i="10"/>
  <c r="B183" i="10"/>
  <c r="B114" i="10"/>
  <c r="C191" i="10"/>
  <c r="C52" i="10"/>
  <c r="C189" i="10"/>
  <c r="C82" i="10"/>
  <c r="C213" i="10"/>
  <c r="B182" i="10"/>
  <c r="D193" i="10"/>
  <c r="A83" i="10"/>
  <c r="D138" i="10"/>
  <c r="C95" i="10"/>
  <c r="D167" i="10"/>
  <c r="C92" i="10"/>
  <c r="B175" i="10"/>
  <c r="B25" i="10"/>
  <c r="B24" i="10"/>
  <c r="C141" i="10"/>
  <c r="A33" i="10"/>
  <c r="D75" i="10"/>
  <c r="A201" i="10"/>
  <c r="A130" i="10"/>
  <c r="C38" i="10"/>
  <c r="A211" i="10"/>
  <c r="D131" i="10"/>
  <c r="C146" i="10"/>
  <c r="B69" i="10"/>
  <c r="C216" i="10"/>
  <c r="C212" i="10"/>
  <c r="C101" i="10"/>
  <c r="C183" i="10"/>
  <c r="B66" i="10"/>
  <c r="C169" i="10"/>
  <c r="C199" i="10"/>
  <c r="D94" i="10"/>
  <c r="D210" i="10"/>
  <c r="B149" i="10"/>
  <c r="A88" i="10"/>
  <c r="B215" i="10"/>
  <c r="A160" i="10"/>
  <c r="C215" i="10"/>
  <c r="B210" i="10"/>
  <c r="A205" i="10"/>
  <c r="B137" i="10"/>
  <c r="A80" i="10"/>
  <c r="A142" i="10"/>
  <c r="C64" i="10"/>
  <c r="E183" i="10"/>
  <c r="B68" i="10"/>
  <c r="E152" i="10"/>
  <c r="B211" i="10"/>
  <c r="A140" i="10"/>
  <c r="E175" i="10"/>
  <c r="B96" i="10"/>
  <c r="B105" i="10"/>
  <c r="D195" i="10"/>
  <c r="D66" i="10"/>
  <c r="D166" i="10"/>
  <c r="A63" i="10"/>
  <c r="B90" i="10"/>
  <c r="E53" i="10"/>
  <c r="E67" i="10"/>
  <c r="E150" i="10"/>
  <c r="E207" i="10"/>
  <c r="C68" i="10"/>
  <c r="A29" i="10"/>
  <c r="B186" i="10"/>
  <c r="D71" i="10"/>
  <c r="E144" i="10"/>
  <c r="C58" i="10"/>
  <c r="D48" i="10"/>
  <c r="A77" i="10"/>
  <c r="B102" i="10"/>
  <c r="A108" i="10"/>
  <c r="C193" i="10"/>
  <c r="B214" i="10"/>
  <c r="B56" i="10"/>
  <c r="B204" i="10"/>
  <c r="A35" i="10"/>
  <c r="D150" i="10"/>
  <c r="A42" i="10"/>
  <c r="B62" i="10"/>
  <c r="C190" i="10"/>
  <c r="D35" i="10"/>
  <c r="B155" i="10"/>
  <c r="B71" i="10"/>
  <c r="A153" i="10"/>
  <c r="A156" i="10"/>
  <c r="C57" i="10"/>
  <c r="B120" i="10"/>
  <c r="C114" i="10"/>
  <c r="D221" i="10"/>
  <c r="B217" i="10"/>
  <c r="B194" i="10"/>
  <c r="C208" i="10"/>
  <c r="D154" i="10"/>
  <c r="E190" i="10"/>
  <c r="E192" i="10"/>
  <c r="C153" i="10"/>
  <c r="E188" i="10"/>
  <c r="C97" i="10"/>
  <c r="D185" i="10"/>
  <c r="C45" i="10"/>
  <c r="C88" i="10"/>
  <c r="E179" i="10"/>
  <c r="B190" i="10"/>
  <c r="B38" i="10"/>
  <c r="B51" i="10"/>
  <c r="A158" i="10"/>
  <c r="E76" i="10"/>
  <c r="C55" i="10"/>
  <c r="D178" i="10"/>
  <c r="D155" i="10"/>
  <c r="E71" i="10"/>
  <c r="D67" i="10"/>
  <c r="E180" i="10"/>
  <c r="A95" i="10"/>
  <c r="C211" i="10"/>
  <c r="C87" i="10"/>
  <c r="A212" i="10"/>
  <c r="D98" i="10"/>
  <c r="D169" i="10"/>
  <c r="A165" i="10"/>
  <c r="B196" i="10"/>
  <c r="D127" i="10"/>
  <c r="A141" i="10"/>
  <c r="A79" i="10"/>
  <c r="A199" i="10"/>
  <c r="A217" i="10"/>
  <c r="C156" i="10"/>
  <c r="B200" i="10"/>
  <c r="C136" i="10"/>
  <c r="C56" i="10"/>
  <c r="E135" i="10"/>
  <c r="B45" i="10"/>
  <c r="E132" i="10"/>
  <c r="A171" i="10"/>
  <c r="B43" i="10"/>
  <c r="D214" i="10"/>
  <c r="D145" i="10"/>
  <c r="B151" i="10"/>
  <c r="D34" i="10"/>
  <c r="E136" i="10"/>
  <c r="A32" i="10"/>
  <c r="C67" i="10"/>
  <c r="E151" i="10"/>
  <c r="C143" i="10"/>
  <c r="B195" i="10"/>
  <c r="C34" i="10"/>
  <c r="E148" i="10"/>
  <c r="E193" i="10"/>
  <c r="E35" i="10"/>
  <c r="E130" i="10"/>
  <c r="B198" i="10"/>
  <c r="C47" i="10"/>
  <c r="E198" i="10"/>
  <c r="B33" i="10"/>
  <c r="B201" i="10"/>
  <c r="A148" i="10"/>
  <c r="C205" i="10"/>
  <c r="A167" i="10"/>
  <c r="A195" i="10"/>
  <c r="B177" i="10"/>
  <c r="C123" i="10"/>
  <c r="A111" i="10"/>
  <c r="E154" i="10"/>
  <c r="B93" i="10"/>
  <c r="B26" i="10"/>
  <c r="A122" i="10"/>
  <c r="E149" i="10"/>
  <c r="E174" i="10"/>
  <c r="C81" i="10"/>
  <c r="C78" i="10"/>
  <c r="B187" i="10"/>
  <c r="B79" i="10"/>
  <c r="B130" i="10"/>
  <c r="B188" i="10"/>
  <c r="A198" i="10"/>
  <c r="C70" i="10"/>
  <c r="A221" i="10"/>
  <c r="C40" i="10"/>
  <c r="E213" i="10"/>
  <c r="D209" i="10"/>
  <c r="B116" i="10"/>
  <c r="D212" i="10"/>
  <c r="A46" i="10"/>
  <c r="D49" i="10"/>
  <c r="E214" i="10"/>
  <c r="B184" i="10"/>
  <c r="B139" i="10"/>
  <c r="C29" i="10"/>
  <c r="E215" i="10"/>
  <c r="E66" i="10"/>
  <c r="A157" i="10"/>
  <c r="C197" i="10"/>
  <c r="C162" i="10"/>
  <c r="A106" i="10"/>
  <c r="B77" i="10"/>
  <c r="E203" i="10"/>
  <c r="D38" i="10"/>
  <c r="A189" i="10"/>
  <c r="C186" i="10"/>
  <c r="E164" i="10"/>
  <c r="A215" i="10"/>
  <c r="A124" i="10"/>
  <c r="A25" i="10"/>
  <c r="B165" i="10"/>
  <c r="D217" i="10"/>
  <c r="C115" i="10"/>
  <c r="B121" i="10"/>
  <c r="A28" i="10"/>
  <c r="B99" i="10"/>
  <c r="A102" i="10"/>
  <c r="B76" i="10"/>
  <c r="D211" i="10"/>
  <c r="A109" i="10"/>
  <c r="A196" i="10"/>
  <c r="E199" i="10"/>
  <c r="E77" i="10"/>
  <c r="A188" i="10"/>
  <c r="B203" i="10"/>
  <c r="A127" i="10"/>
  <c r="C171" i="10"/>
  <c r="B142" i="10"/>
  <c r="E191" i="10"/>
  <c r="B209" i="10"/>
  <c r="B98" i="10"/>
  <c r="D215" i="10"/>
  <c r="A128" i="10"/>
  <c r="D70" i="10"/>
  <c r="A177" i="10"/>
  <c r="D141" i="10"/>
  <c r="A104" i="10"/>
  <c r="C42" i="10"/>
  <c r="E157" i="10"/>
  <c r="C178" i="10"/>
  <c r="E140" i="10"/>
  <c r="B103" i="10"/>
  <c r="E37" i="10"/>
  <c r="E196" i="10"/>
  <c r="A194" i="10"/>
  <c r="A191" i="10"/>
  <c r="B191" i="10"/>
  <c r="E78" i="10"/>
  <c r="A210" i="10"/>
  <c r="A125" i="10"/>
  <c r="B127" i="10"/>
  <c r="A97" i="10"/>
  <c r="A207" i="10"/>
  <c r="B36" i="10"/>
  <c r="B109" i="10"/>
  <c r="B163" i="10"/>
  <c r="A55" i="10"/>
  <c r="C44" i="10"/>
  <c r="A90" i="10"/>
  <c r="C195" i="10"/>
  <c r="A213" i="10"/>
  <c r="D208" i="10"/>
  <c r="B160" i="10"/>
  <c r="D203" i="10"/>
  <c r="A34" i="10"/>
  <c r="B95" i="10"/>
  <c r="B150" i="10"/>
  <c r="C154" i="10"/>
  <c r="E218" i="10"/>
  <c r="A81" i="10"/>
  <c r="C155" i="10"/>
  <c r="D186" i="10"/>
  <c r="E186" i="10"/>
  <c r="B216" i="10"/>
  <c r="C149" i="10"/>
  <c r="B193" i="10"/>
  <c r="C201" i="10"/>
  <c r="C75" i="10"/>
  <c r="B97" i="10"/>
  <c r="E70" i="10"/>
  <c r="D13" i="131" l="1"/>
  <c r="G209" i="10"/>
  <c r="G125" i="10"/>
  <c r="BG185" i="10"/>
  <c r="BG43" i="10"/>
  <c r="BG153" i="10"/>
  <c r="G134" i="10"/>
  <c r="G159" i="10"/>
  <c r="G36" i="10"/>
  <c r="G164" i="10"/>
  <c r="G81" i="10"/>
  <c r="BG44" i="10"/>
  <c r="G177" i="10"/>
  <c r="G126" i="10"/>
  <c r="G106" i="10"/>
  <c r="BG84" i="10"/>
  <c r="G157" i="10"/>
  <c r="BG141" i="10"/>
  <c r="BG79" i="10"/>
  <c r="BG120" i="10"/>
  <c r="BG89" i="10"/>
  <c r="BG98" i="10"/>
  <c r="G62" i="10"/>
  <c r="G211" i="10"/>
  <c r="BG123" i="10"/>
  <c r="G120" i="10"/>
  <c r="G89" i="10"/>
  <c r="G98" i="10"/>
  <c r="G188" i="10"/>
  <c r="G135" i="10"/>
  <c r="BG215" i="10"/>
  <c r="G45" i="10"/>
  <c r="G69" i="10"/>
  <c r="BG60" i="10"/>
  <c r="BG155" i="10"/>
  <c r="G50" i="10"/>
  <c r="G91" i="10"/>
  <c r="G198" i="10"/>
  <c r="G48" i="10"/>
  <c r="BG50" i="10"/>
  <c r="BG129" i="10"/>
  <c r="BG57" i="10"/>
  <c r="G151" i="10"/>
  <c r="BG168" i="10"/>
  <c r="G129" i="10"/>
  <c r="BG174" i="10"/>
  <c r="BG178" i="10"/>
  <c r="G204" i="10"/>
  <c r="G104" i="10"/>
  <c r="G217" i="10"/>
  <c r="G193" i="10"/>
  <c r="G66" i="10"/>
  <c r="BG30" i="10"/>
  <c r="BG69" i="10"/>
  <c r="G148" i="10"/>
  <c r="BG66" i="10"/>
  <c r="BG127" i="10"/>
  <c r="BG87" i="10"/>
  <c r="G113" i="10"/>
  <c r="BG171" i="10"/>
  <c r="G58" i="10"/>
  <c r="G107" i="10"/>
  <c r="G214" i="10"/>
  <c r="G190" i="10"/>
  <c r="BG73" i="10"/>
  <c r="G197" i="10"/>
  <c r="BG68" i="10"/>
  <c r="G144" i="10"/>
  <c r="G97" i="10"/>
  <c r="G128" i="10"/>
  <c r="BG100" i="10"/>
  <c r="G179" i="10"/>
  <c r="BG114" i="10"/>
  <c r="G35" i="10"/>
  <c r="G99" i="10"/>
  <c r="BG83" i="10"/>
  <c r="G136" i="10"/>
  <c r="G160" i="10"/>
  <c r="BG130" i="10"/>
  <c r="G73" i="10"/>
  <c r="G216" i="10"/>
  <c r="BG212" i="10"/>
  <c r="BG136" i="10"/>
  <c r="BG160" i="10"/>
  <c r="G70" i="10"/>
  <c r="BG138" i="10"/>
  <c r="G184" i="10"/>
  <c r="G111" i="10"/>
  <c r="G203" i="10"/>
  <c r="G78" i="10"/>
  <c r="G74" i="10"/>
  <c r="G124" i="10"/>
  <c r="BG71" i="10"/>
  <c r="BG38" i="10"/>
  <c r="G149" i="10"/>
  <c r="G138" i="10"/>
  <c r="G77" i="10"/>
  <c r="BG209" i="10"/>
  <c r="BG125" i="10"/>
  <c r="G185" i="10"/>
  <c r="G43" i="10"/>
  <c r="G153" i="10"/>
  <c r="BG134" i="10"/>
  <c r="G150" i="10"/>
  <c r="G25" i="10"/>
  <c r="BG137" i="10"/>
  <c r="G202" i="10"/>
  <c r="BG32" i="10"/>
  <c r="BG182" i="10"/>
  <c r="BG105" i="10"/>
  <c r="G28" i="10"/>
  <c r="BG184" i="10"/>
  <c r="BG202" i="10"/>
  <c r="G32" i="10"/>
  <c r="G182" i="10"/>
  <c r="G183" i="10"/>
  <c r="G105" i="10"/>
  <c r="BG198" i="10"/>
  <c r="G178" i="10"/>
  <c r="G49" i="10"/>
  <c r="BG219" i="10"/>
  <c r="G175" i="10"/>
  <c r="G86" i="10"/>
  <c r="BG70" i="10"/>
  <c r="BG24" i="10"/>
  <c r="G92" i="10"/>
  <c r="BG173" i="10"/>
  <c r="G42" i="10"/>
  <c r="G118" i="10"/>
  <c r="G162" i="10"/>
  <c r="G218" i="10"/>
  <c r="BG176" i="10"/>
  <c r="G200" i="10"/>
  <c r="G192" i="10"/>
  <c r="BG221" i="10"/>
  <c r="BG86" i="10"/>
  <c r="G176" i="10"/>
  <c r="G54" i="10"/>
  <c r="BG162" i="10"/>
  <c r="BG99" i="10"/>
  <c r="BG115" i="10"/>
  <c r="G80" i="10"/>
  <c r="BG164" i="10"/>
  <c r="BG121" i="10"/>
  <c r="G47" i="10"/>
  <c r="G65" i="10"/>
  <c r="BG53" i="10"/>
  <c r="G82" i="10"/>
  <c r="BG46" i="10"/>
  <c r="BG188" i="10"/>
  <c r="BG150" i="10"/>
  <c r="BG154" i="10"/>
  <c r="G87" i="10"/>
  <c r="BG113" i="10"/>
  <c r="G171" i="10"/>
  <c r="BG58" i="10"/>
  <c r="BG107" i="10"/>
  <c r="BG214" i="10"/>
  <c r="BG190" i="10"/>
  <c r="G27" i="10"/>
  <c r="G156" i="10"/>
  <c r="BG200" i="10"/>
  <c r="G76" i="10"/>
  <c r="BG207" i="10"/>
  <c r="BG33" i="10"/>
  <c r="BG206" i="10"/>
  <c r="BG220" i="10"/>
  <c r="G131" i="10"/>
  <c r="BG76" i="10"/>
  <c r="G207" i="10"/>
  <c r="G33" i="10"/>
  <c r="G102" i="10"/>
  <c r="G206" i="10"/>
  <c r="G59" i="10"/>
  <c r="BG37" i="10"/>
  <c r="G142" i="10"/>
  <c r="BG51" i="10"/>
  <c r="BG216" i="10"/>
  <c r="BG25" i="10"/>
  <c r="BG197" i="10"/>
  <c r="BG147" i="10"/>
  <c r="BG49" i="10"/>
  <c r="G147" i="10"/>
  <c r="BG192" i="10"/>
  <c r="G34" i="10"/>
  <c r="BG94" i="10"/>
  <c r="G212" i="10"/>
  <c r="BG45" i="10"/>
  <c r="G68" i="10"/>
  <c r="BG39" i="10"/>
  <c r="G29" i="10"/>
  <c r="BG91" i="10"/>
  <c r="G174" i="10"/>
  <c r="G219" i="10"/>
  <c r="G56" i="10"/>
  <c r="BG36" i="10"/>
  <c r="G88" i="10"/>
  <c r="G123" i="10"/>
  <c r="G64" i="10"/>
  <c r="G195" i="10"/>
  <c r="BG55" i="10"/>
  <c r="G199" i="10"/>
  <c r="G196" i="10"/>
  <c r="G152" i="10"/>
  <c r="BG67" i="10"/>
  <c r="G181" i="10"/>
  <c r="G213" i="10"/>
  <c r="BG80" i="10"/>
  <c r="BG111" i="10"/>
  <c r="BG203" i="10"/>
  <c r="BG78" i="10"/>
  <c r="BG74" i="10"/>
  <c r="BG124" i="10"/>
  <c r="G71" i="10"/>
  <c r="G38" i="10"/>
  <c r="G110" i="10"/>
  <c r="G108" i="10"/>
  <c r="G161" i="10"/>
  <c r="BG140" i="10"/>
  <c r="G31" i="10"/>
  <c r="BG165" i="10"/>
  <c r="BG204" i="10"/>
  <c r="G116" i="10"/>
  <c r="BG64" i="10"/>
  <c r="G140" i="10"/>
  <c r="BG31" i="10"/>
  <c r="G165" i="10"/>
  <c r="BG181" i="10"/>
  <c r="G90" i="10"/>
  <c r="G41" i="10"/>
  <c r="G115" i="10"/>
  <c r="BG213" i="10"/>
  <c r="BG187" i="10"/>
  <c r="G127" i="10"/>
  <c r="G215" i="10"/>
  <c r="G173" i="10"/>
  <c r="G37" i="10"/>
  <c r="BG142" i="10"/>
  <c r="BG148" i="10"/>
  <c r="BG40" i="10"/>
  <c r="BG41" i="10"/>
  <c r="BG194" i="10"/>
  <c r="G95" i="10"/>
  <c r="G137" i="10"/>
  <c r="BG42" i="10"/>
  <c r="G112" i="10"/>
  <c r="BG157" i="10"/>
  <c r="G186" i="10"/>
  <c r="BG61" i="10"/>
  <c r="G119" i="10"/>
  <c r="BG90" i="10"/>
  <c r="BG116" i="10"/>
  <c r="BG205" i="10"/>
  <c r="G83" i="10"/>
  <c r="BG143" i="10"/>
  <c r="G169" i="10"/>
  <c r="BG103" i="10"/>
  <c r="G201" i="10"/>
  <c r="BG158" i="10"/>
  <c r="G145" i="10"/>
  <c r="G166" i="10"/>
  <c r="BG135" i="10"/>
  <c r="G51" i="10"/>
  <c r="G94" i="10"/>
  <c r="G121" i="10"/>
  <c r="BG47" i="10"/>
  <c r="BG65" i="10"/>
  <c r="G53" i="10"/>
  <c r="BG82" i="10"/>
  <c r="G46" i="10"/>
  <c r="BG193" i="10"/>
  <c r="G221" i="10"/>
  <c r="BG163" i="10"/>
  <c r="BG112" i="10"/>
  <c r="BG52" i="10"/>
  <c r="G210" i="10"/>
  <c r="BG54" i="10"/>
  <c r="BG35" i="10"/>
  <c r="G24" i="10"/>
  <c r="G39" i="10"/>
  <c r="G52" i="10"/>
  <c r="BG210" i="10"/>
  <c r="BG211" i="10"/>
  <c r="G163" i="10"/>
  <c r="G172" i="10"/>
  <c r="BG81" i="10"/>
  <c r="G44" i="10"/>
  <c r="BG177" i="10"/>
  <c r="BG126" i="10"/>
  <c r="BG106" i="10"/>
  <c r="G84" i="10"/>
  <c r="BG110" i="10"/>
  <c r="G30" i="10"/>
  <c r="BG170" i="10"/>
  <c r="BG195" i="10"/>
  <c r="G55" i="10"/>
  <c r="BG199" i="10"/>
  <c r="BG196" i="10"/>
  <c r="BG152" i="10"/>
  <c r="G67" i="10"/>
  <c r="BG119" i="10"/>
  <c r="BG27" i="10"/>
  <c r="BG34" i="10"/>
  <c r="BG122" i="10"/>
  <c r="G72" i="10"/>
  <c r="BG191" i="10"/>
  <c r="G26" i="10"/>
  <c r="BG159" i="10"/>
  <c r="G57" i="10"/>
  <c r="G122" i="10"/>
  <c r="BG72" i="10"/>
  <c r="G191" i="10"/>
  <c r="BG26" i="10"/>
  <c r="BG62" i="10"/>
  <c r="G155" i="10"/>
  <c r="G168" i="10"/>
  <c r="BG167" i="10"/>
  <c r="BG180" i="10"/>
  <c r="BG104" i="10"/>
  <c r="BG93" i="10"/>
  <c r="G96" i="10"/>
  <c r="BG186" i="10"/>
  <c r="BG56" i="10"/>
  <c r="G187" i="10"/>
  <c r="G194" i="10"/>
  <c r="BG59" i="10"/>
  <c r="G205" i="10"/>
  <c r="BG217" i="10"/>
  <c r="G208" i="10"/>
  <c r="G75" i="10"/>
  <c r="G61" i="10"/>
  <c r="BG102" i="10"/>
  <c r="BG29" i="10"/>
  <c r="BG118" i="10"/>
  <c r="BG189" i="10"/>
  <c r="BG85" i="10"/>
  <c r="BG156" i="10"/>
  <c r="BG75" i="10"/>
  <c r="G170" i="10"/>
  <c r="BG149" i="10"/>
  <c r="G40" i="10"/>
  <c r="BG144" i="10"/>
  <c r="BG97" i="10"/>
  <c r="BG128" i="10"/>
  <c r="G100" i="10"/>
  <c r="BG179" i="10"/>
  <c r="G114" i="10"/>
  <c r="BG172" i="10"/>
  <c r="BG133" i="10"/>
  <c r="BG109" i="10"/>
  <c r="BG169" i="10"/>
  <c r="G103" i="10"/>
  <c r="BG201" i="10"/>
  <c r="G158" i="10"/>
  <c r="BG145" i="10"/>
  <c r="BG166" i="10"/>
  <c r="G189" i="10"/>
  <c r="G85" i="10"/>
  <c r="BG117" i="10"/>
  <c r="BG63" i="10"/>
  <c r="G101" i="10"/>
  <c r="BG139" i="10"/>
  <c r="BG183" i="10"/>
  <c r="G180" i="10"/>
  <c r="G132" i="10"/>
  <c r="G63" i="10"/>
  <c r="BG101" i="10"/>
  <c r="G139" i="10"/>
  <c r="G143" i="10"/>
  <c r="G146" i="10"/>
  <c r="G93" i="10"/>
  <c r="BG208" i="10"/>
  <c r="BG48" i="10"/>
  <c r="BG88" i="10"/>
  <c r="G141" i="10"/>
  <c r="G133" i="10"/>
  <c r="G220" i="10"/>
  <c r="BG108" i="10"/>
  <c r="G167" i="10"/>
  <c r="BG175" i="10"/>
  <c r="BG218" i="10"/>
  <c r="G154" i="10"/>
  <c r="BG132" i="10"/>
  <c r="G79" i="10"/>
  <c r="G109" i="10"/>
  <c r="BG131" i="10"/>
  <c r="BG161" i="10"/>
  <c r="BG146" i="10"/>
  <c r="G60" i="10"/>
  <c r="BG151" i="10"/>
  <c r="G130" i="10"/>
  <c r="BG92" i="10"/>
  <c r="BG28" i="10"/>
  <c r="BG96" i="10"/>
  <c r="G117" i="10"/>
  <c r="BG77" i="10"/>
  <c r="BG95" i="10"/>
  <c r="D14" i="131" l="1"/>
  <c r="D15" i="131" l="1"/>
  <c r="D16" i="131" l="1"/>
  <c r="D17" i="131" l="1"/>
  <c r="D18" i="131" l="1"/>
  <c r="D19" i="131" l="1"/>
  <c r="D20" i="131" l="1"/>
  <c r="D21" i="131"/>
  <c r="D22" i="131"/>
  <c r="D23" i="131" l="1"/>
  <c r="D24" i="131"/>
  <c r="D25" i="131" l="1"/>
  <c r="D26" i="131" l="1"/>
  <c r="D27" i="131" l="1"/>
  <c r="D28" i="131" l="1"/>
  <c r="D29" i="131" l="1"/>
  <c r="D30" i="131"/>
  <c r="D31" i="131"/>
  <c r="D32" i="131" l="1"/>
  <c r="D33" i="131" l="1"/>
  <c r="D34" i="131" l="1"/>
  <c r="D35" i="131" l="1"/>
  <c r="D36" i="131"/>
  <c r="D37" i="131" l="1"/>
  <c r="D38" i="131" l="1"/>
  <c r="D39" i="131"/>
  <c r="D40" i="131"/>
  <c r="D41" i="131"/>
  <c r="D42" i="131"/>
  <c r="D43" i="131"/>
  <c r="D44" i="131" l="1"/>
  <c r="D45" i="131"/>
  <c r="D46" i="131" l="1"/>
  <c r="D47" i="131"/>
  <c r="D48" i="131"/>
  <c r="D49" i="131" l="1"/>
  <c r="D50" i="131" l="1"/>
  <c r="D51" i="131"/>
  <c r="D52" i="131"/>
  <c r="D53" i="131"/>
  <c r="D54" i="131"/>
  <c r="C3" i="131"/>
  <c r="A3" i="131" s="1"/>
  <c r="D3" i="131"/>
  <c r="E3" i="131"/>
  <c r="F3" i="131" s="1"/>
  <c r="B4" i="131" l="1"/>
  <c r="B5" i="131" s="1"/>
  <c r="B6" i="131" s="1"/>
  <c r="B7" i="131" s="1"/>
  <c r="B8" i="131" s="1"/>
  <c r="B9" i="131" s="1"/>
  <c r="B10" i="131" s="1"/>
  <c r="B11" i="131" s="1"/>
  <c r="B12" i="131" s="1"/>
  <c r="B13" i="131" s="1"/>
  <c r="B14" i="131" s="1"/>
  <c r="B15" i="131" s="1"/>
  <c r="B16" i="131" s="1"/>
  <c r="B17" i="131" s="1"/>
  <c r="B18" i="131" s="1"/>
  <c r="B19" i="131" s="1"/>
  <c r="B20" i="131" s="1"/>
  <c r="B21" i="131" s="1"/>
  <c r="B22" i="131" s="1"/>
  <c r="B23" i="131" s="1"/>
  <c r="B24" i="131" s="1"/>
  <c r="B25" i="131" s="1"/>
  <c r="B26" i="131" s="1"/>
  <c r="B27" i="131" s="1"/>
  <c r="B28" i="131" s="1"/>
  <c r="B29" i="131" s="1"/>
  <c r="B30" i="131" s="1"/>
  <c r="B31" i="131" s="1"/>
  <c r="B32" i="131" s="1"/>
  <c r="B33" i="131" s="1"/>
  <c r="B34" i="131" s="1"/>
  <c r="B35" i="131" s="1"/>
  <c r="B36" i="131" s="1"/>
  <c r="B37" i="131" s="1"/>
  <c r="B38" i="131" s="1"/>
  <c r="B39" i="131" s="1"/>
  <c r="B40" i="131" s="1"/>
  <c r="B41" i="131" s="1"/>
  <c r="B42" i="131" s="1"/>
  <c r="B43" i="131" s="1"/>
  <c r="B44" i="131" s="1"/>
  <c r="B45" i="131" s="1"/>
  <c r="B46" i="131" s="1"/>
  <c r="B47" i="131" s="1"/>
  <c r="B48" i="131" s="1"/>
  <c r="B49" i="131" s="1"/>
  <c r="B50" i="131" s="1"/>
  <c r="B51" i="131" s="1"/>
  <c r="B52" i="131" s="1"/>
  <c r="B53" i="131" s="1"/>
  <c r="B54" i="131" s="1"/>
  <c r="B55" i="131" s="1"/>
  <c r="C4" i="131"/>
  <c r="C5" i="131" s="1"/>
  <c r="D4" i="131"/>
  <c r="C6" i="131" l="1"/>
  <c r="C7" i="131" l="1"/>
  <c r="C8" i="131" l="1"/>
  <c r="C9" i="131" l="1"/>
  <c r="C10" i="131" l="1"/>
  <c r="C11" i="131" l="1"/>
  <c r="C12" i="131" l="1"/>
  <c r="C13" i="131" l="1"/>
  <c r="C14" i="131" l="1"/>
  <c r="C15" i="131" l="1"/>
  <c r="C16" i="131" l="1"/>
  <c r="C17" i="131" l="1"/>
  <c r="C18" i="131" l="1"/>
  <c r="C19" i="131" l="1"/>
  <c r="C20" i="131" l="1"/>
  <c r="C21" i="131" l="1"/>
  <c r="C22" i="131" l="1"/>
  <c r="C23" i="131" l="1"/>
  <c r="C24" i="131" l="1"/>
  <c r="C25" i="131" l="1"/>
  <c r="C26" i="131" l="1"/>
  <c r="C27" i="131" l="1"/>
  <c r="C28" i="131" l="1"/>
  <c r="C29" i="131" l="1"/>
  <c r="D81" i="10"/>
  <c r="E81" i="10"/>
  <c r="C30" i="131" l="1"/>
  <c r="C31" i="131" l="1"/>
  <c r="C32" i="131" l="1"/>
  <c r="C33" i="131" l="1"/>
  <c r="C34" i="131" l="1"/>
  <c r="C35" i="131" l="1"/>
  <c r="C36" i="131" l="1"/>
  <c r="C37" i="131" l="1"/>
  <c r="C38" i="131" l="1"/>
  <c r="C39" i="131" l="1"/>
  <c r="C40" i="131" l="1"/>
  <c r="C41" i="131" l="1"/>
  <c r="D28" i="10"/>
  <c r="E28" i="10"/>
  <c r="C42" i="131" l="1"/>
  <c r="C43" i="131" l="1"/>
  <c r="C44" i="131" l="1"/>
  <c r="C45" i="131" l="1"/>
  <c r="C46" i="131" l="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92" i="10"/>
  <c r="E58" i="10"/>
  <c r="E122" i="10"/>
  <c r="E93" i="10"/>
  <c r="D43" i="10"/>
  <c r="E105" i="10"/>
  <c r="E120" i="10"/>
  <c r="D80" i="10"/>
  <c r="D120" i="10"/>
  <c r="D90" i="10"/>
  <c r="E86" i="10"/>
  <c r="D93" i="10"/>
  <c r="E54" i="10"/>
  <c r="E117" i="10"/>
  <c r="E31" i="10"/>
  <c r="D55" i="10"/>
  <c r="D96" i="10"/>
  <c r="E100" i="10"/>
  <c r="E101" i="10"/>
  <c r="E73" i="10"/>
  <c r="D63" i="10"/>
  <c r="E96" i="10"/>
  <c r="E26" i="10"/>
  <c r="D91" i="10"/>
  <c r="E56" i="10"/>
  <c r="E44" i="10"/>
  <c r="E119" i="10"/>
  <c r="D114" i="10"/>
  <c r="D102" i="10"/>
  <c r="E51" i="10"/>
  <c r="D25" i="10"/>
  <c r="D121" i="10"/>
  <c r="E118" i="10"/>
  <c r="E85" i="10"/>
  <c r="E125" i="10"/>
  <c r="D89" i="10"/>
  <c r="D47" i="10"/>
  <c r="E41" i="10"/>
  <c r="D56" i="10"/>
  <c r="E97" i="10"/>
  <c r="E25" i="10"/>
  <c r="D59" i="10"/>
  <c r="E113" i="10"/>
  <c r="E111" i="10"/>
  <c r="D99" i="10"/>
  <c r="E110" i="10"/>
  <c r="D95" i="10"/>
  <c r="D117" i="10"/>
  <c r="E55" i="10"/>
  <c r="E29" i="10"/>
  <c r="D108" i="10"/>
  <c r="D79" i="10"/>
  <c r="D88" i="10"/>
  <c r="E116" i="10"/>
  <c r="E99" i="10"/>
  <c r="E112" i="10"/>
  <c r="E104" i="10"/>
  <c r="E114" i="10"/>
  <c r="D125" i="10"/>
  <c r="D29" i="10"/>
  <c r="D101" i="10"/>
  <c r="E43" i="10"/>
  <c r="E60" i="10"/>
  <c r="E103" i="10"/>
  <c r="D100" i="10"/>
  <c r="D24" i="10"/>
  <c r="D111" i="10"/>
  <c r="E61" i="10"/>
  <c r="E79" i="10"/>
  <c r="D107" i="10"/>
  <c r="D115" i="10"/>
  <c r="D27" i="10"/>
  <c r="E57" i="10"/>
  <c r="E63" i="10"/>
  <c r="E42" i="10"/>
  <c r="E90" i="10"/>
  <c r="E92" i="10"/>
  <c r="E108" i="10"/>
  <c r="E46" i="10"/>
  <c r="E80" i="10"/>
  <c r="E24" i="10"/>
  <c r="D57" i="10"/>
  <c r="D58" i="10"/>
  <c r="E59" i="10"/>
  <c r="E109" i="10"/>
  <c r="D106" i="10"/>
  <c r="E106" i="10"/>
  <c r="E50" i="10"/>
  <c r="D103" i="10"/>
  <c r="E123" i="10"/>
  <c r="D116" i="10"/>
  <c r="D42" i="10"/>
  <c r="D44" i="10"/>
  <c r="E107" i="10"/>
  <c r="D97" i="10"/>
  <c r="D50" i="10"/>
  <c r="E72" i="10"/>
  <c r="D119" i="10"/>
  <c r="D86" i="10"/>
  <c r="E47" i="10"/>
  <c r="D61" i="10"/>
  <c r="D123" i="10"/>
  <c r="E27" i="10"/>
  <c r="E88" i="10"/>
  <c r="D109" i="10"/>
  <c r="E87" i="10"/>
  <c r="D31" i="10"/>
  <c r="D26" i="10"/>
  <c r="E64" i="10"/>
  <c r="E121" i="10"/>
  <c r="D60" i="10"/>
  <c r="D110" i="10"/>
  <c r="D46" i="10"/>
  <c r="E102" i="10"/>
  <c r="D124" i="10"/>
  <c r="E95" i="10"/>
  <c r="D104" i="10"/>
  <c r="E124" i="10"/>
  <c r="D40" i="10"/>
  <c r="D73" i="10"/>
  <c r="D118" i="10"/>
  <c r="D41" i="10"/>
  <c r="D87" i="10"/>
  <c r="E89" i="10"/>
  <c r="D45" i="10"/>
  <c r="D72" i="10"/>
  <c r="D122" i="10"/>
  <c r="D105" i="10"/>
  <c r="D113" i="10"/>
  <c r="E91" i="10"/>
  <c r="D64" i="10"/>
  <c r="D51" i="10"/>
  <c r="D112" i="10"/>
  <c r="E40" i="10"/>
  <c r="E115" i="10"/>
  <c r="D54" i="10"/>
  <c r="D85" i="10"/>
  <c r="E45" i="10"/>
  <c r="C47" i="131" l="1"/>
  <c r="C48" i="131" l="1"/>
  <c r="C49" i="131" l="1"/>
  <c r="C50" i="131" l="1"/>
  <c r="C51" i="131" l="1"/>
  <c r="C52" i="131" l="1"/>
  <c r="C53" i="131" l="1"/>
  <c r="C54" i="131" l="1"/>
  <c r="C55" i="131" l="1"/>
  <c r="N2" i="131" l="1"/>
  <c r="O2" i="131"/>
  <c r="P2" i="131"/>
  <c r="F18" i="10" l="1"/>
  <c r="K3" i="131" l="1"/>
  <c r="E11" i="10"/>
  <c r="G21" i="10"/>
  <c r="H2" i="10"/>
  <c r="G1" i="10"/>
  <c r="E4" i="131" l="1"/>
  <c r="F4" i="131"/>
  <c r="H1" i="10"/>
  <c r="H21" i="10"/>
  <c r="I2" i="10"/>
  <c r="J2" i="10" l="1"/>
  <c r="I21" i="10"/>
  <c r="I1" i="10"/>
  <c r="J1" i="10" l="1"/>
  <c r="J21" i="10"/>
  <c r="K2" i="10"/>
  <c r="K1" i="10" l="1"/>
  <c r="K21" i="10"/>
  <c r="L2" i="10"/>
  <c r="L21" i="10" l="1"/>
  <c r="L1" i="10"/>
  <c r="M2" i="10"/>
  <c r="M1" i="10" l="1"/>
  <c r="N2" i="10"/>
  <c r="M21" i="10"/>
  <c r="N21" i="10" l="1"/>
  <c r="O2" i="10"/>
  <c r="N1" i="10"/>
  <c r="O21" i="10" l="1"/>
  <c r="P2" i="10"/>
  <c r="O1" i="10"/>
  <c r="P1" i="10" l="1"/>
  <c r="Q2" i="10"/>
  <c r="P21" i="10"/>
  <c r="Q1" i="10" l="1"/>
  <c r="Q21" i="10"/>
  <c r="R2" i="10"/>
  <c r="R1" i="10" l="1"/>
  <c r="R21" i="10"/>
  <c r="S2" i="10"/>
  <c r="S1" i="10" l="1"/>
  <c r="T2" i="10"/>
  <c r="S21" i="10"/>
  <c r="T21" i="10" l="1"/>
  <c r="U2" i="10"/>
  <c r="T1" i="10"/>
  <c r="V2" i="10" l="1"/>
  <c r="U1" i="10"/>
  <c r="U21" i="10"/>
  <c r="V1" i="10" l="1"/>
  <c r="W2" i="10"/>
  <c r="V21" i="10"/>
  <c r="X2" i="10" l="1"/>
  <c r="W1" i="10"/>
  <c r="W21" i="10"/>
  <c r="X21" i="10" l="1"/>
  <c r="Y2" i="10"/>
  <c r="X1" i="10"/>
  <c r="Y21" i="10" l="1"/>
  <c r="Y1" i="10"/>
  <c r="Z2" i="10"/>
  <c r="AA2" i="10" l="1"/>
  <c r="Z1" i="10"/>
  <c r="Z21" i="10"/>
  <c r="AA1" i="10" l="1"/>
  <c r="AB2" i="10"/>
  <c r="AA21" i="10"/>
  <c r="AC2" i="10" l="1"/>
  <c r="AB21" i="10"/>
  <c r="AB1" i="10"/>
  <c r="AC21" i="10" l="1"/>
  <c r="AC1" i="10"/>
  <c r="AD2" i="10"/>
  <c r="AE2" i="10" l="1"/>
  <c r="AD21" i="10"/>
  <c r="AD1" i="10"/>
  <c r="AE1" i="10" l="1"/>
  <c r="AE21" i="10"/>
  <c r="AF2" i="10"/>
  <c r="AF1" i="10" l="1"/>
  <c r="AG2" i="10"/>
  <c r="AF21" i="10"/>
  <c r="AG1" i="10" l="1"/>
  <c r="AG21" i="10"/>
  <c r="AH2" i="10"/>
  <c r="AH1" i="10" l="1"/>
  <c r="AI2" i="10"/>
  <c r="AH21" i="10"/>
  <c r="AI1" i="10" l="1"/>
  <c r="AI21" i="10"/>
  <c r="AJ2" i="10"/>
  <c r="AJ1" i="10" l="1"/>
  <c r="AK2" i="10"/>
  <c r="AJ21" i="10"/>
  <c r="AK21" i="10" l="1"/>
  <c r="AK1" i="10"/>
  <c r="AL2" i="10"/>
  <c r="AL21" i="10" l="1"/>
  <c r="AL1" i="10"/>
  <c r="AM2" i="10"/>
  <c r="AM21" i="10" l="1"/>
  <c r="AN2" i="10"/>
  <c r="AM1" i="10"/>
  <c r="AN1" i="10" l="1"/>
  <c r="AN21" i="10"/>
  <c r="AO2" i="10"/>
  <c r="AO21" i="10" l="1"/>
  <c r="AO1" i="10"/>
  <c r="AP2" i="10"/>
  <c r="AQ2" i="10" l="1"/>
  <c r="AP21" i="10"/>
  <c r="AP1" i="10"/>
  <c r="AQ1" i="10" l="1"/>
  <c r="AR2" i="10"/>
  <c r="AQ21" i="10"/>
  <c r="AR1" i="10" l="1"/>
  <c r="AS2" i="10"/>
  <c r="AR21" i="10"/>
  <c r="AS21" i="10" l="1"/>
  <c r="AS1" i="10"/>
  <c r="AT2" i="10"/>
  <c r="AT21" i="10" l="1"/>
  <c r="AT1" i="10"/>
  <c r="AU2" i="10"/>
  <c r="AU21" i="10" l="1"/>
  <c r="AV2" i="10"/>
  <c r="AU1" i="10"/>
  <c r="AV21" i="10" l="1"/>
  <c r="AV1" i="10"/>
  <c r="AW2" i="10"/>
  <c r="AX2" i="10" l="1"/>
  <c r="AW1" i="10"/>
  <c r="AW21" i="10"/>
  <c r="AX1" i="10" l="1"/>
  <c r="AX21" i="10"/>
  <c r="AY2" i="10"/>
  <c r="AZ2" i="10" l="1"/>
  <c r="AY21" i="10"/>
  <c r="AY1" i="10"/>
  <c r="AZ21" i="10" l="1"/>
  <c r="AZ1" i="10"/>
  <c r="BA2" i="10"/>
  <c r="BA1" i="10" l="1"/>
  <c r="BB2" i="10"/>
  <c r="BA21" i="10"/>
  <c r="BC2" i="10" l="1"/>
  <c r="BB21" i="10"/>
  <c r="BB1" i="10"/>
  <c r="BC1" i="10" l="1"/>
  <c r="BC21" i="10"/>
  <c r="BD2" i="10"/>
  <c r="BD1" i="10" l="1"/>
  <c r="BD21" i="10"/>
  <c r="BE2" i="10"/>
  <c r="BF2" i="10" l="1"/>
  <c r="BE21" i="10"/>
  <c r="BE1" i="10"/>
  <c r="BF21" i="10" l="1"/>
  <c r="BF1" i="10"/>
  <c r="E4" i="10" l="1"/>
  <c r="E5" i="10"/>
  <c r="E3" i="10"/>
  <c r="E6" i="10"/>
  <c r="I20" i="10"/>
  <c r="BF20" i="10"/>
  <c r="AG20" i="10"/>
  <c r="BB20" i="10"/>
  <c r="BE20" i="10"/>
  <c r="AS20" i="10"/>
  <c r="V20" i="10"/>
  <c r="AK20" i="10"/>
  <c r="D22" i="10"/>
  <c r="U20" i="10"/>
  <c r="AT20" i="10"/>
  <c r="Q20" i="10"/>
  <c r="B22" i="10"/>
  <c r="O20" i="10"/>
  <c r="AQ20" i="10"/>
  <c r="BD20" i="10"/>
  <c r="AW20" i="10"/>
  <c r="T20" i="10"/>
  <c r="A22" i="10"/>
  <c r="C22" i="10"/>
  <c r="AU20" i="10"/>
  <c r="AX20" i="10"/>
  <c r="BC20" i="10"/>
  <c r="K20" i="10"/>
  <c r="AF20" i="10"/>
  <c r="M20" i="10"/>
  <c r="AR20" i="10"/>
  <c r="AO20" i="10"/>
  <c r="Z20" i="10"/>
  <c r="B23" i="10"/>
  <c r="L20" i="10"/>
  <c r="AE20" i="10"/>
  <c r="S20" i="10"/>
  <c r="E23" i="10"/>
  <c r="AJ20" i="10"/>
  <c r="AL20" i="10"/>
  <c r="AY20" i="10"/>
  <c r="D23" i="10"/>
  <c r="AA20" i="10"/>
  <c r="P20" i="10"/>
  <c r="W20" i="10"/>
  <c r="AD20" i="10"/>
  <c r="AZ20" i="10"/>
  <c r="AM20" i="10"/>
  <c r="AI20" i="10"/>
  <c r="BA20" i="10"/>
  <c r="R20" i="10"/>
  <c r="A23" i="10"/>
  <c r="N20" i="10"/>
  <c r="X20" i="10"/>
  <c r="J20" i="10"/>
  <c r="AB20" i="10"/>
  <c r="AV20" i="10"/>
  <c r="C23" i="10"/>
  <c r="AC20" i="10"/>
  <c r="AN20" i="10"/>
  <c r="H20" i="10"/>
  <c r="AH20" i="10"/>
  <c r="E22" i="10"/>
  <c r="AP20" i="10"/>
  <c r="Y20" i="10"/>
  <c r="BG9" i="10" l="1"/>
  <c r="BG10" i="10"/>
  <c r="BG8" i="10"/>
  <c r="BG12" i="10"/>
  <c r="BG13" i="10"/>
  <c r="BG14" i="10"/>
  <c r="BG15" i="10"/>
  <c r="K4" i="131"/>
  <c r="K2" i="131" s="1"/>
  <c r="L3" i="131"/>
  <c r="L4" i="131" l="1"/>
  <c r="M4" i="131" s="1"/>
  <c r="E5" i="131"/>
  <c r="F5" i="131" s="1"/>
  <c r="K5" i="131"/>
  <c r="E6" i="131" s="1"/>
  <c r="F6" i="131" s="1"/>
  <c r="M3" i="131"/>
  <c r="L5" i="131" l="1"/>
  <c r="K6" i="131"/>
  <c r="E7" i="131" s="1"/>
  <c r="F7" i="131" s="1"/>
  <c r="Y62" i="10"/>
  <c r="AU153" i="10"/>
  <c r="Y94" i="10"/>
  <c r="AU197" i="10"/>
  <c r="Y98" i="10"/>
  <c r="AU198" i="10"/>
  <c r="Y105" i="10"/>
  <c r="AN34" i="10"/>
  <c r="Y136" i="10"/>
  <c r="AN59" i="10"/>
  <c r="Y150" i="10"/>
  <c r="AN79" i="10"/>
  <c r="Y176" i="10"/>
  <c r="AN87" i="10"/>
  <c r="Y211" i="10"/>
  <c r="AN132" i="10"/>
  <c r="Y63" i="10"/>
  <c r="AU170" i="10"/>
  <c r="Y71" i="10"/>
  <c r="AU213" i="10"/>
  <c r="Y95" i="10"/>
  <c r="AU214" i="10"/>
  <c r="Y129" i="10"/>
  <c r="AN40" i="10"/>
  <c r="Y161" i="10"/>
  <c r="AN74" i="10"/>
  <c r="Y171" i="10"/>
  <c r="AN61" i="10"/>
  <c r="Y199" i="10"/>
  <c r="AN99" i="10"/>
  <c r="Y217" i="10"/>
  <c r="AN123" i="10"/>
  <c r="Y130" i="10"/>
  <c r="AN43" i="10"/>
  <c r="Y138" i="10"/>
  <c r="AN53" i="10"/>
  <c r="Y181" i="10"/>
  <c r="AN80" i="10"/>
  <c r="Y174" i="10"/>
  <c r="AN119" i="10"/>
  <c r="Y221" i="10"/>
  <c r="AN129" i="10"/>
  <c r="AT26" i="10"/>
  <c r="AN142" i="10"/>
  <c r="AT50" i="10"/>
  <c r="AN161" i="10"/>
  <c r="AT90" i="10"/>
  <c r="AN217" i="10"/>
  <c r="Y219" i="10"/>
  <c r="AN134" i="10"/>
  <c r="AT28" i="10"/>
  <c r="AN145" i="10"/>
  <c r="AT49" i="10"/>
  <c r="AN151" i="10"/>
  <c r="AT52" i="10"/>
  <c r="AN174" i="10"/>
  <c r="AT104" i="10"/>
  <c r="AN192" i="10"/>
  <c r="AT115" i="10"/>
  <c r="AR25" i="10"/>
  <c r="AT116" i="10"/>
  <c r="AR34" i="10"/>
  <c r="AT151" i="10"/>
  <c r="AR38" i="10"/>
  <c r="AT152" i="10"/>
  <c r="AR57" i="10"/>
  <c r="AT155" i="10"/>
  <c r="AR59" i="10"/>
  <c r="AT177" i="10"/>
  <c r="AR105" i="10"/>
  <c r="AT200" i="10"/>
  <c r="AR115" i="10"/>
  <c r="AU31" i="10"/>
  <c r="AR130" i="10"/>
  <c r="AU53" i="10"/>
  <c r="AR170" i="10"/>
  <c r="AU65" i="10"/>
  <c r="AR189" i="10"/>
  <c r="AU88" i="10"/>
  <c r="AT41" i="10"/>
  <c r="AN147" i="10"/>
  <c r="AT66" i="10"/>
  <c r="AN160" i="10"/>
  <c r="AT81" i="10"/>
  <c r="AN191" i="10"/>
  <c r="AT82" i="10"/>
  <c r="AN208" i="10"/>
  <c r="AT134" i="10"/>
  <c r="AR32" i="10"/>
  <c r="AT146" i="10"/>
  <c r="AR63" i="10"/>
  <c r="AT170" i="10"/>
  <c r="AR70" i="10"/>
  <c r="AT213" i="10"/>
  <c r="AY122" i="10"/>
  <c r="AN149" i="10"/>
  <c r="AN209" i="10"/>
  <c r="AR40" i="10"/>
  <c r="AN187" i="10"/>
  <c r="AU101" i="10"/>
  <c r="AU162" i="10"/>
  <c r="AU205" i="10"/>
  <c r="AN25" i="10"/>
  <c r="T120" i="10"/>
  <c r="P31" i="10"/>
  <c r="T122" i="10"/>
  <c r="P27" i="10"/>
  <c r="T135" i="10"/>
  <c r="AY32" i="10"/>
  <c r="T141" i="10"/>
  <c r="AY41" i="10"/>
  <c r="T151" i="10"/>
  <c r="AY52" i="10"/>
  <c r="T150" i="10"/>
  <c r="AY63" i="10"/>
  <c r="AN216" i="10"/>
  <c r="AR75" i="10"/>
  <c r="AR106" i="10"/>
  <c r="AY25" i="10"/>
  <c r="T196" i="10"/>
  <c r="AY72" i="10"/>
  <c r="T198" i="10"/>
  <c r="AY97" i="10"/>
  <c r="T216" i="10"/>
  <c r="AY81" i="10"/>
  <c r="T185" i="10"/>
  <c r="Y109" i="10"/>
  <c r="AN38" i="10"/>
  <c r="Y132" i="10"/>
  <c r="AN50" i="10"/>
  <c r="Y140" i="10"/>
  <c r="AN55" i="10"/>
  <c r="Y172" i="10"/>
  <c r="AN104" i="10"/>
  <c r="Y202" i="10"/>
  <c r="AN114" i="10"/>
  <c r="AT23" i="10"/>
  <c r="AN131" i="10"/>
  <c r="AT57" i="10"/>
  <c r="AN169" i="10"/>
  <c r="AT73" i="10"/>
  <c r="AN180" i="10"/>
  <c r="Y139" i="10"/>
  <c r="AN31" i="10"/>
  <c r="Y155" i="10"/>
  <c r="AN68" i="10"/>
  <c r="Y158" i="10"/>
  <c r="AN71" i="10"/>
  <c r="Y193" i="10"/>
  <c r="AN89" i="10"/>
  <c r="Y212" i="10"/>
  <c r="AN127" i="10"/>
  <c r="AT37" i="10"/>
  <c r="AN150" i="10"/>
  <c r="AT60" i="10"/>
  <c r="AN185" i="10"/>
  <c r="AT91" i="10"/>
  <c r="AN201" i="10"/>
  <c r="Y194" i="10"/>
  <c r="AN107" i="10"/>
  <c r="Y220" i="10"/>
  <c r="AN122" i="10"/>
  <c r="AT42" i="10"/>
  <c r="AN138" i="10"/>
  <c r="AT70" i="10"/>
  <c r="AN167" i="10"/>
  <c r="AT67" i="10"/>
  <c r="AN211" i="10"/>
  <c r="AT97" i="10"/>
  <c r="AN210" i="10"/>
  <c r="AT138" i="10"/>
  <c r="AR42" i="10"/>
  <c r="AT166" i="10"/>
  <c r="AY68" i="10"/>
  <c r="AT77" i="10"/>
  <c r="AN188" i="10"/>
  <c r="AT98" i="10"/>
  <c r="AN178" i="10"/>
  <c r="AT107" i="10"/>
  <c r="AN219" i="10"/>
  <c r="AT122" i="10"/>
  <c r="AR52" i="10"/>
  <c r="AT145" i="10"/>
  <c r="AR49" i="10"/>
  <c r="AT159" i="10"/>
  <c r="AR95" i="10"/>
  <c r="AT190" i="10"/>
  <c r="AR100" i="10"/>
  <c r="AU24" i="10"/>
  <c r="AR83" i="10"/>
  <c r="AT184" i="10"/>
  <c r="AR110" i="10"/>
  <c r="AU29" i="10"/>
  <c r="AR137" i="10"/>
  <c r="AU47" i="10"/>
  <c r="AR154" i="10"/>
  <c r="AU59" i="10"/>
  <c r="AR165" i="10"/>
  <c r="AU110" i="10"/>
  <c r="AR216" i="10"/>
  <c r="AU113" i="10"/>
  <c r="Y24" i="10"/>
  <c r="AU124" i="10"/>
  <c r="Y42" i="10"/>
  <c r="AU171" i="10"/>
  <c r="AT101" i="10"/>
  <c r="AN214" i="10"/>
  <c r="AT120" i="10"/>
  <c r="AR33" i="10"/>
  <c r="AT133" i="10"/>
  <c r="AR53" i="10"/>
  <c r="AT157" i="10"/>
  <c r="AR64" i="10"/>
  <c r="AT207" i="10"/>
  <c r="AR109" i="10"/>
  <c r="AT204" i="10"/>
  <c r="AR128" i="10"/>
  <c r="AU35" i="10"/>
  <c r="AR149" i="10"/>
  <c r="AU62" i="10"/>
  <c r="AR158" i="10"/>
  <c r="AR191" i="10"/>
  <c r="Y45" i="10"/>
  <c r="Y93" i="10"/>
  <c r="AY137" i="10"/>
  <c r="AN175" i="10"/>
  <c r="AN190" i="10"/>
  <c r="AR36" i="10"/>
  <c r="AY22" i="10"/>
  <c r="T177" i="10"/>
  <c r="AY76" i="10"/>
  <c r="T158" i="10"/>
  <c r="AY74" i="10"/>
  <c r="T200" i="10"/>
  <c r="AY99" i="10"/>
  <c r="T179" i="10"/>
  <c r="AY85" i="10"/>
  <c r="T205" i="10"/>
  <c r="AY116" i="10"/>
  <c r="T218" i="10"/>
  <c r="Y29" i="10"/>
  <c r="Y80" i="10"/>
  <c r="Y108" i="10"/>
  <c r="Y152" i="10"/>
  <c r="AY151" i="10"/>
  <c r="AJ59" i="10"/>
  <c r="AY153" i="10"/>
  <c r="AJ57" i="10"/>
  <c r="AY130" i="10"/>
  <c r="AJ54" i="10"/>
  <c r="AY172" i="10"/>
  <c r="Y186" i="10"/>
  <c r="AN94" i="10"/>
  <c r="Y196" i="10"/>
  <c r="AN97" i="10"/>
  <c r="Y216" i="10"/>
  <c r="AN125" i="10"/>
  <c r="AT51" i="10"/>
  <c r="AN153" i="10"/>
  <c r="AT48" i="10"/>
  <c r="AN176" i="10"/>
  <c r="AT69" i="10"/>
  <c r="AN213" i="10"/>
  <c r="AT117" i="10"/>
  <c r="AR27" i="10"/>
  <c r="AT124" i="10"/>
  <c r="AY67" i="10"/>
  <c r="Y203" i="10"/>
  <c r="AN113" i="10"/>
  <c r="Y210" i="10"/>
  <c r="AN136" i="10"/>
  <c r="AT31" i="10"/>
  <c r="AN137" i="10"/>
  <c r="AT32" i="10"/>
  <c r="AN179" i="10"/>
  <c r="AT85" i="10"/>
  <c r="AN195" i="10"/>
  <c r="AT106" i="10"/>
  <c r="AN194" i="10"/>
  <c r="AT112" i="10"/>
  <c r="AR28" i="10"/>
  <c r="AT150" i="10"/>
  <c r="AY49" i="10"/>
  <c r="AT56" i="10"/>
  <c r="AN165" i="10"/>
  <c r="AT75" i="10"/>
  <c r="AN205" i="10"/>
  <c r="AT94" i="10"/>
  <c r="AN206" i="10"/>
  <c r="AT132" i="10"/>
  <c r="AR45" i="10"/>
  <c r="AT160" i="10"/>
  <c r="AR61" i="10"/>
  <c r="AT165" i="10"/>
  <c r="AR68" i="10"/>
  <c r="AT211" i="10"/>
  <c r="AR96" i="10"/>
  <c r="AT219" i="10"/>
  <c r="AR29" i="10"/>
  <c r="AT129" i="10"/>
  <c r="AR35" i="10"/>
  <c r="AT141" i="10"/>
  <c r="AR71" i="10"/>
  <c r="AT178" i="10"/>
  <c r="AR81" i="10"/>
  <c r="AT179" i="10"/>
  <c r="AR114" i="10"/>
  <c r="AT214" i="10"/>
  <c r="AR125" i="10"/>
  <c r="AU44" i="10"/>
  <c r="AR139" i="10"/>
  <c r="AU50" i="10"/>
  <c r="AR175" i="10"/>
  <c r="AU100" i="10"/>
  <c r="AR174" i="10"/>
  <c r="AU77" i="10"/>
  <c r="AR156" i="10"/>
  <c r="AU104" i="10"/>
  <c r="AR210" i="10"/>
  <c r="AU105" i="10"/>
  <c r="AR220" i="10"/>
  <c r="AU125" i="10"/>
  <c r="Y56" i="10"/>
  <c r="AU159" i="10"/>
  <c r="Y55" i="10"/>
  <c r="AU164" i="10"/>
  <c r="Y75" i="10"/>
  <c r="AU190" i="10"/>
  <c r="Y104" i="10"/>
  <c r="AR67" i="10"/>
  <c r="AT174" i="10"/>
  <c r="AR80" i="10"/>
  <c r="AT201" i="10"/>
  <c r="AR103" i="10"/>
  <c r="AT198" i="10"/>
  <c r="AR113" i="10"/>
  <c r="AU28" i="10"/>
  <c r="AR136" i="10"/>
  <c r="AU57" i="10"/>
  <c r="AR164" i="10"/>
  <c r="AU71" i="10"/>
  <c r="AR179" i="10"/>
  <c r="AU80" i="10"/>
  <c r="AR201" i="10"/>
  <c r="AU127" i="10"/>
  <c r="AT29" i="10"/>
  <c r="AT68" i="10"/>
  <c r="AT113" i="10"/>
  <c r="AT164" i="10"/>
  <c r="AR161" i="10"/>
  <c r="AR205" i="10"/>
  <c r="Y43" i="10"/>
  <c r="Y112" i="10"/>
  <c r="AY126" i="10"/>
  <c r="AJ42" i="10"/>
  <c r="AY127" i="10"/>
  <c r="AJ40" i="10"/>
  <c r="AY155" i="10"/>
  <c r="AJ61" i="10"/>
  <c r="AY136" i="10"/>
  <c r="AJ53" i="10"/>
  <c r="AY174" i="10"/>
  <c r="AJ78" i="10"/>
  <c r="AY167" i="10"/>
  <c r="AJ90" i="10"/>
  <c r="AT96" i="10"/>
  <c r="AT130" i="10"/>
  <c r="AT169" i="10"/>
  <c r="AT208" i="10"/>
  <c r="AY197" i="10"/>
  <c r="AJ128" i="10"/>
  <c r="AT43" i="10"/>
  <c r="AN173" i="10"/>
  <c r="AT61" i="10"/>
  <c r="AN170" i="10"/>
  <c r="AT76" i="10"/>
  <c r="AN207" i="10"/>
  <c r="AT111" i="10"/>
  <c r="AN221" i="10"/>
  <c r="AT128" i="10"/>
  <c r="AR26" i="10"/>
  <c r="AT162" i="10"/>
  <c r="AR55" i="10"/>
  <c r="AT167" i="10"/>
  <c r="AR97" i="10"/>
  <c r="AT192" i="10"/>
  <c r="AY124" i="10"/>
  <c r="AT64" i="10"/>
  <c r="AN189" i="10"/>
  <c r="AT79" i="10"/>
  <c r="AN182" i="10"/>
  <c r="AT100" i="10"/>
  <c r="AN186" i="10"/>
  <c r="AT127" i="10"/>
  <c r="AR30" i="10"/>
  <c r="AT139" i="10"/>
  <c r="AR37" i="10"/>
  <c r="AT147" i="10"/>
  <c r="AR66" i="10"/>
  <c r="AT195" i="10"/>
  <c r="AR93" i="10"/>
  <c r="AT181" i="10"/>
  <c r="BG22" i="10"/>
  <c r="AT142" i="10"/>
  <c r="AR39" i="10"/>
  <c r="AT154" i="10"/>
  <c r="AR54" i="10"/>
  <c r="AT161" i="10"/>
  <c r="AR84" i="10"/>
  <c r="AT205" i="10"/>
  <c r="AR88" i="10"/>
  <c r="AT220" i="10"/>
  <c r="AR122" i="10"/>
  <c r="AU33" i="10"/>
  <c r="AR147" i="10"/>
  <c r="AU60" i="10"/>
  <c r="AR188" i="10"/>
  <c r="AU75" i="10"/>
  <c r="AR99" i="10"/>
  <c r="AT194" i="10"/>
  <c r="AR102" i="10"/>
  <c r="AT210" i="10"/>
  <c r="AR123" i="10"/>
  <c r="AU36" i="10"/>
  <c r="AR157" i="10"/>
  <c r="AU70" i="10"/>
  <c r="AR168" i="10"/>
  <c r="AU90" i="10"/>
  <c r="AR200" i="10"/>
  <c r="AU78" i="10"/>
  <c r="AR218" i="10"/>
  <c r="AU142" i="10"/>
  <c r="Y46" i="10"/>
  <c r="AU137" i="10"/>
  <c r="Y28" i="10"/>
  <c r="AU133" i="10"/>
  <c r="Y50" i="10"/>
  <c r="AU145" i="10"/>
  <c r="Y66" i="10"/>
  <c r="AU155" i="10"/>
  <c r="Y77" i="10"/>
  <c r="AU180" i="10"/>
  <c r="Y124" i="10"/>
  <c r="AU212" i="10"/>
  <c r="Y133" i="10"/>
  <c r="AN44" i="10"/>
  <c r="Y165" i="10"/>
  <c r="AN57" i="10"/>
  <c r="Y164" i="10"/>
  <c r="AR126" i="10"/>
  <c r="AU30" i="10"/>
  <c r="AR140" i="10"/>
  <c r="AU45" i="10"/>
  <c r="AR152" i="10"/>
  <c r="AU52" i="10"/>
  <c r="AR163" i="10"/>
  <c r="AU108" i="10"/>
  <c r="AR195" i="10"/>
  <c r="AU99" i="10"/>
  <c r="Y22" i="10"/>
  <c r="AU116" i="10"/>
  <c r="Y33" i="10"/>
  <c r="AU167" i="10"/>
  <c r="Y90" i="10"/>
  <c r="AU193" i="10"/>
  <c r="AU63" i="10"/>
  <c r="AU123" i="10"/>
  <c r="AU181" i="10"/>
  <c r="AU176" i="10"/>
  <c r="AT34" i="10"/>
  <c r="AT63" i="10"/>
  <c r="AT109" i="10"/>
  <c r="AT149" i="10"/>
  <c r="AY214" i="10"/>
  <c r="AJ112" i="10"/>
  <c r="AY216" i="10"/>
  <c r="AJ114" i="10"/>
  <c r="AY201" i="10"/>
  <c r="AJ117" i="10"/>
  <c r="AY213" i="10"/>
  <c r="AJ121" i="10"/>
  <c r="X30" i="10"/>
  <c r="AJ138" i="10"/>
  <c r="X37" i="10"/>
  <c r="AJ143" i="10"/>
  <c r="AU156" i="10"/>
  <c r="AU174" i="10"/>
  <c r="AN23" i="10"/>
  <c r="AN81" i="10"/>
  <c r="X63" i="10"/>
  <c r="AJ168" i="10"/>
  <c r="X69" i="10"/>
  <c r="AJ181" i="10"/>
  <c r="X61" i="10"/>
  <c r="AJ198" i="10"/>
  <c r="X102" i="10"/>
  <c r="AJ216" i="10"/>
  <c r="AT121" i="10"/>
  <c r="BG23" i="10"/>
  <c r="AT144" i="10"/>
  <c r="AR41" i="10"/>
  <c r="AT156" i="10"/>
  <c r="AR73" i="10"/>
  <c r="AT180" i="10"/>
  <c r="AR85" i="10"/>
  <c r="AT188" i="10"/>
  <c r="AR94" i="10"/>
  <c r="AT206" i="10"/>
  <c r="AR129" i="10"/>
  <c r="AU46" i="10"/>
  <c r="AR146" i="10"/>
  <c r="AU54" i="10"/>
  <c r="G22" i="10"/>
  <c r="AT118" i="10"/>
  <c r="AR31" i="10"/>
  <c r="AT131" i="10"/>
  <c r="AR48" i="10"/>
  <c r="AT143" i="10"/>
  <c r="AR72" i="10"/>
  <c r="AT185" i="10"/>
  <c r="AR107" i="10"/>
  <c r="AT202" i="10"/>
  <c r="AR116" i="10"/>
  <c r="AU23" i="10"/>
  <c r="AR132" i="10"/>
  <c r="AU55" i="10"/>
  <c r="AR172" i="10"/>
  <c r="AU73" i="10"/>
  <c r="AR77" i="10"/>
  <c r="AT215" i="10"/>
  <c r="AR86" i="10"/>
  <c r="AT183" i="10"/>
  <c r="AR111" i="10"/>
  <c r="AU34" i="10"/>
  <c r="AR142" i="10"/>
  <c r="AU48" i="10"/>
  <c r="AR182" i="10"/>
  <c r="AU85" i="10"/>
  <c r="AR166" i="10"/>
  <c r="AU76" i="10"/>
  <c r="AR199" i="10"/>
  <c r="AU120" i="10"/>
  <c r="Y27" i="10"/>
  <c r="AU154" i="10"/>
  <c r="AR148" i="10"/>
  <c r="AU56" i="10"/>
  <c r="AR169" i="10"/>
  <c r="AU67" i="10"/>
  <c r="AR194" i="10"/>
  <c r="AU93" i="10"/>
  <c r="AR217" i="10"/>
  <c r="AU136" i="10"/>
  <c r="Y34" i="10"/>
  <c r="AU141" i="10"/>
  <c r="Y51" i="10"/>
  <c r="AU183" i="10"/>
  <c r="Y69" i="10"/>
  <c r="AU207" i="10"/>
  <c r="Y114" i="10"/>
  <c r="AU208" i="10"/>
  <c r="Y87" i="10"/>
  <c r="AU194" i="10"/>
  <c r="Y118" i="10"/>
  <c r="AU221" i="10"/>
  <c r="Y119" i="10"/>
  <c r="AN35" i="10"/>
  <c r="Y159" i="10"/>
  <c r="AN72" i="10"/>
  <c r="Y185" i="10"/>
  <c r="AN82" i="10"/>
  <c r="Y197" i="10"/>
  <c r="AN95" i="10"/>
  <c r="Y214" i="10"/>
  <c r="AN120" i="10"/>
  <c r="AT36" i="10"/>
  <c r="AR190" i="10"/>
  <c r="AU94" i="10"/>
  <c r="AR185" i="10"/>
  <c r="AU121" i="10"/>
  <c r="AR213" i="10"/>
  <c r="AU112" i="10"/>
  <c r="Y54" i="10"/>
  <c r="AU149" i="10"/>
  <c r="Y84" i="10"/>
  <c r="AU169" i="10"/>
  <c r="Y73" i="10"/>
  <c r="AU189" i="10"/>
  <c r="Y128" i="10"/>
  <c r="AN24" i="10"/>
  <c r="Y125" i="10"/>
  <c r="AN41" i="10"/>
  <c r="AN144" i="10"/>
  <c r="AN166" i="10"/>
  <c r="AN204" i="10"/>
  <c r="AR47" i="10"/>
  <c r="AU102" i="10"/>
  <c r="AU134" i="10"/>
  <c r="AU163" i="10"/>
  <c r="AU206" i="10"/>
  <c r="X52" i="10"/>
  <c r="AJ162" i="10"/>
  <c r="X55" i="10"/>
  <c r="AJ164" i="10"/>
  <c r="X67" i="10"/>
  <c r="AJ183" i="10"/>
  <c r="X75" i="10"/>
  <c r="AJ200" i="10"/>
  <c r="X104" i="10"/>
  <c r="AJ179" i="10"/>
  <c r="X91" i="10"/>
  <c r="AJ211" i="10"/>
  <c r="AN184" i="10"/>
  <c r="AR43" i="10"/>
  <c r="AR62" i="10"/>
  <c r="AR131" i="10"/>
  <c r="X129" i="10"/>
  <c r="Z54" i="10"/>
  <c r="X131" i="10"/>
  <c r="Z56" i="10"/>
  <c r="X156" i="10"/>
  <c r="Z65" i="10"/>
  <c r="X147" i="10"/>
  <c r="Z49" i="10"/>
  <c r="AR51" i="10"/>
  <c r="AT173" i="10"/>
  <c r="AR79" i="10"/>
  <c r="AT217" i="10"/>
  <c r="AR90" i="10"/>
  <c r="AT186" i="10"/>
  <c r="AR119" i="10"/>
  <c r="AU40" i="10"/>
  <c r="AR144" i="10"/>
  <c r="AU72" i="10"/>
  <c r="AR184" i="10"/>
  <c r="AU87" i="10"/>
  <c r="AR202" i="10"/>
  <c r="AU91" i="10"/>
  <c r="AR209" i="10"/>
  <c r="AU114" i="10"/>
  <c r="AR78" i="10"/>
  <c r="AT199" i="10"/>
  <c r="AR101" i="10"/>
  <c r="AT196" i="10"/>
  <c r="AR98" i="10"/>
  <c r="AT218" i="10"/>
  <c r="AR117" i="10"/>
  <c r="AU49" i="10"/>
  <c r="AR162" i="10"/>
  <c r="AU69" i="10"/>
  <c r="AR171" i="10"/>
  <c r="AU96" i="10"/>
  <c r="AR181" i="10"/>
  <c r="AU115" i="10"/>
  <c r="Y26" i="10"/>
  <c r="AU129" i="10"/>
  <c r="AR151" i="10"/>
  <c r="AU64" i="10"/>
  <c r="AR176" i="10"/>
  <c r="AU79" i="10"/>
  <c r="AR160" i="10"/>
  <c r="AU106" i="10"/>
  <c r="AR193" i="10"/>
  <c r="AU109" i="10"/>
  <c r="Y31" i="10"/>
  <c r="AU148" i="10"/>
  <c r="Y58" i="10"/>
  <c r="AU166" i="10"/>
  <c r="Y88" i="10"/>
  <c r="AU191" i="10"/>
  <c r="Y81" i="10"/>
  <c r="AU178" i="10"/>
  <c r="AR207" i="10"/>
  <c r="AU122" i="10"/>
  <c r="Y35" i="10"/>
  <c r="AU158" i="10"/>
  <c r="Y41" i="10"/>
  <c r="AU177" i="10"/>
  <c r="Y68" i="10"/>
  <c r="AU201" i="10"/>
  <c r="Y110" i="10"/>
  <c r="AU220" i="10"/>
  <c r="Y113" i="10"/>
  <c r="AN27" i="10"/>
  <c r="Y149" i="10"/>
  <c r="AN62" i="10"/>
  <c r="Y175" i="10"/>
  <c r="AN75" i="10"/>
  <c r="Y169" i="10"/>
  <c r="AN48" i="10"/>
  <c r="Y179" i="10"/>
  <c r="AN78" i="10"/>
  <c r="Y191" i="10"/>
  <c r="AN86" i="10"/>
  <c r="Y206" i="10"/>
  <c r="AN121" i="10"/>
  <c r="AT46" i="10"/>
  <c r="AN139" i="10"/>
  <c r="AT58" i="10"/>
  <c r="AN183" i="10"/>
  <c r="AT89" i="10"/>
  <c r="AN199" i="10"/>
  <c r="AT84" i="10"/>
  <c r="Y47" i="10"/>
  <c r="AU173" i="10"/>
  <c r="Y78" i="10"/>
  <c r="AU172" i="10"/>
  <c r="Y74" i="10"/>
  <c r="AU215" i="10"/>
  <c r="Y122" i="10"/>
  <c r="AU218" i="10"/>
  <c r="Y127" i="10"/>
  <c r="AN49" i="10"/>
  <c r="Y163" i="10"/>
  <c r="AN52" i="10"/>
  <c r="Y162" i="10"/>
  <c r="AN92" i="10"/>
  <c r="Y192" i="10"/>
  <c r="AN101" i="10"/>
  <c r="AR192" i="10"/>
  <c r="Y38" i="10"/>
  <c r="Y86" i="10"/>
  <c r="Y107" i="10"/>
  <c r="AN156" i="10"/>
  <c r="AN172" i="10"/>
  <c r="AR23" i="10"/>
  <c r="AR76" i="10"/>
  <c r="X134" i="10"/>
  <c r="Z35" i="10"/>
  <c r="X136" i="10"/>
  <c r="Z25" i="10"/>
  <c r="X133" i="10"/>
  <c r="Z58" i="10"/>
  <c r="X158" i="10"/>
  <c r="Z67" i="10"/>
  <c r="X149" i="10"/>
  <c r="Z60" i="10"/>
  <c r="X179" i="10"/>
  <c r="Z84" i="10"/>
  <c r="Y49" i="10"/>
  <c r="Y100" i="10"/>
  <c r="Y117" i="10"/>
  <c r="Y184" i="10"/>
  <c r="X211" i="10"/>
  <c r="Z116" i="10"/>
  <c r="X213" i="10"/>
  <c r="Z118" i="10"/>
  <c r="X198" i="10"/>
  <c r="Z108" i="10"/>
  <c r="X216" i="10"/>
  <c r="Z141" i="10"/>
  <c r="AR133" i="10"/>
  <c r="AU39" i="10"/>
  <c r="AR153" i="10"/>
  <c r="AU66" i="10"/>
  <c r="AR178" i="10"/>
  <c r="AU81" i="10"/>
  <c r="AR196" i="10"/>
  <c r="AU95" i="10"/>
  <c r="AR219" i="10"/>
  <c r="AU138" i="10"/>
  <c r="Y32" i="10"/>
  <c r="AU150" i="10"/>
  <c r="Y57" i="10"/>
  <c r="AU185" i="10"/>
  <c r="Y72" i="10"/>
  <c r="AU209" i="10"/>
  <c r="AR141" i="10"/>
  <c r="AU38" i="10"/>
  <c r="AR150" i="10"/>
  <c r="AU61" i="10"/>
  <c r="AR159" i="10"/>
  <c r="AU84" i="10"/>
  <c r="AR212" i="10"/>
  <c r="AU107" i="10"/>
  <c r="AR215" i="10"/>
  <c r="AU126" i="10"/>
  <c r="Y39" i="10"/>
  <c r="AU131" i="10"/>
  <c r="Y59" i="10"/>
  <c r="AU165" i="10"/>
  <c r="Y83" i="10"/>
  <c r="AU192" i="10"/>
  <c r="AR187" i="10"/>
  <c r="AU130" i="10"/>
  <c r="Y30" i="10"/>
  <c r="AU135" i="10"/>
  <c r="Y52" i="10"/>
  <c r="AU147" i="10"/>
  <c r="Y82" i="10"/>
  <c r="AU168" i="10"/>
  <c r="Y102" i="10"/>
  <c r="AU202" i="10"/>
  <c r="Y126" i="10"/>
  <c r="AN22" i="10"/>
  <c r="Y121" i="10"/>
  <c r="AN39" i="10"/>
  <c r="Y154" i="10"/>
  <c r="AN83" i="10"/>
  <c r="Y67" i="10"/>
  <c r="AU211" i="10"/>
  <c r="Y91" i="10"/>
  <c r="AU204" i="10"/>
  <c r="Y106" i="10"/>
  <c r="AN32" i="10"/>
  <c r="Y123" i="10"/>
  <c r="AN56" i="10"/>
  <c r="Y160" i="10"/>
  <c r="AN73" i="10"/>
  <c r="Y182" i="10"/>
  <c r="AN108" i="10"/>
  <c r="Y208" i="10"/>
  <c r="AN130" i="10"/>
  <c r="AT22" i="10"/>
  <c r="AN154" i="10"/>
  <c r="Y218" i="10"/>
  <c r="AN118" i="10"/>
  <c r="AT40" i="10"/>
  <c r="AN158" i="10"/>
  <c r="AT45" i="10"/>
  <c r="AN177" i="10"/>
  <c r="AT83" i="10"/>
  <c r="AN193" i="10"/>
  <c r="AT95" i="10"/>
  <c r="AN202" i="10"/>
  <c r="AT99" i="10"/>
  <c r="AR24" i="10"/>
  <c r="AT148" i="10"/>
  <c r="AR65" i="10"/>
  <c r="AT172" i="10"/>
  <c r="Y99" i="10"/>
  <c r="AN28" i="10"/>
  <c r="Y141" i="10"/>
  <c r="AN45" i="10"/>
  <c r="Y157" i="10"/>
  <c r="AN70" i="10"/>
  <c r="Y183" i="10"/>
  <c r="AN93" i="10"/>
  <c r="Y178" i="10"/>
  <c r="AN103" i="10"/>
  <c r="Y215" i="10"/>
  <c r="AN128" i="10"/>
  <c r="AT24" i="10"/>
  <c r="AN135" i="10"/>
  <c r="AT54" i="10"/>
  <c r="AN164" i="10"/>
  <c r="AT47" i="10"/>
  <c r="AT78" i="10"/>
  <c r="AT136" i="10"/>
  <c r="AT171" i="10"/>
  <c r="AR208" i="10"/>
  <c r="Y37" i="10"/>
  <c r="Y70" i="10"/>
  <c r="Y137" i="10"/>
  <c r="X195" i="10"/>
  <c r="Z93" i="10"/>
  <c r="X197" i="10"/>
  <c r="Z81" i="10"/>
  <c r="X215" i="10"/>
  <c r="Z120" i="10"/>
  <c r="X200" i="10"/>
  <c r="Z113" i="10"/>
  <c r="X204" i="10"/>
  <c r="Z143" i="10"/>
  <c r="T33" i="10"/>
  <c r="Z134" i="10"/>
  <c r="AT105" i="10"/>
  <c r="AT158" i="10"/>
  <c r="AT209" i="10"/>
  <c r="AU27" i="10"/>
  <c r="T56" i="10"/>
  <c r="Z164" i="10"/>
  <c r="T53" i="10"/>
  <c r="Z168" i="10"/>
  <c r="T62" i="10"/>
  <c r="Z198" i="10"/>
  <c r="T77" i="10"/>
  <c r="AR206" i="10"/>
  <c r="AU103" i="10"/>
  <c r="AR203" i="10"/>
  <c r="AU132" i="10"/>
  <c r="Y36" i="10"/>
  <c r="AU139" i="10"/>
  <c r="Y44" i="10"/>
  <c r="AU179" i="10"/>
  <c r="Y76" i="10"/>
  <c r="AU203" i="10"/>
  <c r="Y89" i="10"/>
  <c r="AU182" i="10"/>
  <c r="Y115" i="10"/>
  <c r="AN29" i="10"/>
  <c r="Y151" i="10"/>
  <c r="AN64" i="10"/>
  <c r="AR183" i="10"/>
  <c r="AU119" i="10"/>
  <c r="AR211" i="10"/>
  <c r="AU128" i="10"/>
  <c r="Y25" i="10"/>
  <c r="AU160" i="10"/>
  <c r="Y53" i="10"/>
  <c r="AU157" i="10"/>
  <c r="Y79" i="10"/>
  <c r="AU188" i="10"/>
  <c r="Y111" i="10"/>
  <c r="AU217" i="10"/>
  <c r="Y135" i="10"/>
  <c r="AN37" i="10"/>
  <c r="Y167" i="10"/>
  <c r="AN58" i="10"/>
  <c r="Y92" i="10"/>
  <c r="AU195" i="10"/>
  <c r="Y96" i="10"/>
  <c r="AU196" i="10"/>
  <c r="Y120" i="10"/>
  <c r="AU210" i="10"/>
  <c r="Y145" i="10"/>
  <c r="AN47" i="10"/>
  <c r="Y148" i="10"/>
  <c r="AN77" i="10"/>
  <c r="Y187" i="10"/>
  <c r="AN91" i="10"/>
  <c r="Y190" i="10"/>
  <c r="AN105" i="10"/>
  <c r="AT27" i="10"/>
  <c r="AN143" i="10"/>
  <c r="Y153" i="10"/>
  <c r="AN66" i="10"/>
  <c r="Y144" i="10"/>
  <c r="AN69" i="10"/>
  <c r="Y170" i="10"/>
  <c r="AN102" i="10"/>
  <c r="Y200" i="10"/>
  <c r="AN112" i="10"/>
  <c r="AT35" i="10"/>
  <c r="AN148" i="10"/>
  <c r="AT55" i="10"/>
  <c r="AN168" i="10"/>
  <c r="AT65" i="10"/>
  <c r="AN157" i="10"/>
  <c r="AT110" i="10"/>
  <c r="AN198" i="10"/>
  <c r="AT93" i="10"/>
  <c r="AN203" i="10"/>
  <c r="AT88" i="10"/>
  <c r="AN218" i="10"/>
  <c r="AT125" i="10"/>
  <c r="AR22" i="10"/>
  <c r="AT135" i="10"/>
  <c r="AR56" i="10"/>
  <c r="AT163" i="10"/>
  <c r="AR74" i="10"/>
  <c r="AT193" i="10"/>
  <c r="AR92" i="10"/>
  <c r="AT182" i="10"/>
  <c r="AR121" i="10"/>
  <c r="AU37" i="10"/>
  <c r="Y156" i="10"/>
  <c r="AN98" i="10"/>
  <c r="Y205" i="10"/>
  <c r="AN115" i="10"/>
  <c r="Y213" i="10"/>
  <c r="AN116" i="10"/>
  <c r="AT44" i="10"/>
  <c r="AN140" i="10"/>
  <c r="AT72" i="10"/>
  <c r="AN159" i="10"/>
  <c r="AT87" i="10"/>
  <c r="AN197" i="10"/>
  <c r="AT92" i="10"/>
  <c r="AN220" i="10"/>
  <c r="AT140" i="10"/>
  <c r="AY40" i="10"/>
  <c r="AU82" i="10"/>
  <c r="AU146" i="10"/>
  <c r="AU186" i="10"/>
  <c r="AN26" i="10"/>
  <c r="AT38" i="10"/>
  <c r="AT102" i="10"/>
  <c r="AT126" i="10"/>
  <c r="AT197" i="10"/>
  <c r="T61" i="10"/>
  <c r="Z160" i="10"/>
  <c r="T63" i="10"/>
  <c r="Z171" i="10"/>
  <c r="T55" i="10"/>
  <c r="Z170" i="10"/>
  <c r="T78" i="10"/>
  <c r="Z200" i="10"/>
  <c r="T79" i="10"/>
  <c r="Z218" i="10"/>
  <c r="T97" i="10"/>
  <c r="Z191" i="10"/>
  <c r="AU175" i="10"/>
  <c r="AU200" i="10"/>
  <c r="AN51" i="10"/>
  <c r="AN36" i="10"/>
  <c r="T131" i="10"/>
  <c r="P37" i="10"/>
  <c r="T133" i="10"/>
  <c r="AY23" i="10"/>
  <c r="T139" i="10"/>
  <c r="AY39" i="10"/>
  <c r="T149" i="10"/>
  <c r="AY199" i="10"/>
  <c r="AY50" i="10"/>
  <c r="T148" i="10"/>
  <c r="AY61" i="10"/>
  <c r="T172" i="10"/>
  <c r="AT123" i="10"/>
  <c r="AT137" i="10"/>
  <c r="AT189" i="10"/>
  <c r="AU43" i="10"/>
  <c r="T72" i="10"/>
  <c r="Z194" i="10"/>
  <c r="T74" i="10"/>
  <c r="Z196" i="10"/>
  <c r="T68" i="10"/>
  <c r="Z214" i="10"/>
  <c r="T94" i="10"/>
  <c r="Z186" i="10"/>
  <c r="T90" i="10"/>
  <c r="Z178" i="10"/>
  <c r="T98" i="10"/>
  <c r="Y103" i="10"/>
  <c r="Y146" i="10"/>
  <c r="Y188" i="10"/>
  <c r="AT59" i="10"/>
  <c r="X214" i="10"/>
  <c r="Z135" i="10"/>
  <c r="X218" i="10"/>
  <c r="Z137" i="10"/>
  <c r="T27" i="10"/>
  <c r="Z125" i="10"/>
  <c r="T38" i="10"/>
  <c r="Z153" i="10"/>
  <c r="T42" i="10"/>
  <c r="Z138" i="10"/>
  <c r="T51" i="10"/>
  <c r="Z144" i="10"/>
  <c r="AT175" i="10"/>
  <c r="AT212" i="10"/>
  <c r="AU74" i="10"/>
  <c r="AU117" i="10"/>
  <c r="T89" i="10"/>
  <c r="Z185" i="10"/>
  <c r="T92" i="10"/>
  <c r="Z184" i="10"/>
  <c r="T107" i="10"/>
  <c r="Z201" i="10"/>
  <c r="T100" i="10"/>
  <c r="AR108" i="10"/>
  <c r="AR143" i="10"/>
  <c r="AR198" i="10"/>
  <c r="Y23" i="10"/>
  <c r="AY109" i="10"/>
  <c r="AJ23" i="10"/>
  <c r="AY104" i="10"/>
  <c r="AJ25" i="10"/>
  <c r="AY115" i="10"/>
  <c r="AJ30" i="10"/>
  <c r="AY143" i="10"/>
  <c r="AJ46" i="10"/>
  <c r="AY134" i="10"/>
  <c r="AJ47" i="10"/>
  <c r="AY96" i="10"/>
  <c r="AY128" i="10"/>
  <c r="AY101" i="10"/>
  <c r="X106" i="10"/>
  <c r="AY105" i="10"/>
  <c r="T193" i="10"/>
  <c r="AY94" i="10"/>
  <c r="T217" i="10"/>
  <c r="P132" i="10"/>
  <c r="Q41" i="10"/>
  <c r="P134" i="10"/>
  <c r="Q44" i="10"/>
  <c r="P136" i="10"/>
  <c r="Q48" i="10"/>
  <c r="P138" i="10"/>
  <c r="Q50" i="10"/>
  <c r="T45" i="10"/>
  <c r="T46" i="10"/>
  <c r="X78" i="10"/>
  <c r="T71" i="10"/>
  <c r="AY178" i="10"/>
  <c r="AJ82" i="10"/>
  <c r="AY152" i="10"/>
  <c r="AJ94" i="10"/>
  <c r="P215" i="10"/>
  <c r="Q126" i="10"/>
  <c r="P217" i="10"/>
  <c r="Q128" i="10"/>
  <c r="P182" i="10"/>
  <c r="Q109" i="10"/>
  <c r="P180" i="10"/>
  <c r="Q110" i="10"/>
  <c r="T52" i="10"/>
  <c r="T65" i="10"/>
  <c r="X125" i="10"/>
  <c r="T57" i="10"/>
  <c r="AY168" i="10"/>
  <c r="AJ91" i="10"/>
  <c r="AY158" i="10"/>
  <c r="AJ103" i="10"/>
  <c r="P194" i="10"/>
  <c r="Q104" i="10"/>
  <c r="P196" i="10"/>
  <c r="Q106" i="10"/>
  <c r="P198" i="10"/>
  <c r="Q99" i="10"/>
  <c r="P200" i="10"/>
  <c r="Q103" i="10"/>
  <c r="AJ161" i="10"/>
  <c r="AJ184" i="10"/>
  <c r="T96" i="10"/>
  <c r="T191" i="10"/>
  <c r="X49" i="10"/>
  <c r="AJ154" i="10"/>
  <c r="X58" i="10"/>
  <c r="AJ178" i="10"/>
  <c r="R88" i="10"/>
  <c r="Q201" i="10"/>
  <c r="R90" i="10"/>
  <c r="Q203" i="10"/>
  <c r="R92" i="10"/>
  <c r="Q205" i="10"/>
  <c r="R76" i="10"/>
  <c r="Q207" i="10"/>
  <c r="P22" i="10"/>
  <c r="AJ120" i="10"/>
  <c r="AY114" i="10"/>
  <c r="T211" i="10"/>
  <c r="AY102" i="10"/>
  <c r="AJ33" i="10"/>
  <c r="AU161" i="10"/>
  <c r="AU216" i="10"/>
  <c r="AN60" i="10"/>
  <c r="AN96" i="10"/>
  <c r="T130" i="10"/>
  <c r="AY24" i="10"/>
  <c r="T132" i="10"/>
  <c r="AY34" i="10"/>
  <c r="T147" i="10"/>
  <c r="AY48" i="10"/>
  <c r="T136" i="10"/>
  <c r="AY38" i="10"/>
  <c r="T170" i="10"/>
  <c r="AY58" i="10"/>
  <c r="T188" i="10"/>
  <c r="AT176" i="10"/>
  <c r="AT216" i="10"/>
  <c r="AU58" i="10"/>
  <c r="AU92" i="10"/>
  <c r="T64" i="10"/>
  <c r="Z210" i="10"/>
  <c r="T66" i="10"/>
  <c r="Z212" i="10"/>
  <c r="T93" i="10"/>
  <c r="Z187" i="10"/>
  <c r="T109" i="10"/>
  <c r="Z203" i="10"/>
  <c r="T108" i="10"/>
  <c r="Z207" i="10"/>
  <c r="T102" i="10"/>
  <c r="P32" i="10"/>
  <c r="AN33" i="10"/>
  <c r="AN63" i="10"/>
  <c r="AN124" i="10"/>
  <c r="AN110" i="10"/>
  <c r="T159" i="10"/>
  <c r="AY37" i="10"/>
  <c r="T144" i="10"/>
  <c r="AY30" i="10"/>
  <c r="T162" i="10"/>
  <c r="AY73" i="10"/>
  <c r="T184" i="10"/>
  <c r="Y142" i="10"/>
  <c r="Y207" i="10"/>
  <c r="AT53" i="10"/>
  <c r="AT86" i="10"/>
  <c r="AY160" i="10"/>
  <c r="AJ83" i="10"/>
  <c r="AY162" i="10"/>
  <c r="AJ86" i="10"/>
  <c r="AY189" i="10"/>
  <c r="AJ109" i="10"/>
  <c r="AY204" i="10"/>
  <c r="AJ111" i="10"/>
  <c r="AY187" i="10"/>
  <c r="AJ108" i="10"/>
  <c r="X166" i="10"/>
  <c r="X199" i="10"/>
  <c r="X77" i="10"/>
  <c r="X221" i="10"/>
  <c r="AY148" i="10"/>
  <c r="AJ60" i="10"/>
  <c r="AY180" i="10"/>
  <c r="AJ84" i="10"/>
  <c r="P199" i="10"/>
  <c r="Q107" i="10"/>
  <c r="P201" i="10"/>
  <c r="Q112" i="10"/>
  <c r="P203" i="10"/>
  <c r="Q114" i="10"/>
  <c r="P205" i="10"/>
  <c r="Q116" i="10"/>
  <c r="AJ105" i="10"/>
  <c r="AJ98" i="10"/>
  <c r="T59" i="10"/>
  <c r="T189" i="10"/>
  <c r="X34" i="10"/>
  <c r="AJ147" i="10"/>
  <c r="X39" i="10"/>
  <c r="AJ145" i="10"/>
  <c r="R73" i="10"/>
  <c r="Q185" i="10"/>
  <c r="R75" i="10"/>
  <c r="Q187" i="10"/>
  <c r="R53" i="10"/>
  <c r="Q158" i="10"/>
  <c r="R55" i="10"/>
  <c r="Q160" i="10"/>
  <c r="AJ93" i="10"/>
  <c r="AJ116" i="10"/>
  <c r="T80" i="10"/>
  <c r="T206" i="10"/>
  <c r="X36" i="10"/>
  <c r="AJ142" i="10"/>
  <c r="X51" i="10"/>
  <c r="AJ159" i="10"/>
  <c r="R64" i="10"/>
  <c r="Q190" i="10"/>
  <c r="R51" i="10"/>
  <c r="Q176" i="10"/>
  <c r="R74" i="10"/>
  <c r="Q178" i="10"/>
  <c r="R78" i="10"/>
  <c r="Q191" i="10"/>
  <c r="Z205" i="10"/>
  <c r="P26" i="10"/>
  <c r="AJ56" i="10"/>
  <c r="AJ127" i="10"/>
  <c r="X117" i="10"/>
  <c r="AJ220" i="10"/>
  <c r="X114" i="10"/>
  <c r="Z38" i="10"/>
  <c r="R140" i="10"/>
  <c r="AI57" i="10"/>
  <c r="R138" i="10"/>
  <c r="AI61" i="10"/>
  <c r="R142" i="10"/>
  <c r="AI63" i="10"/>
  <c r="R147" i="10"/>
  <c r="AR135" i="10"/>
  <c r="X62" i="10"/>
  <c r="X71" i="10"/>
  <c r="AY221" i="10"/>
  <c r="AY156" i="10"/>
  <c r="AJ79" i="10"/>
  <c r="AY173" i="10"/>
  <c r="AJ99" i="10"/>
  <c r="G23" i="10"/>
  <c r="AR60" i="10"/>
  <c r="AR118" i="10"/>
  <c r="AY31" i="10"/>
  <c r="T212" i="10"/>
  <c r="AY95" i="10"/>
  <c r="T214" i="10"/>
  <c r="AY91" i="10"/>
  <c r="T201" i="10"/>
  <c r="AY112" i="10"/>
  <c r="T203" i="10"/>
  <c r="AY98" i="10"/>
  <c r="AJ31" i="10"/>
  <c r="AY131" i="10"/>
  <c r="AJ35" i="10"/>
  <c r="AN30" i="10"/>
  <c r="AN67" i="10"/>
  <c r="AN111" i="10"/>
  <c r="AN90" i="10"/>
  <c r="T138" i="10"/>
  <c r="AY33" i="10"/>
  <c r="T142" i="10"/>
  <c r="AY29" i="10"/>
  <c r="T134" i="10"/>
  <c r="AY42" i="10"/>
  <c r="T169" i="10"/>
  <c r="AY75" i="10"/>
  <c r="T186" i="10"/>
  <c r="AY53" i="10"/>
  <c r="T171" i="10"/>
  <c r="AR46" i="10"/>
  <c r="AR87" i="10"/>
  <c r="AR120" i="10"/>
  <c r="AR173" i="10"/>
  <c r="AY93" i="10"/>
  <c r="T221" i="10"/>
  <c r="AY79" i="10"/>
  <c r="T219" i="10"/>
  <c r="AY106" i="10"/>
  <c r="AJ27" i="10"/>
  <c r="AY117" i="10"/>
  <c r="AJ32" i="10"/>
  <c r="AT221" i="10"/>
  <c r="AU32" i="10"/>
  <c r="AU97" i="10"/>
  <c r="AU152" i="10"/>
  <c r="X40" i="10"/>
  <c r="AJ136" i="10"/>
  <c r="X42" i="10"/>
  <c r="AJ144" i="10"/>
  <c r="X43" i="10"/>
  <c r="AJ166" i="10"/>
  <c r="X66" i="10"/>
  <c r="AJ186" i="10"/>
  <c r="X59" i="10"/>
  <c r="AJ173" i="10"/>
  <c r="AJ41" i="10"/>
  <c r="AJ44" i="10"/>
  <c r="T47" i="10"/>
  <c r="T153" i="10"/>
  <c r="AY220" i="10"/>
  <c r="AJ125" i="10"/>
  <c r="X31" i="10"/>
  <c r="AJ149" i="10"/>
  <c r="R29" i="10"/>
  <c r="Q166" i="10"/>
  <c r="R49" i="10"/>
  <c r="Q171" i="10"/>
  <c r="R61" i="10"/>
  <c r="Q173" i="10"/>
  <c r="R63" i="10"/>
  <c r="Q175" i="10"/>
  <c r="Z163" i="10"/>
  <c r="Z154" i="10"/>
  <c r="AJ39" i="10"/>
  <c r="AJ81" i="10"/>
  <c r="X108" i="10"/>
  <c r="AJ191" i="10"/>
  <c r="X94" i="10"/>
  <c r="AJ213" i="10"/>
  <c r="R123" i="10"/>
  <c r="AI41" i="10"/>
  <c r="R129" i="10"/>
  <c r="AI43" i="10"/>
  <c r="R131" i="10"/>
  <c r="AI45" i="10"/>
  <c r="R133" i="10"/>
  <c r="AI38" i="10"/>
  <c r="Z150" i="10"/>
  <c r="Z173" i="10"/>
  <c r="AJ65" i="10"/>
  <c r="AJ102" i="10"/>
  <c r="X92" i="10"/>
  <c r="AJ207" i="10"/>
  <c r="X119" i="10"/>
  <c r="AJ209" i="10"/>
  <c r="R143" i="10"/>
  <c r="AI50" i="10"/>
  <c r="R145" i="10"/>
  <c r="AI52" i="10"/>
  <c r="R119" i="10"/>
  <c r="AI54" i="10"/>
  <c r="R127" i="10"/>
  <c r="AN76" i="10"/>
  <c r="X41" i="10"/>
  <c r="X54" i="10"/>
  <c r="Z47" i="10"/>
  <c r="AJ189" i="10"/>
  <c r="X164" i="10"/>
  <c r="Z74" i="10"/>
  <c r="X157" i="10"/>
  <c r="Z105" i="10"/>
  <c r="R182" i="10"/>
  <c r="AI111" i="10"/>
  <c r="R185" i="10"/>
  <c r="AI128" i="10"/>
  <c r="R180" i="10"/>
  <c r="AI113" i="10"/>
  <c r="R184" i="10"/>
  <c r="AR167" i="10"/>
  <c r="T116" i="10"/>
  <c r="T137" i="10"/>
  <c r="AJ137" i="10"/>
  <c r="X35" i="10"/>
  <c r="AJ140" i="10"/>
  <c r="X47" i="10"/>
  <c r="Y48" i="10"/>
  <c r="Y65" i="10"/>
  <c r="Y131" i="10"/>
  <c r="Y173" i="10"/>
  <c r="AY138" i="10"/>
  <c r="AJ73" i="10"/>
  <c r="AY140" i="10"/>
  <c r="AJ75" i="10"/>
  <c r="AY170" i="10"/>
  <c r="AJ72" i="10"/>
  <c r="AY188" i="10"/>
  <c r="AJ77" i="10"/>
  <c r="AY171" i="10"/>
  <c r="AJ97" i="10"/>
  <c r="AY192" i="10"/>
  <c r="AR44" i="10"/>
  <c r="AR82" i="10"/>
  <c r="AR124" i="10"/>
  <c r="AR186" i="10"/>
  <c r="AY70" i="10"/>
  <c r="T197" i="10"/>
  <c r="AY90" i="10"/>
  <c r="T199" i="10"/>
  <c r="AY100" i="10"/>
  <c r="T209" i="10"/>
  <c r="AY110" i="10"/>
  <c r="AJ29" i="10"/>
  <c r="AY129" i="10"/>
  <c r="AJ36" i="10"/>
  <c r="AY121" i="10"/>
  <c r="AJ48" i="10"/>
  <c r="Y116" i="10"/>
  <c r="Y134" i="10"/>
  <c r="Y195" i="10"/>
  <c r="AT30" i="10"/>
  <c r="AY182" i="10"/>
  <c r="AJ74" i="10"/>
  <c r="AY184" i="10"/>
  <c r="AJ62" i="10"/>
  <c r="AY165" i="10"/>
  <c r="AJ88" i="10"/>
  <c r="AY183" i="10"/>
  <c r="AJ87" i="10"/>
  <c r="AN85" i="10"/>
  <c r="AN117" i="10"/>
  <c r="AN155" i="10"/>
  <c r="AN215" i="10"/>
  <c r="X95" i="10"/>
  <c r="AJ215" i="10"/>
  <c r="X99" i="10"/>
  <c r="AJ219" i="10"/>
  <c r="X109" i="10"/>
  <c r="Z26" i="10"/>
  <c r="X121" i="10"/>
  <c r="Z27" i="10"/>
  <c r="X123" i="10"/>
  <c r="Z46" i="10"/>
  <c r="Z107" i="10"/>
  <c r="Z85" i="10"/>
  <c r="T183" i="10"/>
  <c r="AJ80" i="10"/>
  <c r="X82" i="10"/>
  <c r="AJ206" i="10"/>
  <c r="X86" i="10"/>
  <c r="AJ193" i="10"/>
  <c r="R110" i="10"/>
  <c r="AI31" i="10"/>
  <c r="R102" i="10"/>
  <c r="AI29" i="10"/>
  <c r="R113" i="10"/>
  <c r="AI32" i="10"/>
  <c r="R104" i="10"/>
  <c r="Y177" i="10"/>
  <c r="AY181" i="10"/>
  <c r="AY179" i="10"/>
  <c r="AJ202" i="10"/>
  <c r="AJ187" i="10"/>
  <c r="X153" i="10"/>
  <c r="Z64" i="10"/>
  <c r="X183" i="10"/>
  <c r="Z88" i="10"/>
  <c r="R208" i="10"/>
  <c r="AI90" i="10"/>
  <c r="R210" i="10"/>
  <c r="AI91" i="10"/>
  <c r="R212" i="10"/>
  <c r="AI94" i="10"/>
  <c r="R214" i="10"/>
  <c r="AU26" i="10"/>
  <c r="AY200" i="10"/>
  <c r="AY203" i="10"/>
  <c r="Z29" i="10"/>
  <c r="AJ204" i="10"/>
  <c r="X181" i="10"/>
  <c r="Z86" i="10"/>
  <c r="X163" i="10"/>
  <c r="Z77" i="10"/>
  <c r="R183" i="10"/>
  <c r="AI114" i="10"/>
  <c r="R191" i="10"/>
  <c r="AI116" i="10"/>
  <c r="R193" i="10"/>
  <c r="AI118" i="10"/>
  <c r="R195" i="10"/>
  <c r="AN109" i="10"/>
  <c r="T104" i="10"/>
  <c r="T121" i="10"/>
  <c r="Z174" i="10"/>
  <c r="Z101" i="10"/>
  <c r="T41" i="10"/>
  <c r="Z159" i="10"/>
  <c r="T50" i="10"/>
  <c r="Z148" i="10"/>
  <c r="L62" i="10"/>
  <c r="AI167" i="10"/>
  <c r="L68" i="10"/>
  <c r="AI168" i="10"/>
  <c r="L66" i="10"/>
  <c r="AI185" i="10"/>
  <c r="L70" i="10"/>
  <c r="AR221" i="10"/>
  <c r="AJ182" i="10"/>
  <c r="AJ185" i="10"/>
  <c r="X28" i="10"/>
  <c r="X84" i="10"/>
  <c r="AJ203" i="10"/>
  <c r="X115" i="10"/>
  <c r="AT80" i="10"/>
  <c r="AT114" i="10"/>
  <c r="AT191" i="10"/>
  <c r="AU25" i="10"/>
  <c r="AY218" i="10"/>
  <c r="AJ133" i="10"/>
  <c r="AY219" i="10"/>
  <c r="AJ135" i="10"/>
  <c r="X26" i="10"/>
  <c r="AJ139" i="10"/>
  <c r="X25" i="10"/>
  <c r="AJ157" i="10"/>
  <c r="X38" i="10"/>
  <c r="AJ150" i="10"/>
  <c r="X50" i="10"/>
  <c r="Y85" i="10"/>
  <c r="Y143" i="10"/>
  <c r="Y180" i="10"/>
  <c r="AT25" i="10"/>
  <c r="AY154" i="10"/>
  <c r="AJ64" i="10"/>
  <c r="AY169" i="10"/>
  <c r="AJ70" i="10"/>
  <c r="AY186" i="10"/>
  <c r="AJ66" i="10"/>
  <c r="AY166" i="10"/>
  <c r="AJ95" i="10"/>
  <c r="AY190" i="10"/>
  <c r="AJ89" i="10"/>
  <c r="AY208" i="10"/>
  <c r="AJ100" i="10"/>
  <c r="AT153" i="10"/>
  <c r="AT187" i="10"/>
  <c r="AU51" i="10"/>
  <c r="AU98" i="10"/>
  <c r="X23" i="10"/>
  <c r="AJ151" i="10"/>
  <c r="X27" i="10"/>
  <c r="AJ153" i="10"/>
  <c r="X44" i="10"/>
  <c r="AJ146" i="10"/>
  <c r="X46" i="10"/>
  <c r="AJ170" i="10"/>
  <c r="AR127" i="10"/>
  <c r="AR180" i="10"/>
  <c r="AR197" i="10"/>
  <c r="Y60" i="10"/>
  <c r="X185" i="10"/>
  <c r="Z90" i="10"/>
  <c r="X187" i="10"/>
  <c r="Z92" i="10"/>
  <c r="X169" i="10"/>
  <c r="Z95" i="10"/>
  <c r="X182" i="10"/>
  <c r="Z83" i="10"/>
  <c r="X203" i="10"/>
  <c r="AR104" i="10"/>
  <c r="AY139" i="10"/>
  <c r="AY157" i="10"/>
  <c r="AJ177" i="10"/>
  <c r="AJ175" i="10"/>
  <c r="X141" i="10"/>
  <c r="Z73" i="10"/>
  <c r="X160" i="10"/>
  <c r="Z53" i="10"/>
  <c r="R192" i="10"/>
  <c r="AI89" i="10"/>
  <c r="R194" i="10"/>
  <c r="AI79" i="10"/>
  <c r="R196" i="10"/>
  <c r="AI81" i="10"/>
  <c r="R198" i="10"/>
  <c r="Y198" i="10"/>
  <c r="T28" i="10"/>
  <c r="T67" i="10"/>
  <c r="Z142" i="10"/>
  <c r="Z62" i="10"/>
  <c r="X208" i="10"/>
  <c r="Z115" i="10"/>
  <c r="T30" i="10"/>
  <c r="Z136" i="10"/>
  <c r="L61" i="10"/>
  <c r="AI180" i="10"/>
  <c r="L63" i="10"/>
  <c r="AI182" i="10"/>
  <c r="L65" i="10"/>
  <c r="AI184" i="10"/>
  <c r="L67" i="10"/>
  <c r="AU68" i="10"/>
  <c r="T40" i="10"/>
  <c r="T58" i="10"/>
  <c r="Z177" i="10"/>
  <c r="Z72" i="10"/>
  <c r="T22" i="10"/>
  <c r="Z123" i="10"/>
  <c r="T43" i="10"/>
  <c r="Z161" i="10"/>
  <c r="L51" i="10"/>
  <c r="AI162" i="10"/>
  <c r="L54" i="10"/>
  <c r="AI164" i="10"/>
  <c r="L56" i="10"/>
  <c r="AI169" i="10"/>
  <c r="L58" i="10"/>
  <c r="AN181" i="10"/>
  <c r="AJ165" i="10"/>
  <c r="AJ171" i="10"/>
  <c r="AY103" i="10"/>
  <c r="Z176" i="10"/>
  <c r="T81" i="10"/>
  <c r="Z209" i="10"/>
  <c r="T112" i="10"/>
  <c r="Z220" i="10"/>
  <c r="L128" i="10"/>
  <c r="N49" i="10"/>
  <c r="L130" i="10"/>
  <c r="N51" i="10"/>
  <c r="AJ76" i="10"/>
  <c r="X177" i="10"/>
  <c r="Z82" i="10"/>
  <c r="X161" i="10"/>
  <c r="AU144" i="10"/>
  <c r="AU199" i="10"/>
  <c r="AN42" i="10"/>
  <c r="AN65" i="10"/>
  <c r="X85" i="10"/>
  <c r="AJ194" i="10"/>
  <c r="X73" i="10"/>
  <c r="AJ196" i="10"/>
  <c r="X100" i="10"/>
  <c r="AJ214" i="10"/>
  <c r="X93" i="10"/>
  <c r="AJ201" i="10"/>
  <c r="X113" i="10"/>
  <c r="AJ218" i="10"/>
  <c r="X111" i="10"/>
  <c r="AT168" i="10"/>
  <c r="AT203" i="10"/>
  <c r="AU42" i="10"/>
  <c r="AU89" i="10"/>
  <c r="X22" i="10"/>
  <c r="AJ130" i="10"/>
  <c r="X24" i="10"/>
  <c r="AJ132" i="10"/>
  <c r="X29" i="10"/>
  <c r="AJ155" i="10"/>
  <c r="X33" i="10"/>
  <c r="AJ148" i="10"/>
  <c r="X48" i="10"/>
  <c r="AJ172" i="10"/>
  <c r="X70" i="10"/>
  <c r="AJ160" i="10"/>
  <c r="AU219" i="10"/>
  <c r="AN54" i="10"/>
  <c r="AN88" i="10"/>
  <c r="AN152" i="10"/>
  <c r="X89" i="10"/>
  <c r="AJ195" i="10"/>
  <c r="X80" i="10"/>
  <c r="AJ197" i="10"/>
  <c r="X103" i="10"/>
  <c r="AJ221" i="10"/>
  <c r="X101" i="10"/>
  <c r="Z28" i="10"/>
  <c r="Y168" i="10"/>
  <c r="Y209" i="10"/>
  <c r="AT74" i="10"/>
  <c r="AT119" i="10"/>
  <c r="T34" i="10"/>
  <c r="Z147" i="10"/>
  <c r="T24" i="10"/>
  <c r="Z149" i="10"/>
  <c r="T32" i="10"/>
  <c r="Z167" i="10"/>
  <c r="T35" i="10"/>
  <c r="Z156" i="10"/>
  <c r="T69" i="10"/>
  <c r="AR155" i="10"/>
  <c r="X167" i="10"/>
  <c r="X217" i="10"/>
  <c r="Z119" i="10"/>
  <c r="Z71" i="10"/>
  <c r="X206" i="10"/>
  <c r="Z131" i="10"/>
  <c r="X219" i="10"/>
  <c r="Z127" i="10"/>
  <c r="L50" i="10"/>
  <c r="AI150" i="10"/>
  <c r="L52" i="10"/>
  <c r="AI165" i="10"/>
  <c r="L42" i="10"/>
  <c r="AI166" i="10"/>
  <c r="L46" i="10"/>
  <c r="AT39" i="10"/>
  <c r="AJ107" i="10"/>
  <c r="AJ118" i="10"/>
  <c r="AY84" i="10"/>
  <c r="Z140" i="10"/>
  <c r="T83" i="10"/>
  <c r="Z180" i="10"/>
  <c r="T101" i="10"/>
  <c r="Z195" i="10"/>
  <c r="L113" i="10"/>
  <c r="N35" i="10"/>
  <c r="L115" i="10"/>
  <c r="N37" i="10"/>
  <c r="L126" i="10"/>
  <c r="N39" i="10"/>
  <c r="L127" i="10"/>
  <c r="AU111" i="10"/>
  <c r="AJ96" i="10"/>
  <c r="AJ122" i="10"/>
  <c r="AY83" i="10"/>
  <c r="Z179" i="10"/>
  <c r="T99" i="10"/>
  <c r="Z193" i="10"/>
  <c r="T85" i="10"/>
  <c r="Z221" i="10"/>
  <c r="L133" i="10"/>
  <c r="N44" i="10"/>
  <c r="L135" i="10"/>
  <c r="N46" i="10"/>
  <c r="L137" i="10"/>
  <c r="N24" i="10"/>
  <c r="L122" i="10"/>
  <c r="AN196" i="10"/>
  <c r="Z211" i="10"/>
  <c r="Z213" i="10"/>
  <c r="AY205" i="10"/>
  <c r="AY54" i="10"/>
  <c r="T174" i="10"/>
  <c r="AY44" i="10"/>
  <c r="T164" i="10"/>
  <c r="P84" i="10"/>
  <c r="L208" i="10"/>
  <c r="P80" i="10"/>
  <c r="L210" i="10"/>
  <c r="P90" i="10"/>
  <c r="L212" i="10"/>
  <c r="P96" i="10"/>
  <c r="L214" i="10"/>
  <c r="X60" i="10"/>
  <c r="X45" i="10"/>
  <c r="AY206" i="10"/>
  <c r="AJ134" i="10"/>
  <c r="T31" i="10"/>
  <c r="Z132" i="10"/>
  <c r="T26" i="10"/>
  <c r="AN200" i="10"/>
  <c r="AR50" i="10"/>
  <c r="AR89" i="10"/>
  <c r="AR138" i="10"/>
  <c r="X152" i="10"/>
  <c r="Z61" i="10"/>
  <c r="X154" i="10"/>
  <c r="Z63" i="10"/>
  <c r="X135" i="10"/>
  <c r="Z57" i="10"/>
  <c r="X175" i="10"/>
  <c r="Z80" i="10"/>
  <c r="X159" i="10"/>
  <c r="Z70" i="10"/>
  <c r="X174" i="10"/>
  <c r="AU184" i="10"/>
  <c r="AN46" i="10"/>
  <c r="AN106" i="10"/>
  <c r="AN133" i="10"/>
  <c r="X96" i="10"/>
  <c r="AJ210" i="10"/>
  <c r="X98" i="10"/>
  <c r="AJ212" i="10"/>
  <c r="X88" i="10"/>
  <c r="AJ199" i="10"/>
  <c r="X105" i="10"/>
  <c r="AJ217" i="10"/>
  <c r="X110" i="10"/>
  <c r="Z30" i="10"/>
  <c r="X126" i="10"/>
  <c r="Z41" i="10"/>
  <c r="AR58" i="10"/>
  <c r="AR112" i="10"/>
  <c r="AR134" i="10"/>
  <c r="AR177" i="10"/>
  <c r="X165" i="10"/>
  <c r="Z55" i="10"/>
  <c r="X171" i="10"/>
  <c r="Z66" i="10"/>
  <c r="X189" i="10"/>
  <c r="Z68" i="10"/>
  <c r="X170" i="10"/>
  <c r="Z97" i="10"/>
  <c r="AU22" i="10"/>
  <c r="AU83" i="10"/>
  <c r="AU118" i="10"/>
  <c r="AU187" i="10"/>
  <c r="T103" i="10"/>
  <c r="Z197" i="10"/>
  <c r="T105" i="10"/>
  <c r="Z199" i="10"/>
  <c r="T106" i="10"/>
  <c r="Z219" i="10"/>
  <c r="T110" i="10"/>
  <c r="P28" i="10"/>
  <c r="T124" i="10"/>
  <c r="AR214" i="10"/>
  <c r="AJ43" i="10"/>
  <c r="AJ63" i="10"/>
  <c r="AY43" i="10"/>
  <c r="Z157" i="10"/>
  <c r="T84" i="10"/>
  <c r="Z206" i="10"/>
  <c r="T87" i="10"/>
  <c r="Z182" i="10"/>
  <c r="L118" i="10"/>
  <c r="AI211" i="10"/>
  <c r="L120" i="10"/>
  <c r="N23" i="10"/>
  <c r="L106" i="10"/>
  <c r="N25" i="10"/>
  <c r="L96" i="10"/>
  <c r="AT108" i="10"/>
  <c r="Z165" i="10"/>
  <c r="Z175" i="10"/>
  <c r="AY191" i="10"/>
  <c r="AY36" i="10"/>
  <c r="T155" i="10"/>
  <c r="AY56" i="10"/>
  <c r="T154" i="10"/>
  <c r="P63" i="10"/>
  <c r="L175" i="10"/>
  <c r="P76" i="10"/>
  <c r="L177" i="10"/>
  <c r="P77" i="10"/>
  <c r="L165" i="10"/>
  <c r="P79" i="10"/>
  <c r="L166" i="10"/>
  <c r="AU143" i="10"/>
  <c r="Z152" i="10"/>
  <c r="Z172" i="10"/>
  <c r="AY207" i="10"/>
  <c r="AY45" i="10"/>
  <c r="T152" i="10"/>
  <c r="AY65" i="10"/>
  <c r="T176" i="10"/>
  <c r="P65" i="10"/>
  <c r="L192" i="10"/>
  <c r="P69" i="10"/>
  <c r="L194" i="10"/>
  <c r="P71" i="10"/>
  <c r="L196" i="10"/>
  <c r="P67" i="10"/>
  <c r="L198" i="10"/>
  <c r="X53" i="10"/>
  <c r="X64" i="10"/>
  <c r="AY142" i="10"/>
  <c r="X142" i="10"/>
  <c r="AY108" i="10"/>
  <c r="AJ22" i="10"/>
  <c r="AY135" i="10"/>
  <c r="AJ37" i="10"/>
  <c r="P137" i="10"/>
  <c r="Q64" i="10"/>
  <c r="P139" i="10"/>
  <c r="Q66" i="10"/>
  <c r="P142" i="10"/>
  <c r="Q51" i="10"/>
  <c r="P145" i="10"/>
  <c r="Q61" i="10"/>
  <c r="T114" i="10"/>
  <c r="T125" i="10"/>
  <c r="X139" i="10"/>
  <c r="Z216" i="10"/>
  <c r="T95" i="10"/>
  <c r="Z189" i="10"/>
  <c r="T91" i="10"/>
  <c r="Y64" i="10"/>
  <c r="Y97" i="10"/>
  <c r="Y147" i="10"/>
  <c r="Y201" i="10"/>
  <c r="X194" i="10"/>
  <c r="Z100" i="10"/>
  <c r="X196" i="10"/>
  <c r="Z106" i="10"/>
  <c r="X220" i="10"/>
  <c r="Z139" i="10"/>
  <c r="T29" i="10"/>
  <c r="Z130" i="10"/>
  <c r="T39" i="10"/>
  <c r="Z155" i="10"/>
  <c r="T44" i="10"/>
  <c r="AR69" i="10"/>
  <c r="AR91" i="10"/>
  <c r="AR145" i="10"/>
  <c r="AR204" i="10"/>
  <c r="X145" i="10"/>
  <c r="Z44" i="10"/>
  <c r="X143" i="10"/>
  <c r="Z51" i="10"/>
  <c r="X173" i="10"/>
  <c r="Z78" i="10"/>
  <c r="X162" i="10"/>
  <c r="Z76" i="10"/>
  <c r="X172" i="10"/>
  <c r="Z99" i="10"/>
  <c r="X186" i="10"/>
  <c r="Z96" i="10"/>
  <c r="Y101" i="10"/>
  <c r="Y166" i="10"/>
  <c r="Y204" i="10"/>
  <c r="AT62" i="10"/>
  <c r="T23" i="10"/>
  <c r="Z117" i="10"/>
  <c r="T25" i="10"/>
  <c r="Z121" i="10"/>
  <c r="T37" i="10"/>
  <c r="Z151" i="10"/>
  <c r="T36" i="10"/>
  <c r="Z169" i="10"/>
  <c r="AN100" i="10"/>
  <c r="AN126" i="10"/>
  <c r="AN162" i="10"/>
  <c r="AN141" i="10"/>
  <c r="T160" i="10"/>
  <c r="AY46" i="10"/>
  <c r="T163" i="10"/>
  <c r="AY71" i="10"/>
  <c r="T182" i="10"/>
  <c r="AY62" i="10"/>
  <c r="T165" i="10"/>
  <c r="AY82" i="10"/>
  <c r="T187" i="10"/>
  <c r="Y40" i="10"/>
  <c r="Z109" i="10"/>
  <c r="Z122" i="10"/>
  <c r="AY176" i="10"/>
  <c r="P42" i="10"/>
  <c r="T140" i="10"/>
  <c r="AY35" i="10"/>
  <c r="T157" i="10"/>
  <c r="P66" i="10"/>
  <c r="L169" i="10"/>
  <c r="P68" i="10"/>
  <c r="L170" i="10"/>
  <c r="P70" i="10"/>
  <c r="L162" i="10"/>
  <c r="P72" i="10"/>
  <c r="L164" i="10"/>
  <c r="AY164" i="10"/>
  <c r="AY202" i="10"/>
  <c r="AY113" i="10"/>
  <c r="X122" i="10"/>
  <c r="AY89" i="10"/>
  <c r="T207" i="10"/>
  <c r="AY120" i="10"/>
  <c r="T213" i="10"/>
  <c r="P123" i="10"/>
  <c r="Q43" i="10"/>
  <c r="P129" i="10"/>
  <c r="Q34" i="10"/>
  <c r="P131" i="10"/>
  <c r="Q45" i="10"/>
  <c r="P133" i="10"/>
  <c r="Q46" i="10"/>
  <c r="AY198" i="10"/>
  <c r="AY185" i="10"/>
  <c r="AY159" i="10"/>
  <c r="X146" i="10"/>
  <c r="AY118" i="10"/>
  <c r="T220" i="10"/>
  <c r="AY111" i="10"/>
  <c r="AJ26" i="10"/>
  <c r="P148" i="10"/>
  <c r="Q29" i="10"/>
  <c r="P150" i="10"/>
  <c r="Q42" i="10"/>
  <c r="P152" i="10"/>
  <c r="Q53" i="10"/>
  <c r="P154" i="10"/>
  <c r="Q55" i="10"/>
  <c r="T86" i="10"/>
  <c r="T118" i="10"/>
  <c r="X140" i="10"/>
  <c r="T82" i="10"/>
  <c r="AY175" i="10"/>
  <c r="AJ101" i="10"/>
  <c r="AY196" i="10"/>
  <c r="AJ92" i="10"/>
  <c r="P220" i="10"/>
  <c r="Q129" i="10"/>
  <c r="P210" i="10"/>
  <c r="Q131" i="10"/>
  <c r="P218" i="10"/>
  <c r="Q133" i="10"/>
  <c r="P204" i="10"/>
  <c r="Q135" i="10"/>
  <c r="AJ180" i="10"/>
  <c r="AJ169" i="10"/>
  <c r="T128" i="10"/>
  <c r="L132" i="10"/>
  <c r="Z69" i="10"/>
  <c r="AJ205" i="10"/>
  <c r="X176" i="10"/>
  <c r="Z103" i="10"/>
  <c r="X193" i="10"/>
  <c r="Z89" i="10"/>
  <c r="R219" i="10"/>
  <c r="AI133" i="10"/>
  <c r="R209" i="10"/>
  <c r="AI135" i="10"/>
  <c r="R211" i="10"/>
  <c r="AI137" i="10"/>
  <c r="R220" i="10"/>
  <c r="AT33" i="10"/>
  <c r="T180" i="10"/>
  <c r="T181" i="10"/>
  <c r="P30" i="10"/>
  <c r="Z126" i="10"/>
  <c r="T49" i="10"/>
  <c r="Z158" i="10"/>
  <c r="T75" i="10"/>
  <c r="Z162" i="10"/>
  <c r="L86" i="10"/>
  <c r="AI212" i="10"/>
  <c r="L95" i="10"/>
  <c r="AI214" i="10"/>
  <c r="L97" i="10"/>
  <c r="AI216" i="10"/>
  <c r="AN84" i="10"/>
  <c r="X168" i="10"/>
  <c r="X201" i="10"/>
  <c r="Z124" i="10"/>
  <c r="Z39" i="10"/>
  <c r="X190" i="10"/>
  <c r="Z128" i="10"/>
  <c r="X212" i="10"/>
  <c r="Z133" i="10"/>
  <c r="L38" i="10"/>
  <c r="AI140" i="10"/>
  <c r="L39" i="10"/>
  <c r="AI130" i="10"/>
  <c r="L41" i="10"/>
  <c r="AI142" i="10"/>
  <c r="L43" i="10"/>
  <c r="X127" i="10"/>
  <c r="L26" i="10"/>
  <c r="AI60" i="10"/>
  <c r="R154" i="10"/>
  <c r="AI72" i="10"/>
  <c r="R177" i="10"/>
  <c r="AI66" i="10"/>
  <c r="R176" i="10"/>
  <c r="AI109" i="10"/>
  <c r="R178" i="10"/>
  <c r="AI112" i="10"/>
  <c r="W218" i="10"/>
  <c r="I133" i="10"/>
  <c r="W220" i="10"/>
  <c r="I135" i="10"/>
  <c r="W216" i="10"/>
  <c r="P40" i="10"/>
  <c r="L88" i="10"/>
  <c r="AI179" i="10"/>
  <c r="L92" i="10"/>
  <c r="AI181" i="10"/>
  <c r="L112" i="10"/>
  <c r="AI205" i="10"/>
  <c r="L100" i="10"/>
  <c r="N31" i="10"/>
  <c r="L117" i="10"/>
  <c r="N47" i="10"/>
  <c r="AX165" i="10"/>
  <c r="AF50" i="10"/>
  <c r="AX167" i="10"/>
  <c r="AF56" i="10"/>
  <c r="AX169" i="10"/>
  <c r="AY161" i="10"/>
  <c r="L156" i="10"/>
  <c r="AI203" i="10"/>
  <c r="L104" i="10"/>
  <c r="AI218" i="10"/>
  <c r="L111" i="10"/>
  <c r="N22" i="10"/>
  <c r="L129" i="10"/>
  <c r="N40" i="10"/>
  <c r="L147" i="10"/>
  <c r="N45" i="10"/>
  <c r="AX148" i="10"/>
  <c r="AF65" i="10"/>
  <c r="AX150" i="10"/>
  <c r="AF77" i="10"/>
  <c r="AX152" i="10"/>
  <c r="AY86" i="10"/>
  <c r="P97" i="10"/>
  <c r="P74" i="10"/>
  <c r="L167" i="10"/>
  <c r="P83" i="10"/>
  <c r="L183" i="10"/>
  <c r="P91" i="10"/>
  <c r="L204" i="10"/>
  <c r="P95" i="10"/>
  <c r="L211" i="10"/>
  <c r="N114" i="10"/>
  <c r="BB32" i="10"/>
  <c r="N109" i="10"/>
  <c r="BB26" i="10"/>
  <c r="N111" i="10"/>
  <c r="BB40" i="10"/>
  <c r="AJ51" i="10"/>
  <c r="Q74" i="10"/>
  <c r="P141" i="10"/>
  <c r="Q37" i="10"/>
  <c r="P158" i="10"/>
  <c r="Q57" i="10"/>
  <c r="P151" i="10"/>
  <c r="Q73" i="10"/>
  <c r="P160" i="10"/>
  <c r="Q69" i="10"/>
  <c r="N213" i="10"/>
  <c r="BB90" i="10"/>
  <c r="N215" i="10"/>
  <c r="BB82" i="10"/>
  <c r="N217" i="10"/>
  <c r="BB99" i="10"/>
  <c r="AY211" i="10"/>
  <c r="R50" i="10"/>
  <c r="P202" i="10"/>
  <c r="N53" i="10"/>
  <c r="Z202" i="10"/>
  <c r="Z110" i="10"/>
  <c r="T48" i="10"/>
  <c r="Z146" i="10"/>
  <c r="T54" i="10"/>
  <c r="Z166" i="10"/>
  <c r="L64" i="10"/>
  <c r="AI196" i="10"/>
  <c r="L72" i="10"/>
  <c r="AI198" i="10"/>
  <c r="L74" i="10"/>
  <c r="AI200" i="10"/>
  <c r="L76" i="10"/>
  <c r="AT71" i="10"/>
  <c r="Z24" i="10"/>
  <c r="Z34" i="10"/>
  <c r="AY144" i="10"/>
  <c r="Z183" i="10"/>
  <c r="T113" i="10"/>
  <c r="P34" i="10"/>
  <c r="T129" i="10"/>
  <c r="P44" i="10"/>
  <c r="L140" i="10"/>
  <c r="P35" i="10"/>
  <c r="L143" i="10"/>
  <c r="P29" i="10"/>
  <c r="L142" i="10"/>
  <c r="P36" i="10"/>
  <c r="AN146" i="10"/>
  <c r="AJ28" i="10"/>
  <c r="AJ38" i="10"/>
  <c r="AY28" i="10"/>
  <c r="Z145" i="10"/>
  <c r="T60" i="10"/>
  <c r="Z190" i="10"/>
  <c r="T76" i="10"/>
  <c r="Z208" i="10"/>
  <c r="L90" i="10"/>
  <c r="AI215" i="10"/>
  <c r="L91" i="10"/>
  <c r="AI219" i="10"/>
  <c r="L98" i="10"/>
  <c r="AI221" i="10"/>
  <c r="L102" i="10"/>
  <c r="X137" i="10"/>
  <c r="AI149" i="10"/>
  <c r="AI139" i="10"/>
  <c r="L29" i="10"/>
  <c r="AI132" i="10"/>
  <c r="L32" i="10"/>
  <c r="AI159" i="10"/>
  <c r="L40" i="10"/>
  <c r="AI146" i="10"/>
  <c r="L75" i="10"/>
  <c r="AI156" i="10"/>
  <c r="AX90" i="10"/>
  <c r="I197" i="10"/>
  <c r="AX92" i="10"/>
  <c r="I199" i="10"/>
  <c r="AX70" i="10"/>
  <c r="Z129" i="10"/>
  <c r="AI199" i="10"/>
  <c r="P53" i="10"/>
  <c r="L176" i="10"/>
  <c r="P60" i="10"/>
  <c r="L158" i="10"/>
  <c r="P48" i="10"/>
  <c r="L171" i="10"/>
  <c r="P92" i="10"/>
  <c r="L206" i="10"/>
  <c r="N92" i="10"/>
  <c r="AX213" i="10"/>
  <c r="N84" i="10"/>
  <c r="AX215" i="10"/>
  <c r="N101" i="10"/>
  <c r="AX205" i="10"/>
  <c r="Z188" i="10"/>
  <c r="P49" i="10"/>
  <c r="P58" i="10"/>
  <c r="L161" i="10"/>
  <c r="P50" i="10"/>
  <c r="L168" i="10"/>
  <c r="P85" i="10"/>
  <c r="L185" i="10"/>
  <c r="P104" i="10"/>
  <c r="L181" i="10"/>
  <c r="N123" i="10"/>
  <c r="BB25" i="10"/>
  <c r="N125" i="10"/>
  <c r="BB27" i="10"/>
  <c r="N127" i="10"/>
  <c r="BB29" i="10"/>
  <c r="T192" i="10"/>
  <c r="Q24" i="10"/>
  <c r="P125" i="10"/>
  <c r="Q52" i="10"/>
  <c r="P144" i="10"/>
  <c r="Q39" i="10"/>
  <c r="P146" i="10"/>
  <c r="Q60" i="10"/>
  <c r="P181" i="10"/>
  <c r="Q94" i="10"/>
  <c r="N197" i="10"/>
  <c r="BB110" i="10"/>
  <c r="N199" i="10"/>
  <c r="BB84" i="10"/>
  <c r="N201" i="10"/>
  <c r="BB80" i="10"/>
  <c r="AY132" i="10"/>
  <c r="P174" i="10"/>
  <c r="P184" i="10"/>
  <c r="Q111" i="10"/>
  <c r="P190" i="10"/>
  <c r="Q108" i="10"/>
  <c r="P214" i="10"/>
  <c r="Q141" i="10"/>
  <c r="R23" i="10"/>
  <c r="Q157" i="10"/>
  <c r="W66" i="10"/>
  <c r="BB176" i="10"/>
  <c r="W68" i="10"/>
  <c r="BB178" i="10"/>
  <c r="W70" i="10"/>
  <c r="BB180" i="10"/>
  <c r="AJ131" i="10"/>
  <c r="L217" i="10"/>
  <c r="L136" i="10"/>
  <c r="AY87" i="10"/>
  <c r="Z204" i="10"/>
  <c r="T111" i="10"/>
  <c r="Z217" i="10"/>
  <c r="T115" i="10"/>
  <c r="P25" i="10"/>
  <c r="L149" i="10"/>
  <c r="N56" i="10"/>
  <c r="L151" i="10"/>
  <c r="N58" i="10"/>
  <c r="L153" i="10"/>
  <c r="N60" i="10"/>
  <c r="L155" i="10"/>
  <c r="AT103" i="10"/>
  <c r="AY60" i="10"/>
  <c r="AY26" i="10"/>
  <c r="X56" i="10"/>
  <c r="AY51" i="10"/>
  <c r="T173" i="10"/>
  <c r="AY88" i="10"/>
  <c r="T194" i="10"/>
  <c r="P88" i="10"/>
  <c r="L213" i="10"/>
  <c r="P94" i="10"/>
  <c r="L221" i="10"/>
  <c r="P109" i="10"/>
  <c r="L215" i="10"/>
  <c r="P110" i="10"/>
  <c r="AN163" i="10"/>
  <c r="Z91" i="10"/>
  <c r="Z94" i="10"/>
  <c r="AY146" i="10"/>
  <c r="Z215" i="10"/>
  <c r="T126" i="10"/>
  <c r="AY27" i="10"/>
  <c r="T143" i="10"/>
  <c r="P59" i="10"/>
  <c r="L184" i="10"/>
  <c r="P54" i="10"/>
  <c r="L186" i="10"/>
  <c r="P56" i="10"/>
  <c r="L188" i="10"/>
  <c r="P57" i="10"/>
  <c r="L190" i="10"/>
  <c r="Z102" i="10"/>
  <c r="L34" i="10"/>
  <c r="AI202" i="10"/>
  <c r="L101" i="10"/>
  <c r="AI189" i="10"/>
  <c r="L93" i="10"/>
  <c r="AI183" i="10"/>
  <c r="L114" i="10"/>
  <c r="AI220" i="10"/>
  <c r="L131" i="10"/>
  <c r="N42" i="10"/>
  <c r="AX149" i="10"/>
  <c r="AF64" i="10"/>
  <c r="AX151" i="10"/>
  <c r="AF66" i="10"/>
  <c r="AX153" i="10"/>
  <c r="T73" i="10"/>
  <c r="L94" i="10"/>
  <c r="P103" i="10"/>
  <c r="Q28" i="10"/>
  <c r="P127" i="10"/>
  <c r="Q23" i="10"/>
  <c r="P121" i="10"/>
  <c r="Q56" i="10"/>
  <c r="P140" i="10"/>
  <c r="Q62" i="10"/>
  <c r="N174" i="10"/>
  <c r="BB67" i="10"/>
  <c r="N176" i="10"/>
  <c r="BB69" i="10"/>
  <c r="N178" i="10"/>
  <c r="BB65" i="10"/>
  <c r="T123" i="10"/>
  <c r="L172" i="10"/>
  <c r="P118" i="10"/>
  <c r="Q40" i="10"/>
  <c r="P126" i="10"/>
  <c r="Q54" i="10"/>
  <c r="P143" i="10"/>
  <c r="Q47" i="10"/>
  <c r="P153" i="10"/>
  <c r="Q78" i="10"/>
  <c r="N167" i="10"/>
  <c r="BB94" i="10"/>
  <c r="N171" i="10"/>
  <c r="BB96" i="10"/>
  <c r="N173" i="10"/>
  <c r="BB98" i="10"/>
  <c r="AY92" i="10"/>
  <c r="P99" i="10"/>
  <c r="P207" i="10"/>
  <c r="Q118" i="10"/>
  <c r="P186" i="10"/>
  <c r="Q101" i="10"/>
  <c r="P219" i="10"/>
  <c r="Q117" i="10"/>
  <c r="R36" i="10"/>
  <c r="Q121" i="10"/>
  <c r="W53" i="10"/>
  <c r="BB153" i="10"/>
  <c r="W55" i="10"/>
  <c r="BB155" i="10"/>
  <c r="W41" i="10"/>
  <c r="BB139" i="10"/>
  <c r="AJ71" i="10"/>
  <c r="L174" i="10"/>
  <c r="R59" i="10"/>
  <c r="Q162" i="10"/>
  <c r="R82" i="10"/>
  <c r="Q195" i="10"/>
  <c r="R77" i="10"/>
  <c r="Q180" i="10"/>
  <c r="R81" i="10"/>
  <c r="Q210" i="10"/>
  <c r="W128" i="10"/>
  <c r="I29" i="10"/>
  <c r="W112" i="10"/>
  <c r="I33" i="10"/>
  <c r="W125" i="10"/>
  <c r="T167" i="10"/>
  <c r="R42" i="10"/>
  <c r="Y61" i="10"/>
  <c r="X32" i="10"/>
  <c r="AY59" i="10"/>
  <c r="T190" i="10"/>
  <c r="AY55" i="10"/>
  <c r="T175" i="10"/>
  <c r="P106" i="10"/>
  <c r="L191" i="10"/>
  <c r="P108" i="10"/>
  <c r="L193" i="10"/>
  <c r="P82" i="10"/>
  <c r="L195" i="10"/>
  <c r="P87" i="10"/>
  <c r="L197" i="10"/>
  <c r="X107" i="10"/>
  <c r="X128" i="10"/>
  <c r="AY177" i="10"/>
  <c r="X205" i="10"/>
  <c r="AY119" i="10"/>
  <c r="AJ50" i="10"/>
  <c r="AY149" i="10"/>
  <c r="AJ58" i="10"/>
  <c r="P183" i="10"/>
  <c r="Q75" i="10"/>
  <c r="P185" i="10"/>
  <c r="Q76" i="10"/>
  <c r="P187" i="10"/>
  <c r="Q68" i="10"/>
  <c r="P189" i="10"/>
  <c r="AN171" i="10"/>
  <c r="AY141" i="10"/>
  <c r="AY66" i="10"/>
  <c r="X90" i="10"/>
  <c r="AY77" i="10"/>
  <c r="T208" i="10"/>
  <c r="AY107" i="10"/>
  <c r="T195" i="10"/>
  <c r="P114" i="10"/>
  <c r="Q38" i="10"/>
  <c r="P116" i="10"/>
  <c r="Q25" i="10"/>
  <c r="P122" i="10"/>
  <c r="Q32" i="10"/>
  <c r="P124" i="10"/>
  <c r="Q31" i="10"/>
  <c r="Z48" i="10"/>
  <c r="AI151" i="10"/>
  <c r="P43" i="10"/>
  <c r="L144" i="10"/>
  <c r="P41" i="10"/>
  <c r="L178" i="10"/>
  <c r="P62" i="10"/>
  <c r="L160" i="10"/>
  <c r="P61" i="10"/>
  <c r="L189" i="10"/>
  <c r="N108" i="10"/>
  <c r="AX201" i="10"/>
  <c r="N110" i="10"/>
  <c r="AX203" i="10"/>
  <c r="N82" i="10"/>
  <c r="AX180" i="10"/>
  <c r="Z181" i="10"/>
  <c r="AI201" i="10"/>
  <c r="P176" i="10"/>
  <c r="Q81" i="10"/>
  <c r="P193" i="10"/>
  <c r="Q93" i="10"/>
  <c r="P211" i="10"/>
  <c r="Q122" i="10"/>
  <c r="P208" i="10"/>
  <c r="Q123" i="10"/>
  <c r="W30" i="10"/>
  <c r="BB148" i="10"/>
  <c r="W22" i="10"/>
  <c r="BB150" i="10"/>
  <c r="W24" i="10"/>
  <c r="BB152" i="10"/>
  <c r="AN212" i="10"/>
  <c r="P51" i="10"/>
  <c r="P191" i="10"/>
  <c r="Q89" i="10"/>
  <c r="P209" i="10"/>
  <c r="Q120" i="10"/>
  <c r="P188" i="10"/>
  <c r="Q113" i="10"/>
  <c r="P216" i="10"/>
  <c r="Q143" i="10"/>
  <c r="W44" i="10"/>
  <c r="BB164" i="10"/>
  <c r="W46" i="10"/>
  <c r="BB166" i="10"/>
  <c r="W34" i="10"/>
  <c r="BB168" i="10"/>
  <c r="T210" i="10"/>
  <c r="L138" i="10"/>
  <c r="R65" i="10"/>
  <c r="Q177" i="10"/>
  <c r="R57" i="10"/>
  <c r="Q170" i="10"/>
  <c r="R84" i="10"/>
  <c r="Q197" i="10"/>
  <c r="R99" i="10"/>
  <c r="Q200" i="10"/>
  <c r="W119" i="10"/>
  <c r="I24" i="10"/>
  <c r="W121" i="10"/>
  <c r="I26" i="10"/>
  <c r="W123" i="10"/>
  <c r="X116" i="10"/>
  <c r="P162" i="10"/>
  <c r="Q215" i="10"/>
  <c r="R135" i="10"/>
  <c r="AI39" i="10"/>
  <c r="R132" i="10"/>
  <c r="AI40" i="10"/>
  <c r="R153" i="10"/>
  <c r="AI71" i="10"/>
  <c r="R164" i="10"/>
  <c r="AI80" i="10"/>
  <c r="W167" i="10"/>
  <c r="I98" i="10"/>
  <c r="W184" i="10"/>
  <c r="I100" i="10"/>
  <c r="W186" i="10"/>
  <c r="T161" i="10"/>
  <c r="Q159" i="10"/>
  <c r="AI110" i="10"/>
  <c r="P24" i="10"/>
  <c r="X151" i="10"/>
  <c r="AY133" i="10"/>
  <c r="AJ34" i="10"/>
  <c r="AY123" i="10"/>
  <c r="AJ52" i="10"/>
  <c r="P166" i="10"/>
  <c r="Q80" i="10"/>
  <c r="P167" i="10"/>
  <c r="Q82" i="10"/>
  <c r="P171" i="10"/>
  <c r="Q84" i="10"/>
  <c r="P173" i="10"/>
  <c r="Q86" i="10"/>
  <c r="T178" i="10"/>
  <c r="T156" i="10"/>
  <c r="X184" i="10"/>
  <c r="T117" i="10"/>
  <c r="AY210" i="10"/>
  <c r="AJ104" i="10"/>
  <c r="AY195" i="10"/>
  <c r="AJ115" i="10"/>
  <c r="R38" i="10"/>
  <c r="Q138" i="10"/>
  <c r="R25" i="10"/>
  <c r="Q142" i="10"/>
  <c r="R32" i="10"/>
  <c r="Q147" i="10"/>
  <c r="R34" i="10"/>
  <c r="X155" i="10"/>
  <c r="X180" i="10"/>
  <c r="X68" i="10"/>
  <c r="X210" i="10"/>
  <c r="AY163" i="10"/>
  <c r="AJ69" i="10"/>
  <c r="AY150" i="10"/>
  <c r="AJ68" i="10"/>
  <c r="P163" i="10"/>
  <c r="Q100" i="10"/>
  <c r="P168" i="10"/>
  <c r="Q102" i="10"/>
  <c r="P169" i="10"/>
  <c r="Q83" i="10"/>
  <c r="P178" i="10"/>
  <c r="Q87" i="10"/>
  <c r="X207" i="10"/>
  <c r="L28" i="10"/>
  <c r="P111" i="10"/>
  <c r="L203" i="10"/>
  <c r="P105" i="10"/>
  <c r="Q30" i="10"/>
  <c r="P128" i="10"/>
  <c r="Q35" i="10"/>
  <c r="P135" i="10"/>
  <c r="Q49" i="10"/>
  <c r="N151" i="10"/>
  <c r="BB79" i="10"/>
  <c r="N153" i="10"/>
  <c r="BB81" i="10"/>
  <c r="N155" i="10"/>
  <c r="BB83" i="10"/>
  <c r="T70" i="10"/>
  <c r="L99" i="10"/>
  <c r="R52" i="10"/>
  <c r="Q167" i="10"/>
  <c r="R39" i="10"/>
  <c r="Q140" i="10"/>
  <c r="R69" i="10"/>
  <c r="Q181" i="10"/>
  <c r="R86" i="10"/>
  <c r="Q199" i="10"/>
  <c r="W88" i="10"/>
  <c r="BB202" i="10"/>
  <c r="W93" i="10"/>
  <c r="BB204" i="10"/>
  <c r="W78" i="10"/>
  <c r="BB185" i="10"/>
  <c r="T127" i="10"/>
  <c r="L87" i="10"/>
  <c r="R37" i="10"/>
  <c r="Q146" i="10"/>
  <c r="R67" i="10"/>
  <c r="Q179" i="10"/>
  <c r="R60" i="10"/>
  <c r="Q172" i="10"/>
  <c r="R79" i="10"/>
  <c r="Q184" i="10"/>
  <c r="W97" i="10"/>
  <c r="BB212" i="10"/>
  <c r="W90" i="10"/>
  <c r="BB214" i="10"/>
  <c r="W99" i="10"/>
  <c r="AU151" i="10"/>
  <c r="P117" i="10"/>
  <c r="Q209" i="10"/>
  <c r="R106" i="10"/>
  <c r="AI25" i="10"/>
  <c r="R137" i="10"/>
  <c r="AI46" i="10"/>
  <c r="R134" i="10"/>
  <c r="AI44" i="10"/>
  <c r="R144" i="10"/>
  <c r="AI58" i="10"/>
  <c r="W169" i="10"/>
  <c r="I81" i="10"/>
  <c r="W170" i="10"/>
  <c r="I68" i="10"/>
  <c r="W172" i="10"/>
  <c r="X138" i="10"/>
  <c r="Q72" i="10"/>
  <c r="AI85" i="10"/>
  <c r="R216" i="10"/>
  <c r="AI100" i="10"/>
  <c r="R199" i="10"/>
  <c r="AI108" i="10"/>
  <c r="R186" i="10"/>
  <c r="AI129" i="10"/>
  <c r="L22" i="10"/>
  <c r="AI147" i="10"/>
  <c r="AX40" i="10"/>
  <c r="I148" i="10"/>
  <c r="AX46" i="10"/>
  <c r="I150" i="10"/>
  <c r="AX30" i="10"/>
  <c r="X178" i="10"/>
  <c r="R44" i="10"/>
  <c r="P23" i="10"/>
  <c r="T88" i="10"/>
  <c r="AY194" i="10"/>
  <c r="AJ85" i="10"/>
  <c r="AY212" i="10"/>
  <c r="AJ106" i="10"/>
  <c r="P221" i="10"/>
  <c r="Q145" i="10"/>
  <c r="R22" i="10"/>
  <c r="Q119" i="10"/>
  <c r="R24" i="10"/>
  <c r="Q127" i="10"/>
  <c r="R26" i="10"/>
  <c r="Q130" i="10"/>
  <c r="Z22" i="10"/>
  <c r="Z23" i="10"/>
  <c r="T145" i="10"/>
  <c r="AJ49" i="10"/>
  <c r="X72" i="10"/>
  <c r="AJ163" i="10"/>
  <c r="X76" i="10"/>
  <c r="AJ167" i="10"/>
  <c r="R101" i="10"/>
  <c r="Q202" i="10"/>
  <c r="R103" i="10"/>
  <c r="Q204" i="10"/>
  <c r="R105" i="10"/>
  <c r="Q219" i="10"/>
  <c r="R107" i="10"/>
  <c r="AJ24" i="10"/>
  <c r="AJ45" i="10"/>
  <c r="X202" i="10"/>
  <c r="T146" i="10"/>
  <c r="AY209" i="10"/>
  <c r="AJ129" i="10"/>
  <c r="AY217" i="10"/>
  <c r="AJ119" i="10"/>
  <c r="R27" i="10"/>
  <c r="Q148" i="10"/>
  <c r="R40" i="10"/>
  <c r="Q150" i="10"/>
  <c r="R46" i="10"/>
  <c r="Q152" i="10"/>
  <c r="R35" i="10"/>
  <c r="Q154" i="10"/>
  <c r="Z112" i="10"/>
  <c r="AI153" i="10"/>
  <c r="P155" i="10"/>
  <c r="Q79" i="10"/>
  <c r="P161" i="10"/>
  <c r="Q85" i="10"/>
  <c r="P195" i="10"/>
  <c r="Q95" i="10"/>
  <c r="P192" i="10"/>
  <c r="Q115" i="10"/>
  <c r="W25" i="10"/>
  <c r="BB129" i="10"/>
  <c r="W27" i="10"/>
  <c r="BB131" i="10"/>
  <c r="W32" i="10"/>
  <c r="AU86" i="10"/>
  <c r="Z192" i="10"/>
  <c r="Q149" i="10"/>
  <c r="R87" i="10"/>
  <c r="Q206" i="10"/>
  <c r="R124" i="10"/>
  <c r="AI33" i="10"/>
  <c r="R121" i="10"/>
  <c r="AI34" i="10"/>
  <c r="R125" i="10"/>
  <c r="AI47" i="10"/>
  <c r="W171" i="10"/>
  <c r="I86" i="10"/>
  <c r="W173" i="10"/>
  <c r="I88" i="10"/>
  <c r="W175" i="10"/>
  <c r="AU140" i="10"/>
  <c r="P39" i="10"/>
  <c r="Q165" i="10"/>
  <c r="R122" i="10"/>
  <c r="AI28" i="10"/>
  <c r="R115" i="10"/>
  <c r="AI35" i="10"/>
  <c r="R139" i="10"/>
  <c r="AI26" i="10"/>
  <c r="R155" i="10"/>
  <c r="AI73" i="10"/>
  <c r="W187" i="10"/>
  <c r="I74" i="10"/>
  <c r="W189" i="10"/>
  <c r="I65" i="10"/>
  <c r="W151" i="10"/>
  <c r="AY78" i="10"/>
  <c r="L220" i="10"/>
  <c r="AI103" i="10"/>
  <c r="R200" i="10"/>
  <c r="AI92" i="10"/>
  <c r="R218" i="10"/>
  <c r="AI104" i="10"/>
  <c r="R201" i="10"/>
  <c r="AI102" i="10"/>
  <c r="R207" i="10"/>
  <c r="AI123" i="10"/>
  <c r="AX31" i="10"/>
  <c r="I163" i="10"/>
  <c r="AX37" i="10"/>
  <c r="I165" i="10"/>
  <c r="AX48" i="10"/>
  <c r="AY215" i="10"/>
  <c r="P170" i="10"/>
  <c r="AI170" i="10"/>
  <c r="L69" i="10"/>
  <c r="AI188" i="10"/>
  <c r="L60" i="10"/>
  <c r="AI175" i="10"/>
  <c r="L82" i="10"/>
  <c r="AI192" i="10"/>
  <c r="L107" i="10"/>
  <c r="AI195" i="10"/>
  <c r="AX122" i="10"/>
  <c r="AF24" i="10"/>
  <c r="AX124" i="10"/>
  <c r="AF26" i="10"/>
  <c r="AX126" i="10"/>
  <c r="T119" i="10"/>
  <c r="Q161" i="10"/>
  <c r="N26" i="10"/>
  <c r="P33" i="10"/>
  <c r="T215" i="10"/>
  <c r="X57" i="10"/>
  <c r="AJ176" i="10"/>
  <c r="X74" i="10"/>
  <c r="AJ156" i="10"/>
  <c r="R70" i="10"/>
  <c r="Q189" i="10"/>
  <c r="R72" i="10"/>
  <c r="Q186" i="10"/>
  <c r="R89" i="10"/>
  <c r="Q188" i="10"/>
  <c r="R93" i="10"/>
  <c r="Q192" i="10"/>
  <c r="AY69" i="10"/>
  <c r="AY80" i="10"/>
  <c r="AJ126" i="10"/>
  <c r="AJ141" i="10"/>
  <c r="X130" i="10"/>
  <c r="Z43" i="10"/>
  <c r="X118" i="10"/>
  <c r="Z52" i="10"/>
  <c r="R136" i="10"/>
  <c r="AI59" i="10"/>
  <c r="R148" i="10"/>
  <c r="AI68" i="10"/>
  <c r="R150" i="10"/>
  <c r="AI64" i="10"/>
  <c r="R152" i="10"/>
  <c r="Z79" i="10"/>
  <c r="Z111" i="10"/>
  <c r="T204" i="10"/>
  <c r="AJ55" i="10"/>
  <c r="X81" i="10"/>
  <c r="AJ190" i="10"/>
  <c r="X87" i="10"/>
  <c r="AJ208" i="10"/>
  <c r="R114" i="10"/>
  <c r="Q221" i="10"/>
  <c r="R116" i="10"/>
  <c r="AI22" i="10"/>
  <c r="R118" i="10"/>
  <c r="AI24" i="10"/>
  <c r="R120" i="10"/>
  <c r="AI23" i="10"/>
  <c r="X192" i="10"/>
  <c r="L30" i="10"/>
  <c r="R41" i="10"/>
  <c r="Q151" i="10"/>
  <c r="R54" i="10"/>
  <c r="Q169" i="10"/>
  <c r="R47" i="10"/>
  <c r="Q168" i="10"/>
  <c r="R62" i="10"/>
  <c r="Q164" i="10"/>
  <c r="W100" i="10"/>
  <c r="BB183" i="10"/>
  <c r="W102" i="10"/>
  <c r="BB186" i="10"/>
  <c r="W104" i="10"/>
  <c r="T168" i="10"/>
  <c r="L109" i="10"/>
  <c r="AI70" i="10"/>
  <c r="R175" i="10"/>
  <c r="AI74" i="10"/>
  <c r="R174" i="10"/>
  <c r="AI107" i="10"/>
  <c r="R204" i="10"/>
  <c r="AI96" i="10"/>
  <c r="R203" i="10"/>
  <c r="AI98" i="10"/>
  <c r="AX24" i="10"/>
  <c r="I123" i="10"/>
  <c r="AX26" i="10"/>
  <c r="I117" i="10"/>
  <c r="AX28" i="10"/>
  <c r="Z32" i="10"/>
  <c r="L154" i="10"/>
  <c r="AI88" i="10"/>
  <c r="R172" i="10"/>
  <c r="AI105" i="10"/>
  <c r="R202" i="10"/>
  <c r="AI93" i="10"/>
  <c r="R190" i="10"/>
  <c r="AI106" i="10"/>
  <c r="R221" i="10"/>
  <c r="AI131" i="10"/>
  <c r="AX29" i="10"/>
  <c r="I147" i="10"/>
  <c r="AX39" i="10"/>
  <c r="I149" i="10"/>
  <c r="AX41" i="10"/>
  <c r="AY47" i="10"/>
  <c r="P119" i="10"/>
  <c r="AI145" i="10"/>
  <c r="L47" i="10"/>
  <c r="AI172" i="10"/>
  <c r="L71" i="10"/>
  <c r="AI152" i="10"/>
  <c r="L49" i="10"/>
  <c r="AI154" i="10"/>
  <c r="L85" i="10"/>
  <c r="AI210" i="10"/>
  <c r="AX98" i="10"/>
  <c r="I209" i="10"/>
  <c r="AX83" i="10"/>
  <c r="I208" i="10"/>
  <c r="AX100" i="10"/>
  <c r="X188" i="10"/>
  <c r="Q71" i="10"/>
  <c r="N27" i="10"/>
  <c r="L119" i="10"/>
  <c r="N34" i="10"/>
  <c r="L124" i="10"/>
  <c r="N38" i="10"/>
  <c r="L146" i="10"/>
  <c r="P46" i="10"/>
  <c r="L152" i="10"/>
  <c r="N76" i="10"/>
  <c r="AX170" i="10"/>
  <c r="N50" i="10"/>
  <c r="AX172" i="10"/>
  <c r="N48" i="10"/>
  <c r="AX174" i="10"/>
  <c r="AY193" i="10"/>
  <c r="R48" i="10"/>
  <c r="P73" i="10"/>
  <c r="AJ110" i="10"/>
  <c r="AJ124" i="10"/>
  <c r="X112" i="10"/>
  <c r="Z36" i="10"/>
  <c r="X132" i="10"/>
  <c r="Z45" i="10"/>
  <c r="R157" i="10"/>
  <c r="AI75" i="10"/>
  <c r="R159" i="10"/>
  <c r="AI53" i="10"/>
  <c r="R161" i="10"/>
  <c r="AI55" i="10"/>
  <c r="R163" i="10"/>
  <c r="Y189" i="10"/>
  <c r="X97" i="10"/>
  <c r="X120" i="10"/>
  <c r="Z87" i="10"/>
  <c r="Z33" i="10"/>
  <c r="X191" i="10"/>
  <c r="Z98" i="10"/>
  <c r="X209" i="10"/>
  <c r="Z114" i="10"/>
  <c r="R217" i="10"/>
  <c r="AI124" i="10"/>
  <c r="L23" i="10"/>
  <c r="AI125" i="10"/>
  <c r="L25" i="10"/>
  <c r="AI115" i="10"/>
  <c r="L27" i="10"/>
  <c r="AY125" i="10"/>
  <c r="AY145" i="10"/>
  <c r="AJ188" i="10"/>
  <c r="AJ174" i="10"/>
  <c r="X148" i="10"/>
  <c r="Z40" i="10"/>
  <c r="X144" i="10"/>
  <c r="Z75" i="10"/>
  <c r="R158" i="10"/>
  <c r="AI97" i="10"/>
  <c r="R160" i="10"/>
  <c r="AI99" i="10"/>
  <c r="R162" i="10"/>
  <c r="AI101" i="10"/>
  <c r="R170" i="10"/>
  <c r="AU41" i="10"/>
  <c r="Z104" i="10"/>
  <c r="Q91" i="10"/>
  <c r="R109" i="10"/>
  <c r="Q208" i="10"/>
  <c r="R100" i="10"/>
  <c r="Q214" i="10"/>
  <c r="R126" i="10"/>
  <c r="AI27" i="10"/>
  <c r="R141" i="10"/>
  <c r="AI48" i="10"/>
  <c r="W141" i="10"/>
  <c r="I57" i="10"/>
  <c r="W145" i="10"/>
  <c r="I61" i="10"/>
  <c r="W143" i="10"/>
  <c r="T202" i="10"/>
  <c r="AI197" i="10"/>
  <c r="AI119" i="10"/>
  <c r="L24" i="10"/>
  <c r="AI157" i="10"/>
  <c r="L37" i="10"/>
  <c r="AI144" i="10"/>
  <c r="L57" i="10"/>
  <c r="AI176" i="10"/>
  <c r="L55" i="10"/>
  <c r="AI158" i="10"/>
  <c r="AX93" i="10"/>
  <c r="I189" i="10"/>
  <c r="AX95" i="10"/>
  <c r="I192" i="10"/>
  <c r="AX97" i="10"/>
  <c r="Z42" i="10"/>
  <c r="P47" i="10"/>
  <c r="AI155" i="10"/>
  <c r="L45" i="10"/>
  <c r="AI136" i="10"/>
  <c r="L53" i="10"/>
  <c r="AI174" i="10"/>
  <c r="L73" i="10"/>
  <c r="AI160" i="10"/>
  <c r="L84" i="10"/>
  <c r="AI194" i="10"/>
  <c r="AX109" i="10"/>
  <c r="I212" i="10"/>
  <c r="AX91" i="10"/>
  <c r="I215" i="10"/>
  <c r="AX81" i="10"/>
  <c r="X79" i="10"/>
  <c r="Q22" i="10"/>
  <c r="AI217" i="10"/>
  <c r="L108" i="10"/>
  <c r="N29" i="10"/>
  <c r="L125" i="10"/>
  <c r="N28" i="10"/>
  <c r="L123" i="10"/>
  <c r="N33" i="10"/>
  <c r="L141" i="10"/>
  <c r="N41" i="10"/>
  <c r="AX166" i="10"/>
  <c r="N62" i="10"/>
  <c r="AX171" i="10"/>
  <c r="N64" i="10"/>
  <c r="AX173" i="10"/>
  <c r="AY147" i="10"/>
  <c r="P172" i="10"/>
  <c r="P81" i="10"/>
  <c r="L179" i="10"/>
  <c r="P78" i="10"/>
  <c r="L202" i="10"/>
  <c r="P102" i="10"/>
  <c r="L187" i="10"/>
  <c r="P115" i="10"/>
  <c r="L219" i="10"/>
  <c r="N136" i="10"/>
  <c r="BB22" i="10"/>
  <c r="N138" i="10"/>
  <c r="BB31" i="10"/>
  <c r="N140" i="10"/>
  <c r="BB34" i="10"/>
  <c r="AJ113" i="10"/>
  <c r="Q163" i="10"/>
  <c r="P156" i="10"/>
  <c r="AI36" i="10"/>
  <c r="Q59" i="10"/>
  <c r="P149" i="10"/>
  <c r="Q67" i="10"/>
  <c r="P179" i="10"/>
  <c r="Q92" i="10"/>
  <c r="P159" i="10"/>
  <c r="Q98" i="10"/>
  <c r="N186" i="10"/>
  <c r="BB121" i="10"/>
  <c r="N185" i="10"/>
  <c r="BB123" i="10"/>
  <c r="AY57" i="10"/>
  <c r="R168" i="10"/>
  <c r="AI65" i="10"/>
  <c r="R165" i="10"/>
  <c r="AI62" i="10"/>
  <c r="R156" i="10"/>
  <c r="AI76" i="10"/>
  <c r="R179" i="10"/>
  <c r="AI83" i="10"/>
  <c r="R206" i="10"/>
  <c r="AI77" i="10"/>
  <c r="W200" i="10"/>
  <c r="I111" i="10"/>
  <c r="W202" i="10"/>
  <c r="I113" i="10"/>
  <c r="W204" i="10"/>
  <c r="R85" i="10"/>
  <c r="R188" i="10"/>
  <c r="BB173" i="10"/>
  <c r="W65" i="10"/>
  <c r="BB182" i="10"/>
  <c r="W76" i="10"/>
  <c r="BB188" i="10"/>
  <c r="W110" i="10"/>
  <c r="BB196" i="10"/>
  <c r="W94" i="10"/>
  <c r="BB208" i="10"/>
  <c r="W117" i="10"/>
  <c r="I22" i="10"/>
  <c r="AC142" i="10"/>
  <c r="AO54" i="10"/>
  <c r="AC144" i="10"/>
  <c r="Q213" i="10"/>
  <c r="L48" i="10"/>
  <c r="BB203" i="10"/>
  <c r="W106" i="10"/>
  <c r="BB192" i="10"/>
  <c r="W108" i="10"/>
  <c r="BB194" i="10"/>
  <c r="W92" i="10"/>
  <c r="BB220" i="10"/>
  <c r="W115" i="10"/>
  <c r="BB206" i="10"/>
  <c r="W127" i="10"/>
  <c r="I38" i="10"/>
  <c r="AC122" i="10"/>
  <c r="AO39" i="10"/>
  <c r="AC135" i="10"/>
  <c r="R96" i="10"/>
  <c r="L116" i="10"/>
  <c r="BB190" i="10"/>
  <c r="W84" i="10"/>
  <c r="BB179" i="10"/>
  <c r="W91" i="10"/>
  <c r="BB187" i="10"/>
  <c r="W113" i="10"/>
  <c r="BB216" i="10"/>
  <c r="W111" i="10"/>
  <c r="I36" i="10"/>
  <c r="W136" i="10"/>
  <c r="I34" i="10"/>
  <c r="AC154" i="10"/>
  <c r="AO62" i="10"/>
  <c r="AC156" i="10"/>
  <c r="Q218" i="10"/>
  <c r="L163" i="10"/>
  <c r="BB218" i="10"/>
  <c r="W103" i="10"/>
  <c r="BB219" i="10"/>
  <c r="W105" i="10"/>
  <c r="BB221" i="10"/>
  <c r="W101" i="10"/>
  <c r="I27" i="10"/>
  <c r="W134" i="10"/>
  <c r="I40" i="10"/>
  <c r="W114" i="10"/>
  <c r="I42" i="10"/>
  <c r="AC137" i="10"/>
  <c r="AO75" i="10"/>
  <c r="AC147" i="10"/>
  <c r="P98" i="10"/>
  <c r="N150" i="10"/>
  <c r="I87" i="10"/>
  <c r="W174" i="10"/>
  <c r="I93" i="10"/>
  <c r="W176" i="10"/>
  <c r="I83" i="10"/>
  <c r="W195" i="10"/>
  <c r="I97" i="10"/>
  <c r="W213" i="10"/>
  <c r="I126" i="10"/>
  <c r="W198" i="10"/>
  <c r="I110" i="10"/>
  <c r="S36" i="10"/>
  <c r="AO123" i="10"/>
  <c r="S25" i="10"/>
  <c r="Q63" i="10"/>
  <c r="BB107" i="10"/>
  <c r="I152" i="10"/>
  <c r="AX42" i="10"/>
  <c r="I154" i="10"/>
  <c r="AX44" i="10"/>
  <c r="I158" i="10"/>
  <c r="AX75" i="10"/>
  <c r="I177" i="10"/>
  <c r="AX51" i="10"/>
  <c r="I176" i="10"/>
  <c r="AX88" i="10"/>
  <c r="I195" i="10"/>
  <c r="S90" i="10"/>
  <c r="AO211" i="10"/>
  <c r="S91" i="10"/>
  <c r="R95" i="10"/>
  <c r="W129" i="10"/>
  <c r="AF43" i="10"/>
  <c r="AX141" i="10"/>
  <c r="AI186" i="10"/>
  <c r="Q105" i="10"/>
  <c r="P206" i="10"/>
  <c r="Q139" i="10"/>
  <c r="R33" i="10"/>
  <c r="Q125" i="10"/>
  <c r="R58" i="10"/>
  <c r="Q136" i="10"/>
  <c r="W61" i="10"/>
  <c r="BB165" i="10"/>
  <c r="W63" i="10"/>
  <c r="BB171" i="10"/>
  <c r="AY64" i="10"/>
  <c r="AI82" i="10"/>
  <c r="AI117" i="10"/>
  <c r="R213" i="10"/>
  <c r="AI141" i="10"/>
  <c r="L31" i="10"/>
  <c r="AI134" i="10"/>
  <c r="L36" i="10"/>
  <c r="AI161" i="10"/>
  <c r="L44" i="10"/>
  <c r="AI178" i="10"/>
  <c r="AX68" i="10"/>
  <c r="I180" i="10"/>
  <c r="AX76" i="10"/>
  <c r="I186" i="10"/>
  <c r="AX78" i="10"/>
  <c r="AI56" i="10"/>
  <c r="AI87" i="10"/>
  <c r="I60" i="10"/>
  <c r="W158" i="10"/>
  <c r="I62" i="10"/>
  <c r="W160" i="10"/>
  <c r="I64" i="10"/>
  <c r="W147" i="10"/>
  <c r="I80" i="10"/>
  <c r="W183" i="10"/>
  <c r="I72" i="10"/>
  <c r="W168" i="10"/>
  <c r="I79" i="10"/>
  <c r="AC185" i="10"/>
  <c r="AO122" i="10"/>
  <c r="AC187" i="10"/>
  <c r="AI120" i="10"/>
  <c r="AI148" i="10"/>
  <c r="I63" i="10"/>
  <c r="W133" i="10"/>
  <c r="I70" i="10"/>
  <c r="W135" i="10"/>
  <c r="I78" i="10"/>
  <c r="W181" i="10"/>
  <c r="I69" i="10"/>
  <c r="W155" i="10"/>
  <c r="I77" i="10"/>
  <c r="W166" i="10"/>
  <c r="I96" i="10"/>
  <c r="AC199" i="10"/>
  <c r="AO103" i="10"/>
  <c r="AC201" i="10"/>
  <c r="AI171" i="10"/>
  <c r="AI209" i="10"/>
  <c r="I90" i="10"/>
  <c r="W177" i="10"/>
  <c r="I92" i="10"/>
  <c r="W179" i="10"/>
  <c r="I94" i="10"/>
  <c r="W163" i="10"/>
  <c r="I76" i="10"/>
  <c r="W157" i="10"/>
  <c r="I91" i="10"/>
  <c r="W199" i="10"/>
  <c r="I112" i="10"/>
  <c r="AC221" i="10"/>
  <c r="AO125" i="10"/>
  <c r="AC211" i="10"/>
  <c r="N30" i="10"/>
  <c r="N91" i="10"/>
  <c r="I73" i="10"/>
  <c r="W159" i="10"/>
  <c r="I67" i="10"/>
  <c r="W161" i="10"/>
  <c r="I75" i="10"/>
  <c r="W153" i="10"/>
  <c r="I89" i="10"/>
  <c r="W197" i="10"/>
  <c r="I104" i="10"/>
  <c r="W215" i="10"/>
  <c r="I128" i="10"/>
  <c r="AC218" i="10"/>
  <c r="AO143" i="10"/>
  <c r="AC217" i="10"/>
  <c r="L216" i="10"/>
  <c r="BB60" i="10"/>
  <c r="I167" i="10"/>
  <c r="AX50" i="10"/>
  <c r="I169" i="10"/>
  <c r="AX52" i="10"/>
  <c r="I140" i="10"/>
  <c r="AX33" i="10"/>
  <c r="I160" i="10"/>
  <c r="AX59" i="10"/>
  <c r="I179" i="10"/>
  <c r="AX55" i="10"/>
  <c r="I184" i="10"/>
  <c r="S99" i="10"/>
  <c r="AO198" i="10"/>
  <c r="S101" i="10"/>
  <c r="P177" i="10"/>
  <c r="N202" i="10"/>
  <c r="AF28" i="10"/>
  <c r="AX128" i="10"/>
  <c r="AF30" i="10"/>
  <c r="AX104" i="10"/>
  <c r="AF32" i="10"/>
  <c r="AX129" i="10"/>
  <c r="AF42" i="10"/>
  <c r="AX121" i="10"/>
  <c r="AF51" i="10"/>
  <c r="AX147" i="10"/>
  <c r="AF62" i="10"/>
  <c r="S176" i="10"/>
  <c r="BD83" i="10"/>
  <c r="S178" i="10"/>
  <c r="Q196" i="10"/>
  <c r="I41" i="10"/>
  <c r="N71" i="10"/>
  <c r="AX216" i="10"/>
  <c r="R80" i="10"/>
  <c r="Q193" i="10"/>
  <c r="R68" i="10"/>
  <c r="Q182" i="10"/>
  <c r="R97" i="10"/>
  <c r="Q198" i="10"/>
  <c r="R112" i="10"/>
  <c r="Q216" i="10"/>
  <c r="W138" i="10"/>
  <c r="I48" i="10"/>
  <c r="W140" i="10"/>
  <c r="I50" i="10"/>
  <c r="AJ123" i="10"/>
  <c r="R166" i="10"/>
  <c r="AI177" i="10"/>
  <c r="L77" i="10"/>
  <c r="AI204" i="10"/>
  <c r="L103" i="10"/>
  <c r="AI191" i="10"/>
  <c r="L83" i="10"/>
  <c r="AI207" i="10"/>
  <c r="L110" i="10"/>
  <c r="N32" i="10"/>
  <c r="AX123" i="10"/>
  <c r="AF36" i="10"/>
  <c r="AX127" i="10"/>
  <c r="AF46" i="10"/>
  <c r="AX130" i="10"/>
  <c r="R149" i="10"/>
  <c r="W217" i="10"/>
  <c r="I115" i="10"/>
  <c r="W180" i="10"/>
  <c r="I101" i="10"/>
  <c r="W182" i="10"/>
  <c r="I119" i="10"/>
  <c r="W219" i="10"/>
  <c r="I143" i="10"/>
  <c r="AX34" i="10"/>
  <c r="I136" i="10"/>
  <c r="AX35" i="10"/>
  <c r="I161" i="10"/>
  <c r="S73" i="10"/>
  <c r="AO183" i="10"/>
  <c r="S75" i="10"/>
  <c r="R187" i="10"/>
  <c r="AX57" i="10"/>
  <c r="I137" i="10"/>
  <c r="W221" i="10"/>
  <c r="I139" i="10"/>
  <c r="W208" i="10"/>
  <c r="I141" i="10"/>
  <c r="AX27" i="10"/>
  <c r="I127" i="10"/>
  <c r="AX32" i="10"/>
  <c r="I159" i="10"/>
  <c r="AX58" i="10"/>
  <c r="I144" i="10"/>
  <c r="S62" i="10"/>
  <c r="AO170" i="10"/>
  <c r="S47" i="10"/>
  <c r="L78" i="10"/>
  <c r="AX135" i="10"/>
  <c r="I130" i="10"/>
  <c r="AX36" i="10"/>
  <c r="I132" i="10"/>
  <c r="AX38" i="10"/>
  <c r="I134" i="10"/>
  <c r="AX23" i="10"/>
  <c r="I157" i="10"/>
  <c r="AX56" i="10"/>
  <c r="I138" i="10"/>
  <c r="AX63" i="10"/>
  <c r="I162" i="10"/>
  <c r="S84" i="10"/>
  <c r="AO197" i="10"/>
  <c r="S86" i="10"/>
  <c r="L139" i="10"/>
  <c r="AX210" i="10"/>
  <c r="I151" i="10"/>
  <c r="AX43" i="10"/>
  <c r="I153" i="10"/>
  <c r="AX45" i="10"/>
  <c r="I155" i="10"/>
  <c r="AX54" i="10"/>
  <c r="I142" i="10"/>
  <c r="AX61" i="10"/>
  <c r="I170" i="10"/>
  <c r="AX49" i="10"/>
  <c r="I181" i="10"/>
  <c r="S83" i="10"/>
  <c r="AO186" i="10"/>
  <c r="S87" i="10"/>
  <c r="P89" i="10"/>
  <c r="N152" i="10"/>
  <c r="I211" i="10"/>
  <c r="AX112" i="10"/>
  <c r="I218" i="10"/>
  <c r="AX114" i="10"/>
  <c r="I210" i="10"/>
  <c r="AX106" i="10"/>
  <c r="AF34" i="10"/>
  <c r="AX131" i="10"/>
  <c r="AF44" i="10"/>
  <c r="AX119" i="10"/>
  <c r="AF33" i="10"/>
  <c r="S148" i="10"/>
  <c r="BD59" i="10"/>
  <c r="S150" i="10"/>
  <c r="Q90" i="10"/>
  <c r="BB109" i="10"/>
  <c r="N61" i="10"/>
  <c r="AX176" i="10"/>
  <c r="N63" i="10"/>
  <c r="AX183" i="10"/>
  <c r="N85" i="10"/>
  <c r="AX204" i="10"/>
  <c r="N78" i="10"/>
  <c r="AX185" i="10"/>
  <c r="N106" i="10"/>
  <c r="AX199" i="10"/>
  <c r="AF103" i="10"/>
  <c r="H32" i="10"/>
  <c r="AF112" i="10"/>
  <c r="H34" i="10"/>
  <c r="R91" i="10"/>
  <c r="W56" i="10"/>
  <c r="N156" i="10"/>
  <c r="BB66" i="10"/>
  <c r="R130" i="10"/>
  <c r="AI42" i="10"/>
  <c r="R151" i="10"/>
  <c r="AI69" i="10"/>
  <c r="R169" i="10"/>
  <c r="AI51" i="10"/>
  <c r="R181" i="10"/>
  <c r="AI95" i="10"/>
  <c r="W201" i="10"/>
  <c r="I114" i="10"/>
  <c r="W203" i="10"/>
  <c r="I116" i="10"/>
  <c r="AJ152" i="10"/>
  <c r="AI84" i="10"/>
  <c r="N55" i="10"/>
  <c r="L157" i="10"/>
  <c r="P38" i="10"/>
  <c r="L148" i="10"/>
  <c r="P52" i="10"/>
  <c r="L180" i="10"/>
  <c r="P75" i="10"/>
  <c r="L173" i="10"/>
  <c r="N75" i="10"/>
  <c r="AX184" i="10"/>
  <c r="N90" i="10"/>
  <c r="AX187" i="10"/>
  <c r="N96" i="10"/>
  <c r="AX186" i="10"/>
  <c r="AI67" i="10"/>
  <c r="I106" i="10"/>
  <c r="I190" i="10"/>
  <c r="AX80" i="10"/>
  <c r="I188" i="10"/>
  <c r="AX82" i="10"/>
  <c r="I174" i="10"/>
  <c r="AX66" i="10"/>
  <c r="I207" i="10"/>
  <c r="AX105" i="10"/>
  <c r="I202" i="10"/>
  <c r="AX96" i="10"/>
  <c r="I220" i="10"/>
  <c r="S123" i="10"/>
  <c r="BD44" i="10"/>
  <c r="S129" i="10"/>
  <c r="AI126" i="10"/>
  <c r="I183" i="10"/>
  <c r="I201" i="10"/>
  <c r="AX72" i="10"/>
  <c r="I203" i="10"/>
  <c r="AX74" i="10"/>
  <c r="I205" i="10"/>
  <c r="AX103" i="10"/>
  <c r="I200" i="10"/>
  <c r="AX94" i="10"/>
  <c r="I219" i="10"/>
  <c r="AX120" i="10"/>
  <c r="AF22" i="10"/>
  <c r="S143" i="10"/>
  <c r="BD49" i="10"/>
  <c r="S128" i="10"/>
  <c r="AI187" i="10"/>
  <c r="AF37" i="10"/>
  <c r="I194" i="10"/>
  <c r="AX99" i="10"/>
  <c r="I196" i="10"/>
  <c r="AX101" i="10"/>
  <c r="I198" i="10"/>
  <c r="AX89" i="10"/>
  <c r="I216" i="10"/>
  <c r="AX118" i="10"/>
  <c r="I221" i="10"/>
  <c r="AX102" i="10"/>
  <c r="AF23" i="10"/>
  <c r="S140" i="10"/>
  <c r="BD53" i="10"/>
  <c r="S130" i="10"/>
  <c r="N57" i="10"/>
  <c r="N93" i="10"/>
  <c r="I214" i="10"/>
  <c r="AX85" i="10"/>
  <c r="I217" i="10"/>
  <c r="AX87" i="10"/>
  <c r="I206" i="10"/>
  <c r="AX116" i="10"/>
  <c r="I213" i="10"/>
  <c r="AX110" i="10"/>
  <c r="AF25" i="10"/>
  <c r="AX133" i="10"/>
  <c r="AF31" i="10"/>
  <c r="S155" i="10"/>
  <c r="BD66" i="10"/>
  <c r="S157" i="10"/>
  <c r="L201" i="10"/>
  <c r="BB62" i="10"/>
  <c r="N66" i="10"/>
  <c r="AX175" i="10"/>
  <c r="N68" i="10"/>
  <c r="AX177" i="10"/>
  <c r="N65" i="10"/>
  <c r="AX188" i="10"/>
  <c r="N87" i="10"/>
  <c r="AX206" i="10"/>
  <c r="N80" i="10"/>
  <c r="AX178" i="10"/>
  <c r="AF113" i="10"/>
  <c r="S213" i="10"/>
  <c r="AF115" i="10"/>
  <c r="S205" i="10"/>
  <c r="P165" i="10"/>
  <c r="N188" i="10"/>
  <c r="N142" i="10"/>
  <c r="BB36" i="10"/>
  <c r="N144" i="10"/>
  <c r="BB45" i="10"/>
  <c r="N124" i="10"/>
  <c r="BB43" i="10"/>
  <c r="N162" i="10"/>
  <c r="BB72" i="10"/>
  <c r="N149" i="10"/>
  <c r="BB77" i="10"/>
  <c r="AF160" i="10"/>
  <c r="H91" i="10"/>
  <c r="AF155" i="10"/>
  <c r="H92" i="10"/>
  <c r="Q220" i="10"/>
  <c r="AX113" i="10"/>
  <c r="N187" i="10"/>
  <c r="R197" i="10"/>
  <c r="AI122" i="10"/>
  <c r="R189" i="10"/>
  <c r="AI127" i="10"/>
  <c r="R215" i="10"/>
  <c r="AI121" i="10"/>
  <c r="L35" i="10"/>
  <c r="AI163" i="10"/>
  <c r="AX65" i="10"/>
  <c r="I164" i="10"/>
  <c r="AX67" i="10"/>
  <c r="I168" i="10"/>
  <c r="X124" i="10"/>
  <c r="R171" i="10"/>
  <c r="P86" i="10"/>
  <c r="L199" i="10"/>
  <c r="P101" i="10"/>
  <c r="L205" i="10"/>
  <c r="P107" i="10"/>
  <c r="Q33" i="10"/>
  <c r="P120" i="10"/>
  <c r="Q58" i="10"/>
  <c r="N166" i="10"/>
  <c r="BB56" i="10"/>
  <c r="N168" i="10"/>
  <c r="BB48" i="10"/>
  <c r="N170" i="10"/>
  <c r="BB52" i="10"/>
  <c r="R167" i="10"/>
  <c r="W178" i="10"/>
  <c r="AF35" i="10"/>
  <c r="AX132" i="10"/>
  <c r="AF52" i="10"/>
  <c r="AX125" i="10"/>
  <c r="AF53" i="10"/>
  <c r="AX159" i="10"/>
  <c r="AF74" i="10"/>
  <c r="AX142" i="10"/>
  <c r="AF73" i="10"/>
  <c r="AX162" i="10"/>
  <c r="AF83" i="10"/>
  <c r="S200" i="10"/>
  <c r="AF85" i="10"/>
  <c r="S202" i="10"/>
  <c r="R205" i="10"/>
  <c r="AX60" i="10"/>
  <c r="AF68" i="10"/>
  <c r="AX155" i="10"/>
  <c r="AF70" i="10"/>
  <c r="AX157" i="10"/>
  <c r="AF72" i="10"/>
  <c r="AX136" i="10"/>
  <c r="AF71" i="10"/>
  <c r="AX160" i="10"/>
  <c r="N74" i="10"/>
  <c r="AX164" i="10"/>
  <c r="AF86" i="10"/>
  <c r="S216" i="10"/>
  <c r="AF89" i="10"/>
  <c r="S190" i="10"/>
  <c r="L79" i="10"/>
  <c r="AX137" i="10"/>
  <c r="AF59" i="10"/>
  <c r="AX138" i="10"/>
  <c r="AF57" i="10"/>
  <c r="AX140" i="10"/>
  <c r="AF58" i="10"/>
  <c r="AX168" i="10"/>
  <c r="N72" i="10"/>
  <c r="AX158" i="10"/>
  <c r="N52" i="10"/>
  <c r="AX192" i="10"/>
  <c r="AF102" i="10"/>
  <c r="S197" i="10"/>
  <c r="AF104" i="10"/>
  <c r="S199" i="10"/>
  <c r="L159" i="10"/>
  <c r="AX212" i="10"/>
  <c r="AF79" i="10"/>
  <c r="AX154" i="10"/>
  <c r="AF81" i="10"/>
  <c r="AX156" i="10"/>
  <c r="N70" i="10"/>
  <c r="AX179" i="10"/>
  <c r="N43" i="10"/>
  <c r="AX190" i="10"/>
  <c r="N89" i="10"/>
  <c r="AX208" i="10"/>
  <c r="AF80" i="10"/>
  <c r="S207" i="10"/>
  <c r="AF90" i="10"/>
  <c r="S217" i="10"/>
  <c r="P113" i="10"/>
  <c r="N154" i="10"/>
  <c r="N118" i="10"/>
  <c r="BB42" i="10"/>
  <c r="N128" i="10"/>
  <c r="BB44" i="10"/>
  <c r="N146" i="10"/>
  <c r="BB47" i="10"/>
  <c r="N135" i="10"/>
  <c r="BB41" i="10"/>
  <c r="N164" i="10"/>
  <c r="BB74" i="10"/>
  <c r="AF168" i="10"/>
  <c r="H80" i="10"/>
  <c r="AF169" i="10"/>
  <c r="H87" i="10"/>
  <c r="Q65" i="10"/>
  <c r="AX69" i="10"/>
  <c r="N219" i="10"/>
  <c r="BB111" i="10"/>
  <c r="N182" i="10"/>
  <c r="BB113" i="10"/>
  <c r="N194" i="10"/>
  <c r="BB103" i="10"/>
  <c r="N208" i="10"/>
  <c r="BB132" i="10"/>
  <c r="W23" i="10"/>
  <c r="BB118" i="10"/>
  <c r="AC53" i="10"/>
  <c r="H151" i="10"/>
  <c r="AC55" i="10"/>
  <c r="AJ192" i="10"/>
  <c r="R128" i="10"/>
  <c r="BB133" i="10"/>
  <c r="L59" i="10"/>
  <c r="AI173" i="10"/>
  <c r="L80" i="10"/>
  <c r="AI190" i="10"/>
  <c r="L81" i="10"/>
  <c r="AI208" i="10"/>
  <c r="L89" i="10"/>
  <c r="AI213" i="10"/>
  <c r="AX108" i="10"/>
  <c r="AF39" i="10"/>
  <c r="AX111" i="10"/>
  <c r="AF27" i="10"/>
  <c r="Z50" i="10"/>
  <c r="AI86" i="10"/>
  <c r="P175" i="10"/>
  <c r="Q88" i="10"/>
  <c r="P157" i="10"/>
  <c r="Q70" i="10"/>
  <c r="P164" i="10"/>
  <c r="Q96" i="10"/>
  <c r="P213" i="10"/>
  <c r="Q124" i="10"/>
  <c r="N210" i="10"/>
  <c r="BB136" i="10"/>
  <c r="N218" i="10"/>
  <c r="BB138" i="10"/>
  <c r="N212" i="10"/>
  <c r="BB140" i="10"/>
  <c r="AI49" i="10"/>
  <c r="I105" i="10"/>
  <c r="N98" i="10"/>
  <c r="AX191" i="10"/>
  <c r="N100" i="10"/>
  <c r="AX193" i="10"/>
  <c r="N97" i="10"/>
  <c r="AX211" i="10"/>
  <c r="N119" i="10"/>
  <c r="AX209" i="10"/>
  <c r="N112" i="10"/>
  <c r="BB24" i="10"/>
  <c r="AF142" i="10"/>
  <c r="H50" i="10"/>
  <c r="AF141" i="10"/>
  <c r="H48" i="10"/>
  <c r="AI143" i="10"/>
  <c r="I185" i="10"/>
  <c r="N86" i="10"/>
  <c r="AX181" i="10"/>
  <c r="N95" i="10"/>
  <c r="AX189" i="10"/>
  <c r="N117" i="10"/>
  <c r="AX207" i="10"/>
  <c r="N107" i="10"/>
  <c r="BB37" i="10"/>
  <c r="N134" i="10"/>
  <c r="BB38" i="10"/>
  <c r="AF150" i="10"/>
  <c r="H70" i="10"/>
  <c r="AF152" i="10"/>
  <c r="H72" i="10"/>
  <c r="AI206" i="10"/>
  <c r="AF41" i="10"/>
  <c r="N113" i="10"/>
  <c r="AX220" i="10"/>
  <c r="N115" i="10"/>
  <c r="AX217" i="10"/>
  <c r="N105" i="10"/>
  <c r="BB35" i="10"/>
  <c r="N132" i="10"/>
  <c r="BB28" i="10"/>
  <c r="N116" i="10"/>
  <c r="BB51" i="10"/>
  <c r="AF151" i="10"/>
  <c r="H56" i="10"/>
  <c r="AF153" i="10"/>
  <c r="H63" i="10"/>
  <c r="P45" i="10"/>
  <c r="N69" i="10"/>
  <c r="N99" i="10"/>
  <c r="BB30" i="10"/>
  <c r="N103" i="10"/>
  <c r="BB33" i="10"/>
  <c r="N130" i="10"/>
  <c r="BB46" i="10"/>
  <c r="N126" i="10"/>
  <c r="BB49" i="10"/>
  <c r="N148" i="10"/>
  <c r="BB54" i="10"/>
  <c r="AF177" i="10"/>
  <c r="H75" i="10"/>
  <c r="AF179" i="10"/>
  <c r="H76" i="10"/>
  <c r="L207" i="10"/>
  <c r="W188" i="10"/>
  <c r="N203" i="10"/>
  <c r="BB92" i="10"/>
  <c r="N205" i="10"/>
  <c r="BB95" i="10"/>
  <c r="N179" i="10"/>
  <c r="BB115" i="10"/>
  <c r="N196" i="10"/>
  <c r="BB105" i="10"/>
  <c r="N220" i="10"/>
  <c r="BB134" i="10"/>
  <c r="AC24" i="10"/>
  <c r="H154" i="10"/>
  <c r="AC28" i="10"/>
  <c r="AJ158" i="10"/>
  <c r="P197" i="10"/>
  <c r="BB125" i="10"/>
  <c r="W72" i="10"/>
  <c r="BB159" i="10"/>
  <c r="W74" i="10"/>
  <c r="BB157" i="10"/>
  <c r="W57" i="10"/>
  <c r="BB193" i="10"/>
  <c r="W85" i="10"/>
  <c r="BB211" i="10"/>
  <c r="W98" i="10"/>
  <c r="BB189" i="10"/>
  <c r="AC125" i="10"/>
  <c r="H210" i="10"/>
  <c r="AC127" i="10"/>
  <c r="Q26" i="10"/>
  <c r="AI30" i="10"/>
  <c r="I44" i="10"/>
  <c r="L121" i="10"/>
  <c r="N36" i="10"/>
  <c r="L145" i="10"/>
  <c r="N59" i="10"/>
  <c r="L134" i="10"/>
  <c r="P55" i="10"/>
  <c r="L182" i="10"/>
  <c r="N54" i="10"/>
  <c r="AX194" i="10"/>
  <c r="N77" i="10"/>
  <c r="AX196" i="10"/>
  <c r="N79" i="10"/>
  <c r="X150" i="10"/>
  <c r="R173" i="10"/>
  <c r="R28" i="10"/>
  <c r="Q132" i="10"/>
  <c r="R43" i="10"/>
  <c r="Q153" i="10"/>
  <c r="R56" i="10"/>
  <c r="Q144" i="10"/>
  <c r="R71" i="10"/>
  <c r="Q183" i="10"/>
  <c r="W89" i="10"/>
  <c r="BB215" i="10"/>
  <c r="W73" i="10"/>
  <c r="BB217" i="10"/>
  <c r="W75" i="10"/>
  <c r="BB177" i="10"/>
  <c r="R146" i="10"/>
  <c r="W77" i="10"/>
  <c r="N137" i="10"/>
  <c r="BB61" i="10"/>
  <c r="N139" i="10"/>
  <c r="BB63" i="10"/>
  <c r="N157" i="10"/>
  <c r="BB89" i="10"/>
  <c r="N163" i="10"/>
  <c r="BB73" i="10"/>
  <c r="N195" i="10"/>
  <c r="BB108" i="10"/>
  <c r="AF190" i="10"/>
  <c r="H101" i="10"/>
  <c r="AF192" i="10"/>
  <c r="H112" i="10"/>
  <c r="L33" i="10"/>
  <c r="W142" i="10"/>
  <c r="N141" i="10"/>
  <c r="BB85" i="10"/>
  <c r="N143" i="10"/>
  <c r="BB87" i="10"/>
  <c r="N159" i="10"/>
  <c r="BB78" i="10"/>
  <c r="N193" i="10"/>
  <c r="BB106" i="10"/>
  <c r="N211" i="10"/>
  <c r="BB88" i="10"/>
  <c r="AF202" i="10"/>
  <c r="H130" i="10"/>
  <c r="AF218" i="10"/>
  <c r="H132" i="10"/>
  <c r="L105" i="10"/>
  <c r="W116" i="10"/>
  <c r="N180" i="10"/>
  <c r="BB71" i="10"/>
  <c r="N161" i="10"/>
  <c r="BB76" i="10"/>
  <c r="N191" i="10"/>
  <c r="BB104" i="10"/>
  <c r="N209" i="10"/>
  <c r="BB86" i="10"/>
  <c r="N183" i="10"/>
  <c r="BB119" i="10"/>
  <c r="AF219" i="10"/>
  <c r="H118" i="10"/>
  <c r="AF221" i="10"/>
  <c r="H125" i="10"/>
  <c r="L150" i="10"/>
  <c r="W205" i="10"/>
  <c r="N175" i="10"/>
  <c r="BB100" i="10"/>
  <c r="N177" i="10"/>
  <c r="BB102" i="10"/>
  <c r="N207" i="10"/>
  <c r="BB97" i="10"/>
  <c r="N184" i="10"/>
  <c r="BB117" i="10"/>
  <c r="N198" i="10"/>
  <c r="BB112" i="10"/>
  <c r="AC34" i="10"/>
  <c r="H139" i="10"/>
  <c r="AC35" i="10"/>
  <c r="X65" i="10"/>
  <c r="P130" i="10"/>
  <c r="BB64" i="10"/>
  <c r="W43" i="10"/>
  <c r="BB141" i="10"/>
  <c r="W45" i="10"/>
  <c r="BB169" i="10"/>
  <c r="W52" i="10"/>
  <c r="BB161" i="10"/>
  <c r="W58" i="10"/>
  <c r="BB195" i="10"/>
  <c r="W87" i="10"/>
  <c r="BB213" i="10"/>
  <c r="AC96" i="10"/>
  <c r="H214" i="10"/>
  <c r="AC108" i="10"/>
  <c r="Q212" i="10"/>
  <c r="Q97" i="10"/>
  <c r="I23" i="10"/>
  <c r="W126" i="10"/>
  <c r="I25" i="10"/>
  <c r="W130" i="10"/>
  <c r="I37" i="10"/>
  <c r="W122" i="10"/>
  <c r="I58" i="10"/>
  <c r="W148" i="10"/>
  <c r="I49" i="10"/>
  <c r="W139" i="10"/>
  <c r="I53" i="10"/>
  <c r="AC180" i="10"/>
  <c r="AO69" i="10"/>
  <c r="AC182" i="10"/>
  <c r="R66" i="10"/>
  <c r="W118" i="10"/>
  <c r="I108" i="10"/>
  <c r="W190" i="10"/>
  <c r="L200" i="10"/>
  <c r="P100" i="10"/>
  <c r="L218" i="10"/>
  <c r="P93" i="10"/>
  <c r="L209" i="10"/>
  <c r="P112" i="10"/>
  <c r="Q36" i="10"/>
  <c r="N120" i="10"/>
  <c r="BB53" i="10"/>
  <c r="N129" i="10"/>
  <c r="BB55" i="10"/>
  <c r="N131" i="10"/>
  <c r="Z59" i="10"/>
  <c r="Q77" i="10"/>
  <c r="R94" i="10"/>
  <c r="Q194" i="10"/>
  <c r="R111" i="10"/>
  <c r="Q211" i="10"/>
  <c r="R108" i="10"/>
  <c r="Q217" i="10"/>
  <c r="R117" i="10"/>
  <c r="AI37" i="10"/>
  <c r="W152" i="10"/>
  <c r="I51" i="10"/>
  <c r="W154" i="10"/>
  <c r="I59" i="10"/>
  <c r="W156" i="10"/>
  <c r="Z31" i="10"/>
  <c r="AI78" i="10"/>
  <c r="AX139" i="10"/>
  <c r="N206" i="10"/>
  <c r="BB142" i="10"/>
  <c r="N214" i="10"/>
  <c r="BB144" i="10"/>
  <c r="W28" i="10"/>
  <c r="BB143" i="10"/>
  <c r="W40" i="10"/>
  <c r="BB160" i="10"/>
  <c r="W51" i="10"/>
  <c r="BB151" i="10"/>
  <c r="AC74" i="10"/>
  <c r="H174" i="10"/>
  <c r="AC77" i="10"/>
  <c r="Z37" i="10"/>
  <c r="AI138" i="10"/>
  <c r="AX198" i="10"/>
  <c r="W26" i="10"/>
  <c r="BB120" i="10"/>
  <c r="W29" i="10"/>
  <c r="BB122" i="10"/>
  <c r="W39" i="10"/>
  <c r="BB158" i="10"/>
  <c r="W49" i="10"/>
  <c r="BB149" i="10"/>
  <c r="W64" i="10"/>
  <c r="BB174" i="10"/>
  <c r="AC91" i="10"/>
  <c r="H188" i="10"/>
  <c r="AC93" i="10"/>
  <c r="T166" i="10"/>
  <c r="AI193" i="10"/>
  <c r="AX214" i="10"/>
  <c r="W31" i="10"/>
  <c r="BB154" i="10"/>
  <c r="W36" i="10"/>
  <c r="BB156" i="10"/>
  <c r="W47" i="10"/>
  <c r="BB147" i="10"/>
  <c r="W62" i="10"/>
  <c r="BB172" i="10"/>
  <c r="W59" i="10"/>
  <c r="BB163" i="10"/>
  <c r="AC76" i="10"/>
  <c r="H205" i="10"/>
  <c r="AC70" i="10"/>
  <c r="AJ67" i="10"/>
  <c r="P64" i="10"/>
  <c r="BB57" i="10"/>
  <c r="W33" i="10"/>
  <c r="BB145" i="10"/>
  <c r="W38" i="10"/>
  <c r="BB135" i="10"/>
  <c r="W60" i="10"/>
  <c r="BB170" i="10"/>
  <c r="W54" i="10"/>
  <c r="BB167" i="10"/>
  <c r="W69" i="10"/>
  <c r="BB197" i="10"/>
  <c r="AC90" i="10"/>
  <c r="H182" i="10"/>
  <c r="AC95" i="10"/>
  <c r="R98" i="10"/>
  <c r="Q27" i="10"/>
  <c r="I28" i="10"/>
  <c r="W107" i="10"/>
  <c r="I30" i="10"/>
  <c r="W109" i="10"/>
  <c r="I32" i="10"/>
  <c r="W132" i="10"/>
  <c r="I31" i="10"/>
  <c r="W124" i="10"/>
  <c r="I39" i="10"/>
  <c r="W150" i="10"/>
  <c r="I45" i="10"/>
  <c r="AC157" i="10"/>
  <c r="AO90" i="10"/>
  <c r="AC169" i="10"/>
  <c r="P147" i="10"/>
  <c r="N200" i="10"/>
  <c r="I102" i="10"/>
  <c r="W191" i="10"/>
  <c r="I85" i="10"/>
  <c r="W193" i="10"/>
  <c r="I95" i="10"/>
  <c r="W211" i="10"/>
  <c r="I124" i="10"/>
  <c r="W196" i="10"/>
  <c r="I109" i="10"/>
  <c r="W214" i="10"/>
  <c r="I131" i="10"/>
  <c r="S32" i="10"/>
  <c r="AO159" i="10"/>
  <c r="S30" i="10"/>
  <c r="Q174" i="10"/>
  <c r="I35" i="10"/>
  <c r="I187" i="10"/>
  <c r="I166" i="10"/>
  <c r="AX47" i="10"/>
  <c r="I172" i="10"/>
  <c r="AX84" i="10"/>
  <c r="I191" i="10"/>
  <c r="AX77" i="10"/>
  <c r="I178" i="10"/>
  <c r="AX107" i="10"/>
  <c r="I204" i="10"/>
  <c r="S124" i="10"/>
  <c r="BD32" i="10"/>
  <c r="S110" i="10"/>
  <c r="BB175" i="10"/>
  <c r="BB200" i="10"/>
  <c r="AO200" i="10"/>
  <c r="S180" i="10"/>
  <c r="BD67" i="10"/>
  <c r="S182" i="10"/>
  <c r="BD69" i="10"/>
  <c r="S184" i="10"/>
  <c r="BD65" i="10"/>
  <c r="S186" i="10"/>
  <c r="BD71" i="10"/>
  <c r="S171" i="10"/>
  <c r="BD98" i="10"/>
  <c r="S198" i="10"/>
  <c r="BD34" i="10"/>
  <c r="M191" i="10"/>
  <c r="I54" i="10"/>
  <c r="I84" i="10"/>
  <c r="AO210" i="10"/>
  <c r="S156" i="10"/>
  <c r="BD90" i="10"/>
  <c r="S154" i="10"/>
  <c r="BD82" i="10"/>
  <c r="S165" i="10"/>
  <c r="BD94" i="10"/>
  <c r="S166" i="10"/>
  <c r="BD96" i="10"/>
  <c r="S196" i="10"/>
  <c r="AF78" i="10"/>
  <c r="S214" i="10"/>
  <c r="BD104" i="10"/>
  <c r="M210" i="10"/>
  <c r="W207" i="10"/>
  <c r="AX22" i="10"/>
  <c r="AO148" i="10"/>
  <c r="S102" i="10"/>
  <c r="BD31" i="10"/>
  <c r="S104" i="10"/>
  <c r="BD23" i="10"/>
  <c r="S125" i="10"/>
  <c r="BD33" i="10"/>
  <c r="S115" i="10"/>
  <c r="BD29" i="10"/>
  <c r="S139" i="10"/>
  <c r="BD45" i="10"/>
  <c r="S146" i="10"/>
  <c r="BD50" i="10"/>
  <c r="M166" i="10"/>
  <c r="AX71" i="10"/>
  <c r="AX79" i="10"/>
  <c r="AO168" i="10"/>
  <c r="S131" i="10"/>
  <c r="BD41" i="10"/>
  <c r="S133" i="10"/>
  <c r="BD25" i="10"/>
  <c r="S135" i="10"/>
  <c r="BD43" i="10"/>
  <c r="S137" i="10"/>
  <c r="BD36" i="10"/>
  <c r="S145" i="10"/>
  <c r="BD46" i="10"/>
  <c r="S153" i="10"/>
  <c r="BD64" i="10"/>
  <c r="M151" i="10"/>
  <c r="AF38" i="10"/>
  <c r="AF54" i="10"/>
  <c r="AF84" i="10"/>
  <c r="S179" i="10"/>
  <c r="AF88" i="10"/>
  <c r="S177" i="10"/>
  <c r="AF93" i="10"/>
  <c r="S183" i="10"/>
  <c r="AF96" i="10"/>
  <c r="S191" i="10"/>
  <c r="AF82" i="10"/>
  <c r="S187" i="10"/>
  <c r="AF109" i="10"/>
  <c r="S220" i="10"/>
  <c r="BD123" i="10"/>
  <c r="AE29" i="10"/>
  <c r="AX202" i="10"/>
  <c r="H31" i="10"/>
  <c r="AF161" i="10"/>
  <c r="H69" i="10"/>
  <c r="AF164" i="10"/>
  <c r="H71" i="10"/>
  <c r="AF163" i="10"/>
  <c r="H65" i="10"/>
  <c r="AF171" i="10"/>
  <c r="H73" i="10"/>
  <c r="AF189" i="10"/>
  <c r="H85" i="10"/>
  <c r="AF176" i="10"/>
  <c r="H88" i="10"/>
  <c r="BD203" i="10"/>
  <c r="AE97" i="10"/>
  <c r="N181" i="10"/>
  <c r="AC38" i="10"/>
  <c r="AC36" i="10"/>
  <c r="H158" i="10"/>
  <c r="AC42" i="10"/>
  <c r="H143" i="10"/>
  <c r="AC45" i="10"/>
  <c r="H135" i="10"/>
  <c r="AC47" i="10"/>
  <c r="H146" i="10"/>
  <c r="AC46" i="10"/>
  <c r="H168" i="10"/>
  <c r="AC58" i="10"/>
  <c r="H185" i="10"/>
  <c r="AD52" i="10"/>
  <c r="AE188" i="10"/>
  <c r="AC153" i="10"/>
  <c r="AD209" i="10"/>
  <c r="AD53" i="10"/>
  <c r="W79" i="10"/>
  <c r="AF45" i="10"/>
  <c r="AX143" i="10"/>
  <c r="AF47" i="10"/>
  <c r="AX134" i="10"/>
  <c r="AF55" i="10"/>
  <c r="AX161" i="10"/>
  <c r="AF48" i="10"/>
  <c r="AX146" i="10"/>
  <c r="AF75" i="10"/>
  <c r="S175" i="10"/>
  <c r="BD102" i="10"/>
  <c r="S158" i="10"/>
  <c r="W50" i="10"/>
  <c r="AC116" i="10"/>
  <c r="AF114" i="10"/>
  <c r="H29" i="10"/>
  <c r="AF116" i="10"/>
  <c r="H33" i="10"/>
  <c r="AF121" i="10"/>
  <c r="H23" i="10"/>
  <c r="AF120" i="10"/>
  <c r="H25" i="10"/>
  <c r="AF134" i="10"/>
  <c r="H39" i="10"/>
  <c r="AF139" i="10"/>
  <c r="H45" i="10"/>
  <c r="BD135" i="10"/>
  <c r="AE56" i="10"/>
  <c r="W120" i="10"/>
  <c r="AC171" i="10"/>
  <c r="AF118" i="10"/>
  <c r="H42" i="10"/>
  <c r="AF124" i="10"/>
  <c r="H44" i="10"/>
  <c r="AF130" i="10"/>
  <c r="H46" i="10"/>
  <c r="AF132" i="10"/>
  <c r="H27" i="10"/>
  <c r="AF140" i="10"/>
  <c r="H53" i="10"/>
  <c r="AF148" i="10"/>
  <c r="H68" i="10"/>
  <c r="BD165" i="10"/>
  <c r="AE65" i="10"/>
  <c r="I120" i="10"/>
  <c r="I121" i="10"/>
  <c r="AO219" i="10"/>
  <c r="S152" i="10"/>
  <c r="BD106" i="10"/>
  <c r="S160" i="10"/>
  <c r="BD108" i="10"/>
  <c r="S192" i="10"/>
  <c r="BD93" i="10"/>
  <c r="S194" i="10"/>
  <c r="AF76" i="10"/>
  <c r="S212" i="10"/>
  <c r="AF100" i="10"/>
  <c r="S195" i="10"/>
  <c r="BD97" i="10"/>
  <c r="M221" i="10"/>
  <c r="I173" i="10"/>
  <c r="I182" i="10"/>
  <c r="AF63" i="10"/>
  <c r="S204" i="10"/>
  <c r="AF61" i="10"/>
  <c r="S206" i="10"/>
  <c r="AF67" i="10"/>
  <c r="S208" i="10"/>
  <c r="AF69" i="10"/>
  <c r="S210" i="10"/>
  <c r="AF98" i="10"/>
  <c r="S193" i="10"/>
  <c r="AF94" i="10"/>
  <c r="S189" i="10"/>
  <c r="BD95" i="10"/>
  <c r="AE25" i="10"/>
  <c r="AX117" i="10"/>
  <c r="S167" i="10"/>
  <c r="AF154" i="10"/>
  <c r="H74" i="10"/>
  <c r="AF156" i="10"/>
  <c r="H55" i="10"/>
  <c r="AF158" i="10"/>
  <c r="H52" i="10"/>
  <c r="AF137" i="10"/>
  <c r="H54" i="10"/>
  <c r="AF173" i="10"/>
  <c r="H61" i="10"/>
  <c r="AF157" i="10"/>
  <c r="H78" i="10"/>
  <c r="BD167" i="10"/>
  <c r="AE91" i="10"/>
  <c r="N73" i="10"/>
  <c r="AF122" i="10"/>
  <c r="AF214" i="10"/>
  <c r="H126" i="10"/>
  <c r="AC23" i="10"/>
  <c r="H129" i="10"/>
  <c r="AC25" i="10"/>
  <c r="H131" i="10"/>
  <c r="AC27" i="10"/>
  <c r="H133" i="10"/>
  <c r="AC22" i="10"/>
  <c r="H150" i="10"/>
  <c r="AC51" i="10"/>
  <c r="H149" i="10"/>
  <c r="AD62" i="10"/>
  <c r="AE187" i="10"/>
  <c r="BB130" i="10"/>
  <c r="H142" i="10"/>
  <c r="AC113" i="10"/>
  <c r="H216" i="10"/>
  <c r="AC115" i="10"/>
  <c r="H219" i="10"/>
  <c r="AC117" i="10"/>
  <c r="H220" i="10"/>
  <c r="AC119" i="10"/>
  <c r="H204" i="10"/>
  <c r="AC112" i="10"/>
  <c r="AO28" i="10"/>
  <c r="AC109" i="10"/>
  <c r="AO35" i="10"/>
  <c r="AD129" i="10"/>
  <c r="R45" i="10"/>
  <c r="AO82" i="10"/>
  <c r="BE24" i="10"/>
  <c r="AD123" i="10"/>
  <c r="W131" i="10"/>
  <c r="N67" i="10"/>
  <c r="AX218" i="10"/>
  <c r="N102" i="10"/>
  <c r="AX195" i="10"/>
  <c r="N88" i="10"/>
  <c r="AX219" i="10"/>
  <c r="N121" i="10"/>
  <c r="BB23" i="10"/>
  <c r="AF138" i="10"/>
  <c r="H41" i="10"/>
  <c r="AF127" i="10"/>
  <c r="H37" i="10"/>
  <c r="BB191" i="10"/>
  <c r="AO36" i="10"/>
  <c r="AF159" i="10"/>
  <c r="H96" i="10"/>
  <c r="AF162" i="10"/>
  <c r="H98" i="10"/>
  <c r="AF165" i="10"/>
  <c r="H100" i="10"/>
  <c r="AF178" i="10"/>
  <c r="H102" i="10"/>
  <c r="AF205" i="10"/>
  <c r="H103" i="10"/>
  <c r="AF184" i="10"/>
  <c r="H119" i="10"/>
  <c r="BD210" i="10"/>
  <c r="AE132" i="10"/>
  <c r="I56" i="10"/>
  <c r="AO96" i="10"/>
  <c r="AF197" i="10"/>
  <c r="H84" i="10"/>
  <c r="AF199" i="10"/>
  <c r="H95" i="10"/>
  <c r="AF201" i="10"/>
  <c r="H105" i="10"/>
  <c r="AF203" i="10"/>
  <c r="H99" i="10"/>
  <c r="AF182" i="10"/>
  <c r="H117" i="10"/>
  <c r="AF216" i="10"/>
  <c r="H122" i="10"/>
  <c r="AD25" i="10"/>
  <c r="AE129" i="10"/>
  <c r="W209" i="10"/>
  <c r="S52" i="10"/>
  <c r="AF128" i="10"/>
  <c r="H43" i="10"/>
  <c r="AF129" i="10"/>
  <c r="H47" i="10"/>
  <c r="AF131" i="10"/>
  <c r="H49" i="10"/>
  <c r="AF133" i="10"/>
  <c r="H51" i="10"/>
  <c r="AF146" i="10"/>
  <c r="H66" i="10"/>
  <c r="AF149" i="10"/>
  <c r="H58" i="10"/>
  <c r="BD185" i="10"/>
  <c r="AE63" i="10"/>
  <c r="AX73" i="10"/>
  <c r="S100" i="10"/>
  <c r="AF135" i="10"/>
  <c r="H59" i="10"/>
  <c r="AF143" i="10"/>
  <c r="H60" i="10"/>
  <c r="AF144" i="10"/>
  <c r="H62" i="10"/>
  <c r="AF145" i="10"/>
  <c r="H64" i="10"/>
  <c r="AF147" i="10"/>
  <c r="H57" i="10"/>
  <c r="AF175" i="10"/>
  <c r="H67" i="10"/>
  <c r="BD174" i="10"/>
  <c r="AE96" i="10"/>
  <c r="AF40" i="10"/>
  <c r="BD88" i="10"/>
  <c r="AF220" i="10"/>
  <c r="H134" i="10"/>
  <c r="AF208" i="10"/>
  <c r="H136" i="10"/>
  <c r="AF206" i="10"/>
  <c r="H138" i="10"/>
  <c r="AF210" i="10"/>
  <c r="H124" i="10"/>
  <c r="AC29" i="10"/>
  <c r="H140" i="10"/>
  <c r="AC30" i="10"/>
  <c r="H152" i="10"/>
  <c r="AD51" i="10"/>
  <c r="AE171" i="10"/>
  <c r="AX182" i="10"/>
  <c r="H40" i="10"/>
  <c r="AC73" i="10"/>
  <c r="H209" i="10"/>
  <c r="AC72" i="10"/>
  <c r="H211" i="10"/>
  <c r="AC75" i="10"/>
  <c r="H213" i="10"/>
  <c r="AC92" i="10"/>
  <c r="H215" i="10"/>
  <c r="AC84" i="10"/>
  <c r="H202" i="10"/>
  <c r="AC123" i="10"/>
  <c r="H218" i="10"/>
  <c r="AD114" i="10"/>
  <c r="Q155" i="10"/>
  <c r="N221" i="10"/>
  <c r="H192" i="10"/>
  <c r="AC167" i="10"/>
  <c r="AO94" i="10"/>
  <c r="AC170" i="10"/>
  <c r="AO68" i="10"/>
  <c r="AC172" i="10"/>
  <c r="AO67" i="10"/>
  <c r="AC174" i="10"/>
  <c r="AO70" i="10"/>
  <c r="AC161" i="10"/>
  <c r="AO83" i="10"/>
  <c r="AC196" i="10"/>
  <c r="AO89" i="10"/>
  <c r="AD184" i="10"/>
  <c r="N147" i="10"/>
  <c r="AC155" i="10"/>
  <c r="BE81" i="10"/>
  <c r="AD171" i="10"/>
  <c r="AX64" i="10"/>
  <c r="N158" i="10"/>
  <c r="BB68" i="10"/>
  <c r="N145" i="10"/>
  <c r="BB50" i="10"/>
  <c r="N165" i="10"/>
  <c r="BB91" i="10"/>
  <c r="N169" i="10"/>
  <c r="BB75" i="10"/>
  <c r="AF209" i="10"/>
  <c r="H97" i="10"/>
  <c r="AF211" i="10"/>
  <c r="H109" i="10"/>
  <c r="W83" i="10"/>
  <c r="AC105" i="10"/>
  <c r="AC57" i="10"/>
  <c r="H155" i="10"/>
  <c r="AC59" i="10"/>
  <c r="H162" i="10"/>
  <c r="AC44" i="10"/>
  <c r="H161" i="10"/>
  <c r="AC40" i="10"/>
  <c r="H164" i="10"/>
  <c r="AC56" i="10"/>
  <c r="H183" i="10"/>
  <c r="AC64" i="10"/>
  <c r="H172" i="10"/>
  <c r="AD89" i="10"/>
  <c r="AE205" i="10"/>
  <c r="W146" i="10"/>
  <c r="AC173" i="10"/>
  <c r="AC41" i="10"/>
  <c r="H175" i="10"/>
  <c r="AC43" i="10"/>
  <c r="H177" i="10"/>
  <c r="AC54" i="10"/>
  <c r="H179" i="10"/>
  <c r="AC50" i="10"/>
  <c r="H181" i="10"/>
  <c r="AC62" i="10"/>
  <c r="H165" i="10"/>
  <c r="AC89" i="10"/>
  <c r="H190" i="10"/>
  <c r="AD73" i="10"/>
  <c r="AE180" i="10"/>
  <c r="I122" i="10"/>
  <c r="AO146" i="10"/>
  <c r="AF213" i="10"/>
  <c r="H110" i="10"/>
  <c r="AF215" i="10"/>
  <c r="H111" i="10"/>
  <c r="AF217" i="10"/>
  <c r="H113" i="10"/>
  <c r="AF180" i="10"/>
  <c r="H115" i="10"/>
  <c r="AF186" i="10"/>
  <c r="H120" i="10"/>
  <c r="AF212" i="10"/>
  <c r="H128" i="10"/>
  <c r="AD22" i="10"/>
  <c r="AE145" i="10"/>
  <c r="I175" i="10"/>
  <c r="AO217" i="10"/>
  <c r="AF194" i="10"/>
  <c r="H114" i="10"/>
  <c r="AF196" i="10"/>
  <c r="H116" i="10"/>
  <c r="AF198" i="10"/>
  <c r="H121" i="10"/>
  <c r="AF200" i="10"/>
  <c r="H123" i="10"/>
  <c r="AF204" i="10"/>
  <c r="H127" i="10"/>
  <c r="AC31" i="10"/>
  <c r="H145" i="10"/>
  <c r="AD31" i="10"/>
  <c r="AE160" i="10"/>
  <c r="AX145" i="10"/>
  <c r="S168" i="10"/>
  <c r="AC66" i="10"/>
  <c r="H193" i="10"/>
  <c r="AC69" i="10"/>
  <c r="H195" i="10"/>
  <c r="AC78" i="10"/>
  <c r="H197" i="10"/>
  <c r="AC80" i="10"/>
  <c r="H199" i="10"/>
  <c r="AC82" i="10"/>
  <c r="H217" i="10"/>
  <c r="AC88" i="10"/>
  <c r="H184" i="10"/>
  <c r="AD121" i="10"/>
  <c r="Q134" i="10"/>
  <c r="N104" i="10"/>
  <c r="H191" i="10"/>
  <c r="AC158" i="10"/>
  <c r="AO66" i="10"/>
  <c r="AC160" i="10"/>
  <c r="AO57" i="10"/>
  <c r="AC162" i="10"/>
  <c r="AO53" i="10"/>
  <c r="AC164" i="10"/>
  <c r="AO61" i="10"/>
  <c r="AC139" i="10"/>
  <c r="AO86" i="10"/>
  <c r="AC178" i="10"/>
  <c r="AO79" i="10"/>
  <c r="AD193" i="10"/>
  <c r="AX62" i="10"/>
  <c r="BB114" i="10"/>
  <c r="AO76" i="10"/>
  <c r="S26" i="10"/>
  <c r="AO147" i="10"/>
  <c r="S34" i="10"/>
  <c r="AO149" i="10"/>
  <c r="S41" i="10"/>
  <c r="AO151" i="10"/>
  <c r="S43" i="10"/>
  <c r="AO153" i="10"/>
  <c r="S48" i="10"/>
  <c r="AO144" i="10"/>
  <c r="S39" i="10"/>
  <c r="AO142" i="10"/>
  <c r="M58" i="10"/>
  <c r="H207" i="10"/>
  <c r="AO84" i="10"/>
  <c r="BE152" i="10"/>
  <c r="M46" i="10"/>
  <c r="BB126" i="10"/>
  <c r="N190" i="10"/>
  <c r="BB128" i="10"/>
  <c r="N216" i="10"/>
  <c r="BB124" i="10"/>
  <c r="W35" i="10"/>
  <c r="BB137" i="10"/>
  <c r="W42" i="10"/>
  <c r="BB162" i="10"/>
  <c r="AC61" i="10"/>
  <c r="H187" i="10"/>
  <c r="AC63" i="10"/>
  <c r="X83" i="10"/>
  <c r="BB209" i="10"/>
  <c r="H156" i="10"/>
  <c r="AC111" i="10"/>
  <c r="H212" i="10"/>
  <c r="AC102" i="10"/>
  <c r="AO22" i="10"/>
  <c r="AC103" i="10"/>
  <c r="AO24" i="10"/>
  <c r="AC110" i="10"/>
  <c r="AO26" i="10"/>
  <c r="AC106" i="10"/>
  <c r="AO33" i="10"/>
  <c r="AC140" i="10"/>
  <c r="AO52" i="10"/>
  <c r="AD145" i="10"/>
  <c r="R83" i="10"/>
  <c r="I47" i="10"/>
  <c r="H153" i="10"/>
  <c r="AC98" i="10"/>
  <c r="AO23" i="10"/>
  <c r="AC104" i="10"/>
  <c r="AO34" i="10"/>
  <c r="AC107" i="10"/>
  <c r="AO27" i="10"/>
  <c r="AC100" i="10"/>
  <c r="AO29" i="10"/>
  <c r="AC138" i="10"/>
  <c r="AO50" i="10"/>
  <c r="AC126" i="10"/>
  <c r="AO49" i="10"/>
  <c r="AD160" i="10"/>
  <c r="BE59" i="10"/>
  <c r="W194" i="10"/>
  <c r="S54" i="10"/>
  <c r="AC65" i="10"/>
  <c r="H163" i="10"/>
  <c r="AC67" i="10"/>
  <c r="H159" i="10"/>
  <c r="AC52" i="10"/>
  <c r="H166" i="10"/>
  <c r="AC60" i="10"/>
  <c r="H167" i="10"/>
  <c r="AC87" i="10"/>
  <c r="H186" i="10"/>
  <c r="AC71" i="10"/>
  <c r="H203" i="10"/>
  <c r="AD110" i="10"/>
  <c r="AE200" i="10"/>
  <c r="AX53" i="10"/>
  <c r="S108" i="10"/>
  <c r="AC79" i="10"/>
  <c r="H157" i="10"/>
  <c r="AC81" i="10"/>
  <c r="H160" i="10"/>
  <c r="AC83" i="10"/>
  <c r="H170" i="10"/>
  <c r="AC85" i="10"/>
  <c r="H180" i="10"/>
  <c r="AC68" i="10"/>
  <c r="H201" i="10"/>
  <c r="AC94" i="10"/>
  <c r="H178" i="10"/>
  <c r="AD84" i="10"/>
  <c r="R30" i="10"/>
  <c r="AF49" i="10"/>
  <c r="H176" i="10"/>
  <c r="AC143" i="10"/>
  <c r="AO44" i="10"/>
  <c r="AC145" i="10"/>
  <c r="AO55" i="10"/>
  <c r="AC146" i="10"/>
  <c r="AO51" i="10"/>
  <c r="AC148" i="10"/>
  <c r="AO42" i="10"/>
  <c r="AC166" i="10"/>
  <c r="AO63" i="10"/>
  <c r="AC141" i="10"/>
  <c r="AO88" i="10"/>
  <c r="AD163" i="10"/>
  <c r="BB201" i="10"/>
  <c r="AX197" i="10"/>
  <c r="AO41" i="10"/>
  <c r="AC214" i="10"/>
  <c r="AO131" i="10"/>
  <c r="AC219" i="10"/>
  <c r="AO133" i="10"/>
  <c r="AC213" i="10"/>
  <c r="AO135" i="10"/>
  <c r="AC216" i="10"/>
  <c r="AO137" i="10"/>
  <c r="S29" i="10"/>
  <c r="AO127" i="10"/>
  <c r="S28" i="10"/>
  <c r="AO157" i="10"/>
  <c r="M59" i="10"/>
  <c r="N189" i="10"/>
  <c r="W37" i="10"/>
  <c r="AO145" i="10"/>
  <c r="S103" i="10"/>
  <c r="AO202" i="10"/>
  <c r="S105" i="10"/>
  <c r="AO204" i="10"/>
  <c r="S107" i="10"/>
  <c r="AO209" i="10"/>
  <c r="S109" i="10"/>
  <c r="AO218" i="10"/>
  <c r="S98" i="10"/>
  <c r="AO214" i="10"/>
  <c r="S122" i="10"/>
  <c r="BD30" i="10"/>
  <c r="M134" i="10"/>
  <c r="AC149" i="10"/>
  <c r="AC176" i="10"/>
  <c r="J24" i="10"/>
  <c r="BB205" i="10"/>
  <c r="W81" i="10"/>
  <c r="BB207" i="10"/>
  <c r="W82" i="10"/>
  <c r="BB181" i="10"/>
  <c r="W86" i="10"/>
  <c r="BB198" i="10"/>
  <c r="W95" i="10"/>
  <c r="BB210" i="10"/>
  <c r="AC118" i="10"/>
  <c r="AO40" i="10"/>
  <c r="AC124" i="10"/>
  <c r="R31" i="10"/>
  <c r="W96" i="10"/>
  <c r="H206" i="10"/>
  <c r="AC184" i="10"/>
  <c r="AO71" i="10"/>
  <c r="AC186" i="10"/>
  <c r="AO74" i="10"/>
  <c r="AC159" i="10"/>
  <c r="AO73" i="10"/>
  <c r="AC165" i="10"/>
  <c r="AO93" i="10"/>
  <c r="AC194" i="10"/>
  <c r="AO85" i="10"/>
  <c r="AC181" i="10"/>
  <c r="AO120" i="10"/>
  <c r="AD204" i="10"/>
  <c r="Q156" i="10"/>
  <c r="W164" i="10"/>
  <c r="H221" i="10"/>
  <c r="AC177" i="10"/>
  <c r="AO100" i="10"/>
  <c r="AC179" i="10"/>
  <c r="AO102" i="10"/>
  <c r="AC190" i="10"/>
  <c r="AO87" i="10"/>
  <c r="AC192" i="10"/>
  <c r="AO81" i="10"/>
  <c r="AC183" i="10"/>
  <c r="AO118" i="10"/>
  <c r="AC197" i="10"/>
  <c r="AO115" i="10"/>
  <c r="AD206" i="10"/>
  <c r="P212" i="10"/>
  <c r="I107" i="10"/>
  <c r="H173" i="10"/>
  <c r="AC130" i="10"/>
  <c r="AO37" i="10"/>
  <c r="AC132" i="10"/>
  <c r="AO32" i="10"/>
  <c r="AC134" i="10"/>
  <c r="AO43" i="10"/>
  <c r="AC136" i="10"/>
  <c r="AO48" i="10"/>
  <c r="AC120" i="10"/>
  <c r="AO47" i="10"/>
  <c r="AC152" i="10"/>
  <c r="AO60" i="10"/>
  <c r="AD151" i="10"/>
  <c r="Q137" i="10"/>
  <c r="I156" i="10"/>
  <c r="H189" i="10"/>
  <c r="AC128" i="10"/>
  <c r="AO58" i="10"/>
  <c r="AC129" i="10"/>
  <c r="AO31" i="10"/>
  <c r="AC131" i="10"/>
  <c r="AO45" i="10"/>
  <c r="AC133" i="10"/>
  <c r="AO46" i="10"/>
  <c r="AC150" i="10"/>
  <c r="AO59" i="10"/>
  <c r="AC168" i="10"/>
  <c r="AO65" i="10"/>
  <c r="AD172" i="10"/>
  <c r="W71" i="10"/>
  <c r="AX144" i="10"/>
  <c r="AO56" i="10"/>
  <c r="AC203" i="10"/>
  <c r="AO111" i="10"/>
  <c r="AC205" i="10"/>
  <c r="AO105" i="10"/>
  <c r="AC208" i="10"/>
  <c r="AO108" i="10"/>
  <c r="AC210" i="10"/>
  <c r="AO101" i="10"/>
  <c r="AC207" i="10"/>
  <c r="AO139" i="10"/>
  <c r="S33" i="10"/>
  <c r="AO128" i="10"/>
  <c r="M33" i="10"/>
  <c r="N81" i="10"/>
  <c r="N94" i="10"/>
  <c r="AO106" i="10"/>
  <c r="S88" i="10"/>
  <c r="AO201" i="10"/>
  <c r="S76" i="10"/>
  <c r="AO203" i="10"/>
  <c r="S64" i="10"/>
  <c r="AO205" i="10"/>
  <c r="S66" i="10"/>
  <c r="AO207" i="10"/>
  <c r="S95" i="10"/>
  <c r="AO194" i="10"/>
  <c r="S79" i="10"/>
  <c r="AO208" i="10"/>
  <c r="M102" i="10"/>
  <c r="BB127" i="10"/>
  <c r="BB146" i="10"/>
  <c r="AO176" i="10"/>
  <c r="S132" i="10"/>
  <c r="BD61" i="10"/>
  <c r="S162" i="10"/>
  <c r="BD75" i="10"/>
  <c r="S169" i="10"/>
  <c r="BD63" i="10"/>
  <c r="S170" i="10"/>
  <c r="BD77" i="10"/>
  <c r="S188" i="10"/>
  <c r="BD76" i="10"/>
  <c r="S173" i="10"/>
  <c r="BD100" i="10"/>
  <c r="M200" i="10"/>
  <c r="AO78" i="10"/>
  <c r="AO77" i="10"/>
  <c r="J95" i="10"/>
  <c r="I43" i="10"/>
  <c r="W137" i="10"/>
  <c r="I46" i="10"/>
  <c r="W162" i="10"/>
  <c r="I66" i="10"/>
  <c r="W149" i="10"/>
  <c r="I82" i="10"/>
  <c r="W185" i="10"/>
  <c r="I71" i="10"/>
  <c r="AC198" i="10"/>
  <c r="AO95" i="10"/>
  <c r="AC200" i="10"/>
  <c r="BB116" i="10"/>
  <c r="BB184" i="10"/>
  <c r="AO92" i="10"/>
  <c r="S27" i="10"/>
  <c r="AO163" i="10"/>
  <c r="S42" i="10"/>
  <c r="AO165" i="10"/>
  <c r="S38" i="10"/>
  <c r="AO167" i="10"/>
  <c r="S44" i="10"/>
  <c r="AO169" i="10"/>
  <c r="S37" i="10"/>
  <c r="AO140" i="10"/>
  <c r="S71" i="10"/>
  <c r="AO181" i="10"/>
  <c r="M83" i="10"/>
  <c r="I52" i="10"/>
  <c r="I55" i="10"/>
  <c r="AO72" i="10"/>
  <c r="S56" i="10"/>
  <c r="AO150" i="10"/>
  <c r="S40" i="10"/>
  <c r="AO152" i="10"/>
  <c r="S46" i="10"/>
  <c r="AO154" i="10"/>
  <c r="S35" i="10"/>
  <c r="AO138" i="10"/>
  <c r="S69" i="10"/>
  <c r="AO179" i="10"/>
  <c r="S60" i="10"/>
  <c r="AO164" i="10"/>
  <c r="M71" i="10"/>
  <c r="W67" i="10"/>
  <c r="W212" i="10"/>
  <c r="AO38" i="10"/>
  <c r="AC202" i="10"/>
  <c r="AO109" i="10"/>
  <c r="AC204" i="10"/>
  <c r="AO112" i="10"/>
  <c r="AC206" i="10"/>
  <c r="AO114" i="10"/>
  <c r="AC175" i="10"/>
  <c r="AO116" i="10"/>
  <c r="AC195" i="10"/>
  <c r="AO113" i="10"/>
  <c r="AC212" i="10"/>
  <c r="AO119" i="10"/>
  <c r="M25" i="10"/>
  <c r="BB199" i="10"/>
  <c r="AX86" i="10"/>
  <c r="AO25" i="10"/>
  <c r="AC188" i="10"/>
  <c r="AO126" i="10"/>
  <c r="AC189" i="10"/>
  <c r="AO99" i="10"/>
  <c r="AC191" i="10"/>
  <c r="AO104" i="10"/>
  <c r="AC193" i="10"/>
  <c r="AO110" i="10"/>
  <c r="AC209" i="10"/>
  <c r="AO107" i="10"/>
  <c r="AC215" i="10"/>
  <c r="AO141" i="10"/>
  <c r="M26" i="10"/>
  <c r="AF29" i="10"/>
  <c r="AF60" i="10"/>
  <c r="AO124" i="10"/>
  <c r="S51" i="10"/>
  <c r="AO180" i="10"/>
  <c r="S72" i="10"/>
  <c r="AO188" i="10"/>
  <c r="S74" i="10"/>
  <c r="AO182" i="10"/>
  <c r="S78" i="10"/>
  <c r="AO191" i="10"/>
  <c r="S68" i="10"/>
  <c r="AO184" i="10"/>
  <c r="S97" i="10"/>
  <c r="AO196" i="10"/>
  <c r="M113" i="10"/>
  <c r="AX200" i="10"/>
  <c r="AX221" i="10"/>
  <c r="AO172" i="10"/>
  <c r="S138" i="10"/>
  <c r="BD58" i="10"/>
  <c r="S142" i="10"/>
  <c r="BD55" i="10"/>
  <c r="S147" i="10"/>
  <c r="BD54" i="10"/>
  <c r="S149" i="10"/>
  <c r="BD60" i="10"/>
  <c r="S134" i="10"/>
  <c r="BD48" i="10"/>
  <c r="S174" i="10"/>
  <c r="BD81" i="10"/>
  <c r="M161" i="10"/>
  <c r="N192" i="10"/>
  <c r="AC32" i="10"/>
  <c r="AF117" i="10"/>
  <c r="S215" i="10"/>
  <c r="AF119" i="10"/>
  <c r="H22" i="10"/>
  <c r="AF110" i="10"/>
  <c r="H24" i="10"/>
  <c r="AF111" i="10"/>
  <c r="H26" i="10"/>
  <c r="AF123" i="10"/>
  <c r="H36" i="10"/>
  <c r="AF136" i="10"/>
  <c r="H35" i="10"/>
  <c r="BD150" i="10"/>
  <c r="AE66" i="10"/>
  <c r="AC151" i="10"/>
  <c r="AC163" i="10"/>
  <c r="BD122" i="10"/>
  <c r="I99" i="10"/>
  <c r="W192" i="10"/>
  <c r="I103" i="10"/>
  <c r="W206" i="10"/>
  <c r="I125" i="10"/>
  <c r="W210" i="10"/>
  <c r="I145" i="10"/>
  <c r="AX25" i="10"/>
  <c r="I146" i="10"/>
  <c r="S31" i="10"/>
  <c r="AO158" i="10"/>
  <c r="S49" i="10"/>
  <c r="W48" i="10"/>
  <c r="W80" i="10"/>
  <c r="AO136" i="10"/>
  <c r="S81" i="10"/>
  <c r="AO213" i="10"/>
  <c r="S85" i="10"/>
  <c r="AO220" i="10"/>
  <c r="S77" i="10"/>
  <c r="AO212" i="10"/>
  <c r="S96" i="10"/>
  <c r="AO215" i="10"/>
  <c r="S120" i="10"/>
  <c r="BD28" i="10"/>
  <c r="S117" i="10"/>
  <c r="BD42" i="10"/>
  <c r="M120" i="10"/>
  <c r="W144" i="10"/>
  <c r="W165" i="10"/>
  <c r="AO161" i="10"/>
  <c r="S112" i="10"/>
  <c r="AO221" i="10"/>
  <c r="S114" i="10"/>
  <c r="BD22" i="10"/>
  <c r="S116" i="10"/>
  <c r="BD24" i="10"/>
  <c r="S118" i="10"/>
  <c r="BD26" i="10"/>
  <c r="S121" i="10"/>
  <c r="BD40" i="10"/>
  <c r="S141" i="10"/>
  <c r="BD47" i="10"/>
  <c r="M150" i="10"/>
  <c r="I118" i="10"/>
  <c r="I129" i="10"/>
  <c r="AO98" i="10"/>
  <c r="S61" i="10"/>
  <c r="AO171" i="10"/>
  <c r="S63" i="10"/>
  <c r="AO173" i="10"/>
  <c r="S65" i="10"/>
  <c r="AO175" i="10"/>
  <c r="S67" i="10"/>
  <c r="AO177" i="10"/>
  <c r="S57" i="10"/>
  <c r="AO162" i="10"/>
  <c r="S82" i="10"/>
  <c r="AO195" i="10"/>
  <c r="M74" i="10"/>
  <c r="I171" i="10"/>
  <c r="I193" i="10"/>
  <c r="AO97" i="10"/>
  <c r="S53" i="10"/>
  <c r="AO187" i="10"/>
  <c r="S55" i="10"/>
  <c r="AO156" i="10"/>
  <c r="S58" i="10"/>
  <c r="AO160" i="10"/>
  <c r="S59" i="10"/>
  <c r="AO166" i="10"/>
  <c r="S80" i="10"/>
  <c r="AO193" i="10"/>
  <c r="S70" i="10"/>
  <c r="AO178" i="10"/>
  <c r="M88" i="10"/>
  <c r="AX115" i="10"/>
  <c r="AX163" i="10"/>
  <c r="AO185" i="10"/>
  <c r="S119" i="10"/>
  <c r="BD27" i="10"/>
  <c r="S126" i="10"/>
  <c r="BD37" i="10"/>
  <c r="S127" i="10"/>
  <c r="BD39" i="10"/>
  <c r="S113" i="10"/>
  <c r="BD38" i="10"/>
  <c r="S151" i="10"/>
  <c r="BD62" i="10"/>
  <c r="S136" i="10"/>
  <c r="BD52" i="10"/>
  <c r="M174" i="10"/>
  <c r="N83" i="10"/>
  <c r="AF126" i="10"/>
  <c r="AF106" i="10"/>
  <c r="S201" i="10"/>
  <c r="AF108" i="10"/>
  <c r="S203" i="10"/>
  <c r="AF91" i="10"/>
  <c r="S185" i="10"/>
  <c r="AF92" i="10"/>
  <c r="S181" i="10"/>
  <c r="AF101" i="10"/>
  <c r="S218" i="10"/>
  <c r="AF99" i="10"/>
  <c r="H30" i="10"/>
  <c r="BD132" i="10"/>
  <c r="AE26" i="10"/>
  <c r="BB101" i="10"/>
  <c r="H171" i="10"/>
  <c r="AF166" i="10"/>
  <c r="H93" i="10"/>
  <c r="AF167" i="10"/>
  <c r="H94" i="10"/>
  <c r="AF170" i="10"/>
  <c r="H82" i="10"/>
  <c r="AF172" i="10"/>
  <c r="H86" i="10"/>
  <c r="AF188" i="10"/>
  <c r="H104" i="10"/>
  <c r="AF207" i="10"/>
  <c r="H107" i="10"/>
  <c r="BD196" i="10"/>
  <c r="AE125" i="10"/>
  <c r="AO80" i="10"/>
  <c r="AO91" i="10"/>
  <c r="BD180" i="10"/>
  <c r="M115" i="10"/>
  <c r="BE212" i="10"/>
  <c r="M104" i="10"/>
  <c r="J28" i="10"/>
  <c r="M107" i="10"/>
  <c r="J30" i="10"/>
  <c r="M112" i="10"/>
  <c r="J27" i="10"/>
  <c r="M114" i="10"/>
  <c r="J36" i="10"/>
  <c r="M116" i="10"/>
  <c r="J38" i="10"/>
  <c r="M126" i="10"/>
  <c r="AC220" i="10"/>
  <c r="S45" i="10"/>
  <c r="J33" i="10"/>
  <c r="M105" i="10"/>
  <c r="J26" i="10"/>
  <c r="M111" i="10"/>
  <c r="J35" i="10"/>
  <c r="M100" i="10"/>
  <c r="J39" i="10"/>
  <c r="M118" i="10"/>
  <c r="J41" i="10"/>
  <c r="M128" i="10"/>
  <c r="J43" i="10"/>
  <c r="M130" i="10"/>
  <c r="J45" i="10"/>
  <c r="N172" i="10"/>
  <c r="S94" i="10"/>
  <c r="BE126" i="10"/>
  <c r="AD211" i="10"/>
  <c r="BE112" i="10"/>
  <c r="AD192" i="10"/>
  <c r="BE109" i="10"/>
  <c r="AD194" i="10"/>
  <c r="BE99" i="10"/>
  <c r="AD196" i="10"/>
  <c r="BE111" i="10"/>
  <c r="AD198" i="10"/>
  <c r="BE113" i="10"/>
  <c r="AD200" i="10"/>
  <c r="BE115" i="10"/>
  <c r="M23" i="10"/>
  <c r="BB93" i="10"/>
  <c r="S144" i="10"/>
  <c r="BE101" i="10"/>
  <c r="AD190" i="10"/>
  <c r="BE107" i="10"/>
  <c r="AD186" i="10"/>
  <c r="BE106" i="10"/>
  <c r="AD181" i="10"/>
  <c r="BE119" i="10"/>
  <c r="AD185" i="10"/>
  <c r="BE121" i="10"/>
  <c r="AD187" i="10"/>
  <c r="BE129" i="10"/>
  <c r="AD220" i="10"/>
  <c r="BE131" i="10"/>
  <c r="M39" i="10"/>
  <c r="AF193" i="10"/>
  <c r="S211" i="10"/>
  <c r="BE135" i="10"/>
  <c r="AD183" i="10"/>
  <c r="BE103" i="10"/>
  <c r="AD212" i="10"/>
  <c r="BE139" i="10"/>
  <c r="AD221" i="10"/>
  <c r="BE141" i="10"/>
  <c r="AD214" i="10"/>
  <c r="BE143" i="10"/>
  <c r="AD216" i="10"/>
  <c r="BE145" i="10"/>
  <c r="AD218" i="10"/>
  <c r="BE123" i="10"/>
  <c r="M38" i="10"/>
  <c r="AC37" i="10"/>
  <c r="AC49" i="10"/>
  <c r="BE216" i="10"/>
  <c r="M82" i="10"/>
  <c r="BE192" i="10"/>
  <c r="M92" i="10"/>
  <c r="BE217" i="10"/>
  <c r="M84" i="10"/>
  <c r="BE209" i="10"/>
  <c r="M90" i="10"/>
  <c r="BE220" i="10"/>
  <c r="M96" i="10"/>
  <c r="BE208" i="10"/>
  <c r="M98" i="10"/>
  <c r="BE211" i="10"/>
  <c r="M106" i="10"/>
  <c r="H194" i="10"/>
  <c r="H208" i="10"/>
  <c r="J88" i="10"/>
  <c r="M153" i="10"/>
  <c r="J66" i="10"/>
  <c r="M178" i="10"/>
  <c r="J92" i="10"/>
  <c r="M180" i="10"/>
  <c r="J72" i="10"/>
  <c r="M182" i="10"/>
  <c r="J74" i="10"/>
  <c r="M184" i="10"/>
  <c r="J76" i="10"/>
  <c r="M186" i="10"/>
  <c r="J77" i="10"/>
  <c r="M198" i="10"/>
  <c r="BE84" i="10"/>
  <c r="BE92" i="10"/>
  <c r="J157" i="10"/>
  <c r="AW66" i="10"/>
  <c r="J159" i="10"/>
  <c r="AW53" i="10"/>
  <c r="J170" i="10"/>
  <c r="AW70" i="10"/>
  <c r="J192" i="10"/>
  <c r="AW100" i="10"/>
  <c r="K205" i="10"/>
  <c r="BC138" i="10"/>
  <c r="AP28" i="10"/>
  <c r="BC141" i="10"/>
  <c r="AP32" i="10"/>
  <c r="BC143" i="10"/>
  <c r="AP27" i="10"/>
  <c r="BC158" i="10"/>
  <c r="U69" i="10"/>
  <c r="AQ177" i="10"/>
  <c r="M176" i="10"/>
  <c r="J90" i="10"/>
  <c r="M163" i="10"/>
  <c r="J99" i="10"/>
  <c r="M169" i="10"/>
  <c r="J101" i="10"/>
  <c r="M167" i="10"/>
  <c r="J103" i="10"/>
  <c r="M171" i="10"/>
  <c r="J105" i="10"/>
  <c r="M173" i="10"/>
  <c r="J107" i="10"/>
  <c r="M181" i="10"/>
  <c r="AO117" i="10"/>
  <c r="AO155" i="10"/>
  <c r="J111" i="10"/>
  <c r="M159" i="10"/>
  <c r="J97" i="10"/>
  <c r="M185" i="10"/>
  <c r="J87" i="10"/>
  <c r="M189" i="10"/>
  <c r="J93" i="10"/>
  <c r="M192" i="10"/>
  <c r="J83" i="10"/>
  <c r="M194" i="10"/>
  <c r="J89" i="10"/>
  <c r="M196" i="10"/>
  <c r="BD89" i="10"/>
  <c r="AO129" i="10"/>
  <c r="AO192" i="10"/>
  <c r="BE156" i="10"/>
  <c r="M63" i="10"/>
  <c r="BE175" i="10"/>
  <c r="M62" i="10"/>
  <c r="BE168" i="10"/>
  <c r="M64" i="10"/>
  <c r="BE170" i="10"/>
  <c r="M76" i="10"/>
  <c r="BE172" i="10"/>
  <c r="M77" i="10"/>
  <c r="BE162" i="10"/>
  <c r="M79" i="10"/>
  <c r="BE174" i="10"/>
  <c r="M75" i="10"/>
  <c r="AO199" i="10"/>
  <c r="BD56" i="10"/>
  <c r="BE176" i="10"/>
  <c r="M60" i="10"/>
  <c r="BE160" i="10"/>
  <c r="M87" i="10"/>
  <c r="BE193" i="10"/>
  <c r="M89" i="10"/>
  <c r="BE195" i="10"/>
  <c r="M91" i="10"/>
  <c r="BE197" i="10"/>
  <c r="M93" i="10"/>
  <c r="BE199" i="10"/>
  <c r="M69" i="10"/>
  <c r="BE201" i="10"/>
  <c r="M103" i="10"/>
  <c r="AF87" i="10"/>
  <c r="AF97" i="10"/>
  <c r="BE205" i="10"/>
  <c r="M85" i="10"/>
  <c r="BE191" i="10"/>
  <c r="M70" i="10"/>
  <c r="BE178" i="10"/>
  <c r="M73" i="10"/>
  <c r="BE182" i="10"/>
  <c r="M78" i="10"/>
  <c r="BE188" i="10"/>
  <c r="M80" i="10"/>
  <c r="BE189" i="10"/>
  <c r="M72" i="10"/>
  <c r="BE184" i="10"/>
  <c r="M110" i="10"/>
  <c r="H137" i="10"/>
  <c r="H147" i="10"/>
  <c r="J68" i="10"/>
  <c r="M168" i="10"/>
  <c r="J60" i="10"/>
  <c r="M155" i="10"/>
  <c r="J70" i="10"/>
  <c r="M141" i="10"/>
  <c r="J78" i="10"/>
  <c r="M143" i="10"/>
  <c r="J80" i="10"/>
  <c r="M157" i="10"/>
  <c r="J82" i="10"/>
  <c r="M165" i="10"/>
  <c r="J84" i="10"/>
  <c r="M179" i="10"/>
  <c r="AC99" i="10"/>
  <c r="AC114" i="10"/>
  <c r="BD101" i="10"/>
  <c r="AE24" i="10"/>
  <c r="BD127" i="10"/>
  <c r="AE38" i="10"/>
  <c r="BD116" i="10"/>
  <c r="AE40" i="10"/>
  <c r="BD125" i="10"/>
  <c r="AE42" i="10"/>
  <c r="BD126" i="10"/>
  <c r="AE44" i="10"/>
  <c r="BD128" i="10"/>
  <c r="AE46" i="10"/>
  <c r="BD148" i="10"/>
  <c r="AE64" i="10"/>
  <c r="AD139" i="10"/>
  <c r="AD191" i="10"/>
  <c r="J183" i="10"/>
  <c r="AW131" i="10"/>
  <c r="J213" i="10"/>
  <c r="AW133" i="10"/>
  <c r="K36" i="10"/>
  <c r="AW147" i="10"/>
  <c r="K56" i="10"/>
  <c r="AW148" i="10"/>
  <c r="AP92" i="10"/>
  <c r="BC209" i="10"/>
  <c r="AP99" i="10"/>
  <c r="BC186" i="10"/>
  <c r="AP101" i="10"/>
  <c r="BC190" i="10"/>
  <c r="AP96" i="10"/>
  <c r="BC217" i="10"/>
  <c r="U166" i="10"/>
  <c r="AK56" i="10"/>
  <c r="AE32" i="10"/>
  <c r="BD136" i="10"/>
  <c r="AE43" i="10"/>
  <c r="BD124" i="10"/>
  <c r="AE39" i="10"/>
  <c r="BD118" i="10"/>
  <c r="AE45" i="10"/>
  <c r="BD121" i="10"/>
  <c r="AE47" i="10"/>
  <c r="BD129" i="10"/>
  <c r="AE49" i="10"/>
  <c r="BD138" i="10"/>
  <c r="AE50" i="10"/>
  <c r="S22" i="10"/>
  <c r="S50" i="10"/>
  <c r="BD134" i="10"/>
  <c r="AE41" i="10"/>
  <c r="BD142" i="10"/>
  <c r="AE33" i="10"/>
  <c r="BD141" i="10"/>
  <c r="AE36" i="10"/>
  <c r="BD143" i="10"/>
  <c r="AE28" i="10"/>
  <c r="BD137" i="10"/>
  <c r="AE60" i="10"/>
  <c r="BD146" i="10"/>
  <c r="AE62" i="10"/>
  <c r="BD164" i="10"/>
  <c r="S89" i="10"/>
  <c r="S111" i="10"/>
  <c r="J37" i="10"/>
  <c r="M108" i="10"/>
  <c r="J23" i="10"/>
  <c r="M138" i="10"/>
  <c r="J34" i="10"/>
  <c r="M140" i="10"/>
  <c r="J48" i="10"/>
  <c r="M142" i="10"/>
  <c r="J50" i="10"/>
  <c r="M144" i="10"/>
  <c r="J52" i="10"/>
  <c r="M146" i="10"/>
  <c r="J54" i="10"/>
  <c r="M164" i="10"/>
  <c r="S159" i="10"/>
  <c r="S172" i="10"/>
  <c r="J58" i="10"/>
  <c r="M136" i="10"/>
  <c r="J31" i="10"/>
  <c r="M131" i="10"/>
  <c r="J42" i="10"/>
  <c r="M133" i="10"/>
  <c r="J44" i="10"/>
  <c r="M122" i="10"/>
  <c r="J46" i="10"/>
  <c r="M124" i="10"/>
  <c r="J47" i="10"/>
  <c r="M135" i="10"/>
  <c r="J40" i="10"/>
  <c r="M149" i="10"/>
  <c r="S221" i="10"/>
  <c r="H28" i="10"/>
  <c r="J63" i="10"/>
  <c r="M129" i="10"/>
  <c r="J32" i="10"/>
  <c r="M154" i="10"/>
  <c r="J67" i="10"/>
  <c r="M156" i="10"/>
  <c r="J69" i="10"/>
  <c r="M158" i="10"/>
  <c r="J71" i="10"/>
  <c r="M160" i="10"/>
  <c r="J73" i="10"/>
  <c r="M162" i="10"/>
  <c r="J75" i="10"/>
  <c r="M172" i="10"/>
  <c r="AC39" i="10"/>
  <c r="AC48" i="10"/>
  <c r="BD109" i="10"/>
  <c r="M215" i="10"/>
  <c r="BD103" i="10"/>
  <c r="AE30" i="10"/>
  <c r="BD105" i="10"/>
  <c r="AE34" i="10"/>
  <c r="BD110" i="10"/>
  <c r="AE35" i="10"/>
  <c r="BD112" i="10"/>
  <c r="AE37" i="10"/>
  <c r="BD114" i="10"/>
  <c r="AE27" i="10"/>
  <c r="BD131" i="10"/>
  <c r="AE51" i="10"/>
  <c r="H196" i="10"/>
  <c r="AO30" i="10"/>
  <c r="BD176" i="10"/>
  <c r="AE98" i="10"/>
  <c r="BD191" i="10"/>
  <c r="AE82" i="10"/>
  <c r="BD193" i="10"/>
  <c r="AE94" i="10"/>
  <c r="BD195" i="10"/>
  <c r="AE78" i="10"/>
  <c r="BD197" i="10"/>
  <c r="AE80" i="10"/>
  <c r="BD199" i="10"/>
  <c r="AE90" i="10"/>
  <c r="BD194" i="10"/>
  <c r="BB39" i="10"/>
  <c r="BE86" i="10"/>
  <c r="AE75" i="10"/>
  <c r="K84" i="10"/>
  <c r="AW193" i="10"/>
  <c r="K86" i="10"/>
  <c r="AW195" i="10"/>
  <c r="K111" i="10"/>
  <c r="AW204" i="10"/>
  <c r="K118" i="10"/>
  <c r="BC25" i="10"/>
  <c r="AP151" i="10"/>
  <c r="AH63" i="10"/>
  <c r="AP169" i="10"/>
  <c r="AH60" i="10"/>
  <c r="AP144" i="10"/>
  <c r="AH62" i="10"/>
  <c r="AP158" i="10"/>
  <c r="AH36" i="10"/>
  <c r="U219" i="10"/>
  <c r="AK138" i="10"/>
  <c r="AE92" i="10"/>
  <c r="BD207" i="10"/>
  <c r="AE107" i="10"/>
  <c r="BD209" i="10"/>
  <c r="AE101" i="10"/>
  <c r="BD211" i="10"/>
  <c r="AE109" i="10"/>
  <c r="BD213" i="10"/>
  <c r="AE113" i="10"/>
  <c r="BD215" i="10"/>
  <c r="AE115" i="10"/>
  <c r="BD202" i="10"/>
  <c r="AE130" i="10"/>
  <c r="AO130" i="10"/>
  <c r="AO134" i="10"/>
  <c r="BD205" i="10"/>
  <c r="AE86" i="10"/>
  <c r="BD188" i="10"/>
  <c r="AE123" i="10"/>
  <c r="BD184" i="10"/>
  <c r="AE111" i="10"/>
  <c r="BD186" i="10"/>
  <c r="AE99" i="10"/>
  <c r="BD190" i="10"/>
  <c r="AE103" i="10"/>
  <c r="BD192" i="10"/>
  <c r="AE105" i="10"/>
  <c r="AD23" i="10"/>
  <c r="AO174" i="10"/>
  <c r="AO206" i="10"/>
  <c r="J98" i="10"/>
  <c r="M183" i="10"/>
  <c r="J94" i="10"/>
  <c r="M204" i="10"/>
  <c r="J85" i="10"/>
  <c r="M206" i="10"/>
  <c r="J102" i="10"/>
  <c r="M177" i="10"/>
  <c r="J104" i="10"/>
  <c r="M187" i="10"/>
  <c r="J112" i="10"/>
  <c r="M190" i="10"/>
  <c r="BD107" i="10"/>
  <c r="M216" i="10"/>
  <c r="BD70" i="10"/>
  <c r="BD79" i="10"/>
  <c r="J118" i="10"/>
  <c r="M202" i="10"/>
  <c r="BD51" i="10"/>
  <c r="M195" i="10"/>
  <c r="BD57" i="10"/>
  <c r="M197" i="10"/>
  <c r="BD68" i="10"/>
  <c r="M199" i="10"/>
  <c r="BD73" i="10"/>
  <c r="M201" i="10"/>
  <c r="BD85" i="10"/>
  <c r="M203" i="10"/>
  <c r="BD119" i="10"/>
  <c r="AE23" i="10"/>
  <c r="AF105" i="10"/>
  <c r="AF125" i="10"/>
  <c r="BD35" i="10"/>
  <c r="M193" i="10"/>
  <c r="BD80" i="10"/>
  <c r="M209" i="10"/>
  <c r="BD87" i="10"/>
  <c r="M212" i="10"/>
  <c r="BD91" i="10"/>
  <c r="M211" i="10"/>
  <c r="BD92" i="10"/>
  <c r="M214" i="10"/>
  <c r="BD86" i="10"/>
  <c r="M213" i="10"/>
  <c r="BD120" i="10"/>
  <c r="AE22" i="10"/>
  <c r="H141" i="10"/>
  <c r="H169" i="10"/>
  <c r="BD187" i="10"/>
  <c r="AE67" i="10"/>
  <c r="BD155" i="10"/>
  <c r="AE100" i="10"/>
  <c r="BD159" i="10"/>
  <c r="AE102" i="10"/>
  <c r="BD162" i="10"/>
  <c r="AE104" i="10"/>
  <c r="BD157" i="10"/>
  <c r="AE106" i="10"/>
  <c r="BD161" i="10"/>
  <c r="AE108" i="10"/>
  <c r="BD217" i="10"/>
  <c r="AE117" i="10"/>
  <c r="AC101" i="10"/>
  <c r="AD132" i="10"/>
  <c r="AD26" i="10"/>
  <c r="AE162" i="10"/>
  <c r="AD55" i="10"/>
  <c r="AE175" i="10"/>
  <c r="AD57" i="10"/>
  <c r="AE177" i="10"/>
  <c r="AD59" i="10"/>
  <c r="AE179" i="10"/>
  <c r="AD36" i="10"/>
  <c r="AE181" i="10"/>
  <c r="AD41" i="10"/>
  <c r="AE183" i="10"/>
  <c r="AD65" i="10"/>
  <c r="AF187" i="10"/>
  <c r="AD157" i="10"/>
  <c r="BE31" i="10"/>
  <c r="K146" i="10"/>
  <c r="BC54" i="10"/>
  <c r="K147" i="10"/>
  <c r="BC60" i="10"/>
  <c r="K156" i="10"/>
  <c r="BC63" i="10"/>
  <c r="K167" i="10"/>
  <c r="BC100" i="10"/>
  <c r="AP184" i="10"/>
  <c r="AH113" i="10"/>
  <c r="AP213" i="10"/>
  <c r="AH139" i="10"/>
  <c r="AP220" i="10"/>
  <c r="J126" i="10"/>
  <c r="AW36" i="10"/>
  <c r="AE173" i="10"/>
  <c r="AD66" i="10"/>
  <c r="AE151" i="10"/>
  <c r="AD68" i="10"/>
  <c r="AE157" i="10"/>
  <c r="AD70" i="10"/>
  <c r="AE168" i="10"/>
  <c r="AD72" i="10"/>
  <c r="AE169" i="10"/>
  <c r="AD74" i="10"/>
  <c r="AE166" i="10"/>
  <c r="AD87" i="10"/>
  <c r="AE203" i="10"/>
  <c r="S24" i="10"/>
  <c r="M61" i="10"/>
  <c r="AD64" i="10"/>
  <c r="AE189" i="10"/>
  <c r="AD50" i="10"/>
  <c r="AE174" i="10"/>
  <c r="AD56" i="10"/>
  <c r="AE155" i="10"/>
  <c r="AD58" i="10"/>
  <c r="AE159" i="10"/>
  <c r="AD61" i="10"/>
  <c r="AE165" i="10"/>
  <c r="AD63" i="10"/>
  <c r="AE153" i="10"/>
  <c r="AD71" i="10"/>
  <c r="S92" i="10"/>
  <c r="S106" i="10"/>
  <c r="BD139" i="10"/>
  <c r="AE55" i="10"/>
  <c r="BD154" i="10"/>
  <c r="AE70" i="10"/>
  <c r="BD156" i="10"/>
  <c r="AE72" i="10"/>
  <c r="BD158" i="10"/>
  <c r="AE74" i="10"/>
  <c r="BD144" i="10"/>
  <c r="AE48" i="10"/>
  <c r="BD145" i="10"/>
  <c r="AE54" i="10"/>
  <c r="BD183" i="10"/>
  <c r="AE89" i="10"/>
  <c r="S161" i="10"/>
  <c r="S164" i="10"/>
  <c r="BD152" i="10"/>
  <c r="AE68" i="10"/>
  <c r="BD147" i="10"/>
  <c r="AE57" i="10"/>
  <c r="BD149" i="10"/>
  <c r="AE58" i="10"/>
  <c r="BD151" i="10"/>
  <c r="AE61" i="10"/>
  <c r="BD153" i="10"/>
  <c r="AE52" i="10"/>
  <c r="BD163" i="10"/>
  <c r="AE73" i="10"/>
  <c r="BD172" i="10"/>
  <c r="AE93" i="10"/>
  <c r="S219" i="10"/>
  <c r="H38" i="10"/>
  <c r="BD140" i="10"/>
  <c r="AE59" i="10"/>
  <c r="BD173" i="10"/>
  <c r="AE79" i="10"/>
  <c r="BD175" i="10"/>
  <c r="AE81" i="10"/>
  <c r="BD177" i="10"/>
  <c r="AE83" i="10"/>
  <c r="BD179" i="10"/>
  <c r="AE85" i="10"/>
  <c r="BD181" i="10"/>
  <c r="AE87" i="10"/>
  <c r="BD166" i="10"/>
  <c r="AE110" i="10"/>
  <c r="AC33" i="10"/>
  <c r="AD48" i="10"/>
  <c r="AD32" i="10"/>
  <c r="AE146" i="10"/>
  <c r="AD24" i="10"/>
  <c r="AE164" i="10"/>
  <c r="AD28" i="10"/>
  <c r="AE137" i="10"/>
  <c r="AD43" i="10"/>
  <c r="AE147" i="10"/>
  <c r="AD45" i="10"/>
  <c r="AE149" i="10"/>
  <c r="AD47" i="10"/>
  <c r="AE133" i="10"/>
  <c r="AD76" i="10"/>
  <c r="AE167" i="10"/>
  <c r="H198" i="10"/>
  <c r="AE206" i="10"/>
  <c r="AD88" i="10"/>
  <c r="AE210" i="10"/>
  <c r="AD125" i="10"/>
  <c r="BE28" i="10"/>
  <c r="AD127" i="10"/>
  <c r="BE30" i="10"/>
  <c r="AD111" i="10"/>
  <c r="BE34" i="10"/>
  <c r="AD99" i="10"/>
  <c r="BE36" i="10"/>
  <c r="AD103" i="10"/>
  <c r="BE38" i="10"/>
  <c r="AD128" i="10"/>
  <c r="BE80" i="10"/>
  <c r="BE88" i="10"/>
  <c r="BE93" i="10"/>
  <c r="K193" i="10"/>
  <c r="BC105" i="10"/>
  <c r="K195" i="10"/>
  <c r="BC107" i="10"/>
  <c r="AP22" i="10"/>
  <c r="BC118" i="10"/>
  <c r="AP34" i="10"/>
  <c r="J150" i="10"/>
  <c r="AW86" i="10"/>
  <c r="J168" i="10"/>
  <c r="AW71" i="10"/>
  <c r="J171" i="10"/>
  <c r="AW74" i="10"/>
  <c r="J176" i="10"/>
  <c r="AW87" i="10"/>
  <c r="BA26" i="10"/>
  <c r="AZ155" i="10"/>
  <c r="BE26" i="10"/>
  <c r="AD107" i="10"/>
  <c r="BE29" i="10"/>
  <c r="AD116" i="10"/>
  <c r="BE32" i="10"/>
  <c r="AD122" i="10"/>
  <c r="BE25" i="10"/>
  <c r="AD118" i="10"/>
  <c r="BE27" i="10"/>
  <c r="AD124" i="10"/>
  <c r="BE42" i="10"/>
  <c r="AD143" i="10"/>
  <c r="N204" i="10"/>
  <c r="AO132" i="10"/>
  <c r="BE23" i="10"/>
  <c r="AD105" i="10"/>
  <c r="BE33" i="10"/>
  <c r="AD136" i="10"/>
  <c r="BE52" i="10"/>
  <c r="AD138" i="10"/>
  <c r="BE54" i="10"/>
  <c r="AD140" i="10"/>
  <c r="BE56" i="10"/>
  <c r="AD142" i="10"/>
  <c r="BE58" i="10"/>
  <c r="AD144" i="10"/>
  <c r="BE41" i="10"/>
  <c r="AD158" i="10"/>
  <c r="AO189" i="10"/>
  <c r="AO216" i="10"/>
  <c r="BD182" i="10"/>
  <c r="AE121" i="10"/>
  <c r="BD200" i="10"/>
  <c r="AE116" i="10"/>
  <c r="BD206" i="10"/>
  <c r="AE122" i="10"/>
  <c r="BD220" i="10"/>
  <c r="AE112" i="10"/>
  <c r="BD204" i="10"/>
  <c r="AE118" i="10"/>
  <c r="BD208" i="10"/>
  <c r="AE124" i="10"/>
  <c r="AD33" i="10"/>
  <c r="AE144" i="10"/>
  <c r="BD72" i="10"/>
  <c r="BD78" i="10"/>
  <c r="BD198" i="10"/>
  <c r="AE126" i="10"/>
  <c r="BD214" i="10"/>
  <c r="AE136" i="10"/>
  <c r="BD218" i="10"/>
  <c r="AE138" i="10"/>
  <c r="BD219" i="10"/>
  <c r="AE140" i="10"/>
  <c r="BD221" i="10"/>
  <c r="AE142" i="10"/>
  <c r="BD216" i="10"/>
  <c r="AE127" i="10"/>
  <c r="AD30" i="10"/>
  <c r="AE158" i="10"/>
  <c r="AF95" i="10"/>
  <c r="BD133" i="10"/>
  <c r="BD212" i="10"/>
  <c r="AE134" i="10"/>
  <c r="AD29" i="10"/>
  <c r="AE139" i="10"/>
  <c r="AD34" i="10"/>
  <c r="AE141" i="10"/>
  <c r="AD35" i="10"/>
  <c r="AE131" i="10"/>
  <c r="AD37" i="10"/>
  <c r="AE135" i="10"/>
  <c r="AD39" i="10"/>
  <c r="AE143" i="10"/>
  <c r="AD49" i="10"/>
  <c r="AE163" i="10"/>
  <c r="H144" i="10"/>
  <c r="AE170" i="10"/>
  <c r="AD92" i="10"/>
  <c r="AE202" i="10"/>
  <c r="AD101" i="10"/>
  <c r="AE212" i="10"/>
  <c r="AD109" i="10"/>
  <c r="AE219" i="10"/>
  <c r="AD113" i="10"/>
  <c r="AE221" i="10"/>
  <c r="AD115" i="10"/>
  <c r="AE214" i="10"/>
  <c r="AD117" i="10"/>
  <c r="AE216" i="10"/>
  <c r="AD130" i="10"/>
  <c r="BB70" i="10"/>
  <c r="AC86" i="10"/>
  <c r="BE89" i="10"/>
  <c r="AD174" i="10"/>
  <c r="BE77" i="10"/>
  <c r="AD173" i="10"/>
  <c r="BE94" i="10"/>
  <c r="AD175" i="10"/>
  <c r="BE96" i="10"/>
  <c r="AD177" i="10"/>
  <c r="BE98" i="10"/>
  <c r="AD188" i="10"/>
  <c r="BE100" i="10"/>
  <c r="AD189" i="10"/>
  <c r="BE102" i="10"/>
  <c r="AD182" i="10"/>
  <c r="AD162" i="10"/>
  <c r="AD169" i="10"/>
  <c r="BE150" i="10"/>
  <c r="AP62" i="10"/>
  <c r="BC167" i="10"/>
  <c r="AP64" i="10"/>
  <c r="BC163" i="10"/>
  <c r="AP74" i="10"/>
  <c r="BC188" i="10"/>
  <c r="AP81" i="10"/>
  <c r="K26" i="10"/>
  <c r="BE83" i="10"/>
  <c r="AD197" i="10"/>
  <c r="BE87" i="10"/>
  <c r="AD199" i="10"/>
  <c r="BE91" i="10"/>
  <c r="AD201" i="10"/>
  <c r="BE95" i="10"/>
  <c r="AD203" i="10"/>
  <c r="BE97" i="10"/>
  <c r="AD205" i="10"/>
  <c r="BE105" i="10"/>
  <c r="AD202" i="10"/>
  <c r="BB58" i="10"/>
  <c r="S23" i="10"/>
  <c r="BE110" i="10"/>
  <c r="AD195" i="10"/>
  <c r="BE85" i="10"/>
  <c r="AD213" i="10"/>
  <c r="BE114" i="10"/>
  <c r="AD215" i="10"/>
  <c r="BE116" i="10"/>
  <c r="AD217" i="10"/>
  <c r="BE118" i="10"/>
  <c r="AD219" i="10"/>
  <c r="BE120" i="10"/>
  <c r="AD179" i="10"/>
  <c r="BE122" i="10"/>
  <c r="AD208" i="10"/>
  <c r="S93" i="10"/>
  <c r="M109" i="10"/>
  <c r="AD54" i="10"/>
  <c r="AE172" i="10"/>
  <c r="AD77" i="10"/>
  <c r="AE193" i="10"/>
  <c r="AD79" i="10"/>
  <c r="AE195" i="10"/>
  <c r="AD81" i="10"/>
  <c r="AE197" i="10"/>
  <c r="AD83" i="10"/>
  <c r="AE199" i="10"/>
  <c r="AD85" i="10"/>
  <c r="AE201" i="10"/>
  <c r="AD108" i="10"/>
  <c r="AE198" i="10"/>
  <c r="S163" i="10"/>
  <c r="M175" i="10"/>
  <c r="AD75" i="10"/>
  <c r="AE191" i="10"/>
  <c r="AD93" i="10"/>
  <c r="AE209" i="10"/>
  <c r="AD67" i="10"/>
  <c r="AE211" i="10"/>
  <c r="AD69" i="10"/>
  <c r="AE213" i="10"/>
  <c r="AD78" i="10"/>
  <c r="AE215" i="10"/>
  <c r="AD80" i="10"/>
  <c r="AE217" i="10"/>
  <c r="AD86" i="10"/>
  <c r="AE208" i="10"/>
  <c r="S209" i="10"/>
  <c r="AE53" i="10"/>
  <c r="AD91" i="10"/>
  <c r="AE207" i="10"/>
  <c r="AD98" i="10"/>
  <c r="AE184" i="10"/>
  <c r="AD100" i="10"/>
  <c r="AE190" i="10"/>
  <c r="AD102" i="10"/>
  <c r="AE192" i="10"/>
  <c r="AD104" i="10"/>
  <c r="AE194" i="10"/>
  <c r="AD106" i="10"/>
  <c r="AE196" i="10"/>
  <c r="AD119" i="10"/>
  <c r="N160" i="10"/>
  <c r="AC26" i="10"/>
  <c r="BE75" i="10"/>
  <c r="AD153" i="10"/>
  <c r="BE82" i="10"/>
  <c r="AD176" i="10"/>
  <c r="BE79" i="10"/>
  <c r="AD178" i="10"/>
  <c r="BE68" i="10"/>
  <c r="AD180" i="10"/>
  <c r="BE67" i="10"/>
  <c r="AD159" i="10"/>
  <c r="BE70" i="10"/>
  <c r="AD165" i="10"/>
  <c r="BE69" i="10"/>
  <c r="AD207" i="10"/>
  <c r="H90" i="10"/>
  <c r="H200" i="10"/>
  <c r="BE165" i="10"/>
  <c r="M34" i="10"/>
  <c r="BE151" i="10"/>
  <c r="M47" i="10"/>
  <c r="BE169" i="10"/>
  <c r="M49" i="10"/>
  <c r="BE142" i="10"/>
  <c r="M51" i="10"/>
  <c r="BE134" i="10"/>
  <c r="M53" i="10"/>
  <c r="BE146" i="10"/>
  <c r="M55" i="10"/>
  <c r="BE148" i="10"/>
  <c r="M56" i="10"/>
  <c r="BE61" i="10"/>
  <c r="BE90" i="10"/>
  <c r="J22" i="10"/>
  <c r="AP143" i="10"/>
  <c r="AH50" i="10"/>
  <c r="AP145" i="10"/>
  <c r="AH52" i="10"/>
  <c r="AP163" i="10"/>
  <c r="AH75" i="10"/>
  <c r="AP175" i="10"/>
  <c r="K99" i="10"/>
  <c r="AW192" i="10"/>
  <c r="K92" i="10"/>
  <c r="AW218" i="10"/>
  <c r="K93" i="10"/>
  <c r="AW212" i="10"/>
  <c r="K104" i="10"/>
  <c r="AW211" i="10"/>
  <c r="BA139" i="10"/>
  <c r="AQ66" i="10"/>
  <c r="BE167" i="10"/>
  <c r="M41" i="10"/>
  <c r="BE144" i="10"/>
  <c r="M48" i="10"/>
  <c r="BE138" i="10"/>
  <c r="M50" i="10"/>
  <c r="BE158" i="10"/>
  <c r="M43" i="10"/>
  <c r="BE166" i="10"/>
  <c r="M44" i="10"/>
  <c r="BE164" i="10"/>
  <c r="M81" i="10"/>
  <c r="AO64" i="10"/>
  <c r="AO121" i="10"/>
  <c r="BE173" i="10"/>
  <c r="M40" i="10"/>
  <c r="BE154" i="10"/>
  <c r="M65" i="10"/>
  <c r="BE177" i="10"/>
  <c r="M67" i="10"/>
  <c r="BE179" i="10"/>
  <c r="M45" i="10"/>
  <c r="BE181" i="10"/>
  <c r="M52" i="10"/>
  <c r="BE183" i="10"/>
  <c r="M54" i="10"/>
  <c r="BE185" i="10"/>
  <c r="N133" i="10"/>
  <c r="AO190" i="10"/>
  <c r="BE48" i="10"/>
  <c r="AD134" i="10"/>
  <c r="BE50" i="10"/>
  <c r="AD133" i="10"/>
  <c r="BE47" i="10"/>
  <c r="AD120" i="10"/>
  <c r="BE49" i="10"/>
  <c r="AD126" i="10"/>
  <c r="BE35" i="10"/>
  <c r="AD141" i="10"/>
  <c r="BE37" i="10"/>
  <c r="AD135" i="10"/>
  <c r="BE39" i="10"/>
  <c r="AD149" i="10"/>
  <c r="BB59" i="10"/>
  <c r="BD74" i="10"/>
  <c r="BE43" i="10"/>
  <c r="AD131" i="10"/>
  <c r="BE45" i="10"/>
  <c r="AD148" i="10"/>
  <c r="BE57" i="10"/>
  <c r="AD150" i="10"/>
  <c r="BE55" i="10"/>
  <c r="AD152" i="10"/>
  <c r="BE60" i="10"/>
  <c r="AD154" i="10"/>
  <c r="BE62" i="10"/>
  <c r="AD156" i="10"/>
  <c r="BE64" i="10"/>
  <c r="AD170" i="10"/>
  <c r="N122" i="10"/>
  <c r="AF107" i="10"/>
  <c r="BE51" i="10"/>
  <c r="AD146" i="10"/>
  <c r="BE53" i="10"/>
  <c r="AD164" i="10"/>
  <c r="BE63" i="10"/>
  <c r="AD166" i="10"/>
  <c r="BE65" i="10"/>
  <c r="AD168" i="10"/>
  <c r="BE71" i="10"/>
  <c r="AD137" i="10"/>
  <c r="BE74" i="10"/>
  <c r="AD147" i="10"/>
  <c r="BE76" i="10"/>
  <c r="AD161" i="10"/>
  <c r="AF195" i="10"/>
  <c r="H148" i="10"/>
  <c r="BE149" i="10"/>
  <c r="M27" i="10"/>
  <c r="BE125" i="10"/>
  <c r="M28" i="10"/>
  <c r="BE153" i="10"/>
  <c r="M32" i="10"/>
  <c r="BE155" i="10"/>
  <c r="M24" i="10"/>
  <c r="BE157" i="10"/>
  <c r="M30" i="10"/>
  <c r="BE159" i="10"/>
  <c r="M36" i="10"/>
  <c r="BE161" i="10"/>
  <c r="M42" i="10"/>
  <c r="AC97" i="10"/>
  <c r="AC121" i="10"/>
  <c r="BE213" i="10"/>
  <c r="M94" i="10"/>
  <c r="BE206" i="10"/>
  <c r="M117" i="10"/>
  <c r="BE215" i="10"/>
  <c r="M119" i="10"/>
  <c r="BE214" i="10"/>
  <c r="M121" i="10"/>
  <c r="BE218" i="10"/>
  <c r="M123" i="10"/>
  <c r="BE219" i="10"/>
  <c r="M125" i="10"/>
  <c r="BE221" i="10"/>
  <c r="M132" i="10"/>
  <c r="AD155" i="10"/>
  <c r="AD167" i="10"/>
  <c r="J79" i="10"/>
  <c r="AP180" i="10"/>
  <c r="AH106" i="10"/>
  <c r="AP188" i="10"/>
  <c r="AH112" i="10"/>
  <c r="AP209" i="10"/>
  <c r="J100" i="10"/>
  <c r="AW25" i="10"/>
  <c r="K142" i="10"/>
  <c r="BC59" i="10"/>
  <c r="K176" i="10"/>
  <c r="BC81" i="10"/>
  <c r="K178" i="10"/>
  <c r="BC83" i="10"/>
  <c r="K170" i="10"/>
  <c r="BC82" i="10"/>
  <c r="U25" i="10"/>
  <c r="AQ115" i="10"/>
  <c r="AW130" i="10"/>
  <c r="BA88" i="10"/>
  <c r="O121" i="10"/>
  <c r="BF24" i="10"/>
  <c r="U101" i="10"/>
  <c r="AQ203" i="10"/>
  <c r="O118" i="10"/>
  <c r="BF23" i="10"/>
  <c r="U119" i="10"/>
  <c r="AQ207" i="10"/>
  <c r="O142" i="10"/>
  <c r="BF40" i="10"/>
  <c r="U100" i="10"/>
  <c r="AK31" i="10"/>
  <c r="M31" i="10"/>
  <c r="M57" i="10"/>
  <c r="J209" i="10"/>
  <c r="AW121" i="10"/>
  <c r="J211" i="10"/>
  <c r="AW119" i="10"/>
  <c r="K43" i="10"/>
  <c r="AW163" i="10"/>
  <c r="K67" i="10"/>
  <c r="AW166" i="10"/>
  <c r="AP97" i="10"/>
  <c r="BC189" i="10"/>
  <c r="AP83" i="10"/>
  <c r="BC180" i="10"/>
  <c r="AP91" i="10"/>
  <c r="BC206" i="10"/>
  <c r="AP112" i="10"/>
  <c r="BC219" i="10"/>
  <c r="U149" i="10"/>
  <c r="AK83" i="10"/>
  <c r="O169" i="10"/>
  <c r="BF107" i="10"/>
  <c r="U172" i="10"/>
  <c r="AK70" i="10"/>
  <c r="O207" i="10"/>
  <c r="BF98" i="10"/>
  <c r="U167" i="10"/>
  <c r="AK94" i="10"/>
  <c r="O186" i="10"/>
  <c r="BF120" i="10"/>
  <c r="U175" i="10"/>
  <c r="AF181" i="10"/>
  <c r="BE196" i="10"/>
  <c r="AE120" i="10"/>
  <c r="K107" i="10"/>
  <c r="AW200" i="10"/>
  <c r="K109" i="10"/>
  <c r="AW202" i="10"/>
  <c r="K116" i="10"/>
  <c r="BC23" i="10"/>
  <c r="K137" i="10"/>
  <c r="BC31" i="10"/>
  <c r="AP154" i="10"/>
  <c r="AH72" i="10"/>
  <c r="AP179" i="10"/>
  <c r="AH92" i="10"/>
  <c r="AP181" i="10"/>
  <c r="AH74" i="10"/>
  <c r="AP176" i="10"/>
  <c r="AH104" i="10"/>
  <c r="AZ26" i="10"/>
  <c r="AK150" i="10"/>
  <c r="AB59" i="10"/>
  <c r="AH135" i="10"/>
  <c r="AZ45" i="10"/>
  <c r="AK168" i="10"/>
  <c r="AB51" i="10"/>
  <c r="AH119" i="10"/>
  <c r="AZ51" i="10"/>
  <c r="AK143" i="10"/>
  <c r="AB82" i="10"/>
  <c r="AH155" i="10"/>
  <c r="AZ75" i="10"/>
  <c r="H89" i="10"/>
  <c r="M139" i="10"/>
  <c r="BE40" i="10"/>
  <c r="K182" i="10"/>
  <c r="BC87" i="10"/>
  <c r="K184" i="10"/>
  <c r="BC67" i="10"/>
  <c r="K166" i="10"/>
  <c r="BC93" i="10"/>
  <c r="K187" i="10"/>
  <c r="J110" i="10"/>
  <c r="AW29" i="10"/>
  <c r="J139" i="10"/>
  <c r="AW52" i="10"/>
  <c r="J141" i="10"/>
  <c r="AW54" i="10"/>
  <c r="J115" i="10"/>
  <c r="AW49" i="10"/>
  <c r="AH208" i="10"/>
  <c r="AZ96" i="10"/>
  <c r="AK219" i="10"/>
  <c r="AB126" i="10"/>
  <c r="AH188" i="10"/>
  <c r="AZ98" i="10"/>
  <c r="AG26" i="10"/>
  <c r="AB134" i="10"/>
  <c r="AH183" i="10"/>
  <c r="AZ129" i="10"/>
  <c r="AG39" i="10"/>
  <c r="AB157" i="10"/>
  <c r="AH209" i="10"/>
  <c r="AZ123" i="10"/>
  <c r="M218" i="10"/>
  <c r="M208" i="10"/>
  <c r="BE203" i="10"/>
  <c r="AP98" i="10"/>
  <c r="BC220" i="10"/>
  <c r="AP94" i="10"/>
  <c r="BC204" i="10"/>
  <c r="AP110" i="10"/>
  <c r="AH32" i="10"/>
  <c r="AP130" i="10"/>
  <c r="K69" i="10"/>
  <c r="AW171" i="10"/>
  <c r="K47" i="10"/>
  <c r="AW158" i="10"/>
  <c r="K49" i="10"/>
  <c r="AW164" i="10"/>
  <c r="K82" i="10"/>
  <c r="AW191" i="10"/>
  <c r="K33" i="10"/>
  <c r="AZ64" i="10"/>
  <c r="O172" i="10"/>
  <c r="BF87" i="10"/>
  <c r="U151" i="10"/>
  <c r="AK85" i="10"/>
  <c r="O191" i="10"/>
  <c r="BF109" i="10"/>
  <c r="U174" i="10"/>
  <c r="AK73" i="10"/>
  <c r="O209" i="10"/>
  <c r="BF102" i="10"/>
  <c r="U165" i="10"/>
  <c r="H108" i="10"/>
  <c r="BE130" i="10"/>
  <c r="AE95" i="10"/>
  <c r="K85" i="10"/>
  <c r="AW180" i="10"/>
  <c r="K79" i="10"/>
  <c r="AW189" i="10"/>
  <c r="K90" i="10"/>
  <c r="AW220" i="10"/>
  <c r="K126" i="10"/>
  <c r="BC40" i="10"/>
  <c r="AP167" i="10"/>
  <c r="AH55" i="10"/>
  <c r="AP138" i="10"/>
  <c r="AH76" i="10"/>
  <c r="AP140" i="10"/>
  <c r="AH78" i="10"/>
  <c r="AP156" i="10"/>
  <c r="AH80" i="10"/>
  <c r="AZ25" i="10"/>
  <c r="AK126" i="10"/>
  <c r="AB38" i="10"/>
  <c r="AH116" i="10"/>
  <c r="AZ28" i="10"/>
  <c r="AK152" i="10"/>
  <c r="AB61" i="10"/>
  <c r="AH137" i="10"/>
  <c r="AZ35" i="10"/>
  <c r="AK139" i="10"/>
  <c r="AB57" i="10"/>
  <c r="AH130" i="10"/>
  <c r="AZ55" i="10"/>
  <c r="AF174" i="10"/>
  <c r="M97" i="10"/>
  <c r="BE44" i="10"/>
  <c r="K148" i="10"/>
  <c r="BC58" i="10"/>
  <c r="K150" i="10"/>
  <c r="BC75" i="10"/>
  <c r="K164" i="10"/>
  <c r="BC98" i="10"/>
  <c r="K202" i="10"/>
  <c r="J120" i="10"/>
  <c r="AW26" i="10"/>
  <c r="J113" i="10"/>
  <c r="AW31" i="10"/>
  <c r="J119" i="10"/>
  <c r="AW23" i="10"/>
  <c r="J143" i="10"/>
  <c r="AW56" i="10"/>
  <c r="AH192" i="10"/>
  <c r="AZ88" i="10"/>
  <c r="AK209" i="10"/>
  <c r="AB119" i="10"/>
  <c r="AH210" i="10"/>
  <c r="AZ100" i="10"/>
  <c r="AK221" i="10"/>
  <c r="AB127" i="10"/>
  <c r="AH191" i="10"/>
  <c r="AZ102" i="10"/>
  <c r="AG28" i="10"/>
  <c r="AB142" i="10"/>
  <c r="AH182" i="10"/>
  <c r="AZ131" i="10"/>
  <c r="J59" i="10"/>
  <c r="J49" i="10"/>
  <c r="BE104" i="10"/>
  <c r="AP38" i="10"/>
  <c r="BC137" i="10"/>
  <c r="AP23" i="10"/>
  <c r="BC146" i="10"/>
  <c r="AP54" i="10"/>
  <c r="BC165" i="10"/>
  <c r="AP55" i="10"/>
  <c r="J194" i="10"/>
  <c r="AW102" i="10"/>
  <c r="J212" i="10"/>
  <c r="AW120" i="10"/>
  <c r="J214" i="10"/>
  <c r="AW122" i="10"/>
  <c r="J191" i="10"/>
  <c r="AW108" i="10"/>
  <c r="BA52" i="10"/>
  <c r="AZ188" i="10"/>
  <c r="AG71" i="10"/>
  <c r="AB202" i="10"/>
  <c r="BA62" i="10"/>
  <c r="AZ165" i="10"/>
  <c r="AG87" i="10"/>
  <c r="AB181" i="10"/>
  <c r="BA89" i="10"/>
  <c r="AZ189" i="10"/>
  <c r="AG91" i="10"/>
  <c r="AB201" i="10"/>
  <c r="BA80" i="10"/>
  <c r="AZ204" i="10"/>
  <c r="BD99" i="10"/>
  <c r="BD117" i="10"/>
  <c r="J61" i="10"/>
  <c r="AP168" i="10"/>
  <c r="AH82" i="10"/>
  <c r="AP171" i="10"/>
  <c r="AH84" i="10"/>
  <c r="AP192" i="10"/>
  <c r="AH109" i="10"/>
  <c r="AP182" i="10"/>
  <c r="K127" i="10"/>
  <c r="BC42" i="10"/>
  <c r="K141" i="10"/>
  <c r="BC29" i="10"/>
  <c r="AW153" i="10"/>
  <c r="AZ197" i="10"/>
  <c r="AB40" i="10"/>
  <c r="AH88" i="10"/>
  <c r="AZ27" i="10"/>
  <c r="AK129" i="10"/>
  <c r="AB37" i="10"/>
  <c r="AH124" i="10"/>
  <c r="AZ30" i="10"/>
  <c r="AK154" i="10"/>
  <c r="AB63" i="10"/>
  <c r="AH141" i="10"/>
  <c r="AZ37" i="10"/>
  <c r="H83" i="10"/>
  <c r="M22" i="10"/>
  <c r="BE46" i="10"/>
  <c r="K161" i="10"/>
  <c r="BC74" i="10"/>
  <c r="K163" i="10"/>
  <c r="BC56" i="10"/>
  <c r="K186" i="10"/>
  <c r="BC69" i="10"/>
  <c r="K183" i="10"/>
  <c r="BC84" i="10"/>
  <c r="AP211" i="10"/>
  <c r="J122" i="10"/>
  <c r="AW28" i="10"/>
  <c r="J124" i="10"/>
  <c r="AW30" i="10"/>
  <c r="J125" i="10"/>
  <c r="AW32" i="10"/>
  <c r="AH166" i="10"/>
  <c r="AZ97" i="10"/>
  <c r="AK191" i="10"/>
  <c r="AB104" i="10"/>
  <c r="AH194" i="10"/>
  <c r="AZ90" i="10"/>
  <c r="AK212" i="10"/>
  <c r="AB128" i="10"/>
  <c r="AH212" i="10"/>
  <c r="AZ112" i="10"/>
  <c r="AK217" i="10"/>
  <c r="AB122" i="10"/>
  <c r="AH193" i="10"/>
  <c r="AZ108" i="10"/>
  <c r="BE190" i="10"/>
  <c r="BE198" i="10"/>
  <c r="BE124" i="10"/>
  <c r="K209" i="10"/>
  <c r="BC112" i="10"/>
  <c r="K218" i="10"/>
  <c r="BC114" i="10"/>
  <c r="AP33" i="10"/>
  <c r="BC144" i="10"/>
  <c r="AP63" i="10"/>
  <c r="J166" i="10"/>
  <c r="AW91" i="10"/>
  <c r="J196" i="10"/>
  <c r="AW83" i="10"/>
  <c r="J198" i="10"/>
  <c r="AW93" i="10"/>
  <c r="J216" i="10"/>
  <c r="AW124" i="10"/>
  <c r="BA59" i="10"/>
  <c r="AZ172" i="10"/>
  <c r="AG80" i="10"/>
  <c r="AB169" i="10"/>
  <c r="BA61" i="10"/>
  <c r="AZ159" i="10"/>
  <c r="AG74" i="10"/>
  <c r="AB204" i="10"/>
  <c r="BA64" i="10"/>
  <c r="AZ166" i="10"/>
  <c r="AG89" i="10"/>
  <c r="AB185" i="10"/>
  <c r="BA91" i="10"/>
  <c r="AZ183" i="10"/>
  <c r="M152" i="10"/>
  <c r="M145" i="10"/>
  <c r="BE180" i="10"/>
  <c r="AP105" i="10"/>
  <c r="BC194" i="10"/>
  <c r="AP107" i="10"/>
  <c r="BC196" i="10"/>
  <c r="AP118" i="10"/>
  <c r="AH22" i="10"/>
  <c r="AP133" i="10"/>
  <c r="K32" i="10"/>
  <c r="AW150" i="10"/>
  <c r="K71" i="10"/>
  <c r="AW173" i="10"/>
  <c r="K73" i="10"/>
  <c r="AW175" i="10"/>
  <c r="K55" i="10"/>
  <c r="AW170" i="10"/>
  <c r="BA98" i="10"/>
  <c r="AQ39" i="10"/>
  <c r="AG149" i="10"/>
  <c r="AA61" i="10"/>
  <c r="BA136" i="10"/>
  <c r="AQ42" i="10"/>
  <c r="AG167" i="10"/>
  <c r="AA51" i="10"/>
  <c r="BA133" i="10"/>
  <c r="AQ33" i="10"/>
  <c r="AG152" i="10"/>
  <c r="AA82" i="10"/>
  <c r="BA156" i="10"/>
  <c r="AQ73" i="10"/>
  <c r="M217" i="10"/>
  <c r="M220" i="10"/>
  <c r="J128" i="10"/>
  <c r="AW38" i="10"/>
  <c r="J106" i="10"/>
  <c r="AW27" i="10"/>
  <c r="J123" i="10"/>
  <c r="AW46" i="10"/>
  <c r="J163" i="10"/>
  <c r="AW55" i="10"/>
  <c r="K185" i="10"/>
  <c r="BC80" i="10"/>
  <c r="K206" i="10"/>
  <c r="BC109" i="10"/>
  <c r="K208" i="10"/>
  <c r="BC99" i="10"/>
  <c r="K191" i="10"/>
  <c r="BC103" i="10"/>
  <c r="U46" i="10"/>
  <c r="K23" i="10"/>
  <c r="AK200" i="10"/>
  <c r="AB111" i="10"/>
  <c r="AH170" i="10"/>
  <c r="AZ99" i="10"/>
  <c r="AK193" i="10"/>
  <c r="AB100" i="10"/>
  <c r="AH196" i="10"/>
  <c r="AZ91" i="10"/>
  <c r="AK211" i="10"/>
  <c r="AB129" i="10"/>
  <c r="AH214" i="10"/>
  <c r="AZ114" i="10"/>
  <c r="BE117" i="10"/>
  <c r="BE132" i="10"/>
  <c r="BE108" i="10"/>
  <c r="K213" i="10"/>
  <c r="BC130" i="10"/>
  <c r="K221" i="10"/>
  <c r="BC132" i="10"/>
  <c r="AP31" i="10"/>
  <c r="BC148" i="10"/>
  <c r="AP56" i="10"/>
  <c r="J164" i="10"/>
  <c r="AW72" i="10"/>
  <c r="J172" i="10"/>
  <c r="AW81" i="10"/>
  <c r="J174" i="10"/>
  <c r="AW85" i="10"/>
  <c r="J200" i="10"/>
  <c r="AW95" i="10"/>
  <c r="BA39" i="10"/>
  <c r="AZ142" i="10"/>
  <c r="AG57" i="10"/>
  <c r="AB163" i="10"/>
  <c r="BA48" i="10"/>
  <c r="AZ174" i="10"/>
  <c r="AG82" i="10"/>
  <c r="AB179" i="10"/>
  <c r="BA63" i="10"/>
  <c r="AZ156" i="10"/>
  <c r="AG73" i="10"/>
  <c r="AB206" i="10"/>
  <c r="BA66" i="10"/>
  <c r="AZ171" i="10"/>
  <c r="M66" i="10"/>
  <c r="M99" i="10"/>
  <c r="BE187" i="10"/>
  <c r="AP79" i="10"/>
  <c r="BC178" i="10"/>
  <c r="AP72" i="10"/>
  <c r="BC182" i="10"/>
  <c r="AP87" i="10"/>
  <c r="BC208" i="10"/>
  <c r="AP113" i="10"/>
  <c r="K37" i="10"/>
  <c r="AW167" i="10"/>
  <c r="K42" i="10"/>
  <c r="AW152" i="10"/>
  <c r="K44" i="10"/>
  <c r="AW154" i="10"/>
  <c r="K75" i="10"/>
  <c r="AW177" i="10"/>
  <c r="BA105" i="10"/>
  <c r="AQ24" i="10"/>
  <c r="AG123" i="10"/>
  <c r="AA56" i="10"/>
  <c r="BA102" i="10"/>
  <c r="AQ41" i="10"/>
  <c r="AG151" i="10"/>
  <c r="AA63" i="10"/>
  <c r="BA138" i="10"/>
  <c r="AQ44" i="10"/>
  <c r="AG169" i="10"/>
  <c r="AA57" i="10"/>
  <c r="BA120" i="10"/>
  <c r="AQ34" i="10"/>
  <c r="J65" i="10"/>
  <c r="J55" i="10"/>
  <c r="J56" i="10"/>
  <c r="AP146" i="10"/>
  <c r="AH49" i="10"/>
  <c r="AP148" i="10"/>
  <c r="AH51" i="10"/>
  <c r="AP162" i="10"/>
  <c r="AH68" i="10"/>
  <c r="AP210" i="10"/>
  <c r="K120" i="10"/>
  <c r="BC22" i="10"/>
  <c r="K119" i="10"/>
  <c r="BC44" i="10"/>
  <c r="K125" i="10"/>
  <c r="BC46" i="10"/>
  <c r="K121" i="10"/>
  <c r="BC36" i="10"/>
  <c r="BA181" i="10"/>
  <c r="AQ92" i="10"/>
  <c r="AG214" i="10"/>
  <c r="AA113" i="10"/>
  <c r="BA202" i="10"/>
  <c r="AQ108" i="10"/>
  <c r="AG210" i="10"/>
  <c r="AA141" i="10"/>
  <c r="BA195" i="10"/>
  <c r="AQ100" i="10"/>
  <c r="O22" i="10"/>
  <c r="AA132" i="10"/>
  <c r="BA209" i="10"/>
  <c r="AQ113" i="10"/>
  <c r="BD111" i="10"/>
  <c r="BD130" i="10"/>
  <c r="J182" i="10"/>
  <c r="AW89" i="10"/>
  <c r="J185" i="10"/>
  <c r="AW96" i="10"/>
  <c r="J187" i="10"/>
  <c r="AW103" i="10"/>
  <c r="J215" i="10"/>
  <c r="AW137" i="10"/>
  <c r="AP58" i="10"/>
  <c r="BC173" i="10"/>
  <c r="AP67" i="10"/>
  <c r="BC168" i="10"/>
  <c r="AP69" i="10"/>
  <c r="BC169" i="10"/>
  <c r="AP60" i="10"/>
  <c r="AW155" i="10"/>
  <c r="AG46" i="10"/>
  <c r="AB184" i="10"/>
  <c r="BA44" i="10"/>
  <c r="AZ146" i="10"/>
  <c r="AG61" i="10"/>
  <c r="AB171" i="10"/>
  <c r="BA41" i="10"/>
  <c r="AZ176" i="10"/>
  <c r="AG84" i="10"/>
  <c r="AB190" i="10"/>
  <c r="BA65" i="10"/>
  <c r="AZ161" i="10"/>
  <c r="AD210" i="10"/>
  <c r="M35" i="10"/>
  <c r="BE171" i="10"/>
  <c r="AP84" i="10"/>
  <c r="BC201" i="10"/>
  <c r="AP86" i="10"/>
  <c r="BC203" i="10"/>
  <c r="AP109" i="10"/>
  <c r="BC198" i="10"/>
  <c r="AP120" i="10"/>
  <c r="K29" i="10"/>
  <c r="AW151" i="10"/>
  <c r="K31" i="10"/>
  <c r="AW169" i="10"/>
  <c r="K40" i="10"/>
  <c r="AW138" i="10"/>
  <c r="K46" i="10"/>
  <c r="AW156" i="10"/>
  <c r="BA117" i="10"/>
  <c r="AZ219" i="10"/>
  <c r="AG133" i="10"/>
  <c r="AA39" i="10"/>
  <c r="BA112" i="10"/>
  <c r="AQ25" i="10"/>
  <c r="AG125" i="10"/>
  <c r="AA34" i="10"/>
  <c r="BA108" i="10"/>
  <c r="AQ43" i="10"/>
  <c r="AG153" i="10"/>
  <c r="AA65" i="10"/>
  <c r="BA140" i="10"/>
  <c r="AQ35" i="10"/>
  <c r="BE207" i="10"/>
  <c r="BE200" i="10"/>
  <c r="J25" i="10"/>
  <c r="AP159" i="10"/>
  <c r="AH71" i="10"/>
  <c r="AP161" i="10"/>
  <c r="AH73" i="10"/>
  <c r="AP173" i="10"/>
  <c r="AH86" i="10"/>
  <c r="AP194" i="10"/>
  <c r="K96" i="10"/>
  <c r="AW206" i="10"/>
  <c r="K122" i="10"/>
  <c r="BC30" i="10"/>
  <c r="K124" i="10"/>
  <c r="BC33" i="10"/>
  <c r="K129" i="10"/>
  <c r="BC26" i="10"/>
  <c r="BA161" i="10"/>
  <c r="AQ95" i="10"/>
  <c r="AG190" i="10"/>
  <c r="AA118" i="10"/>
  <c r="BA189" i="10"/>
  <c r="AQ93" i="10"/>
  <c r="AG217" i="10"/>
  <c r="AA119" i="10"/>
  <c r="BA204" i="10"/>
  <c r="AQ102" i="10"/>
  <c r="AG213" i="10"/>
  <c r="AA143" i="10"/>
  <c r="BA197" i="10"/>
  <c r="AQ104" i="10"/>
  <c r="M170" i="10"/>
  <c r="M147" i="10"/>
  <c r="J91" i="10"/>
  <c r="AP205" i="10"/>
  <c r="J81" i="10"/>
  <c r="AP217" i="10"/>
  <c r="J133" i="10"/>
  <c r="AW40" i="10"/>
  <c r="J147" i="10"/>
  <c r="AW59" i="10"/>
  <c r="K168" i="10"/>
  <c r="BC102" i="10"/>
  <c r="K189" i="10"/>
  <c r="BC91" i="10"/>
  <c r="K192" i="10"/>
  <c r="BC92" i="10"/>
  <c r="K210" i="10"/>
  <c r="BC111" i="10"/>
  <c r="U36" i="10"/>
  <c r="AQ170" i="10"/>
  <c r="O77" i="10"/>
  <c r="AA190" i="10"/>
  <c r="U54" i="10"/>
  <c r="AQ188" i="10"/>
  <c r="O71" i="10"/>
  <c r="AA208" i="10"/>
  <c r="U62" i="10"/>
  <c r="AQ156" i="10"/>
  <c r="O100" i="10"/>
  <c r="AA189" i="10"/>
  <c r="U85" i="10"/>
  <c r="AQ194" i="10"/>
  <c r="M207" i="10"/>
  <c r="M148" i="10"/>
  <c r="K50" i="10"/>
  <c r="AW136" i="10"/>
  <c r="K52" i="10"/>
  <c r="AW142" i="10"/>
  <c r="K59" i="10"/>
  <c r="AW183" i="10"/>
  <c r="K64" i="10"/>
  <c r="AW199" i="10"/>
  <c r="AP122" i="10"/>
  <c r="AH26" i="10"/>
  <c r="AP108" i="10"/>
  <c r="AH25" i="10"/>
  <c r="AP123" i="10"/>
  <c r="AH34" i="10"/>
  <c r="AP141" i="10"/>
  <c r="AH48" i="10"/>
  <c r="K48" i="10"/>
  <c r="AG110" i="10"/>
  <c r="AA23" i="10"/>
  <c r="BA119" i="10"/>
  <c r="AZ221" i="10"/>
  <c r="AG135" i="10"/>
  <c r="AA40" i="10"/>
  <c r="BA114" i="10"/>
  <c r="AQ32" i="10"/>
  <c r="AG119" i="10"/>
  <c r="AA38" i="10"/>
  <c r="BA116" i="10"/>
  <c r="AQ45" i="10"/>
  <c r="BE137" i="10"/>
  <c r="BE136" i="10"/>
  <c r="J29" i="10"/>
  <c r="AP142" i="10"/>
  <c r="AH47" i="10"/>
  <c r="AP136" i="10"/>
  <c r="AH46" i="10"/>
  <c r="AP150" i="10"/>
  <c r="AH59" i="10"/>
  <c r="AP164" i="10"/>
  <c r="K87" i="10"/>
  <c r="AW213" i="10"/>
  <c r="K98" i="10"/>
  <c r="AW209" i="10"/>
  <c r="K102" i="10"/>
  <c r="AW208" i="10"/>
  <c r="K106" i="10"/>
  <c r="BC35" i="10"/>
  <c r="BA178" i="10"/>
  <c r="AQ64" i="10"/>
  <c r="AG203" i="10"/>
  <c r="AA89" i="10"/>
  <c r="BA167" i="10"/>
  <c r="AQ97" i="10"/>
  <c r="AG192" i="10"/>
  <c r="AA120" i="10"/>
  <c r="BA183" i="10"/>
  <c r="AQ83" i="10"/>
  <c r="AG216" i="10"/>
  <c r="AA128" i="10"/>
  <c r="BA206" i="10"/>
  <c r="AQ98" i="10"/>
  <c r="M86" i="10"/>
  <c r="M101" i="10"/>
  <c r="J96" i="10"/>
  <c r="AP219" i="10"/>
  <c r="AH129" i="10"/>
  <c r="AP221" i="10"/>
  <c r="J108" i="10"/>
  <c r="AW34" i="10"/>
  <c r="J117" i="10"/>
  <c r="AW42" i="10"/>
  <c r="K158" i="10"/>
  <c r="BC71" i="10"/>
  <c r="K171" i="10"/>
  <c r="BC104" i="10"/>
  <c r="K173" i="10"/>
  <c r="BC106" i="10"/>
  <c r="K194" i="10"/>
  <c r="BC95" i="10"/>
  <c r="U47" i="10"/>
  <c r="AQ144" i="10"/>
  <c r="O74" i="10"/>
  <c r="AA171" i="10"/>
  <c r="U43" i="10"/>
  <c r="AQ172" i="10"/>
  <c r="O79" i="10"/>
  <c r="AA192" i="10"/>
  <c r="U61" i="10"/>
  <c r="AQ152" i="10"/>
  <c r="O67" i="10"/>
  <c r="AA210" i="10"/>
  <c r="U64" i="10"/>
  <c r="AQ160" i="10"/>
  <c r="J62" i="10"/>
  <c r="J53" i="10"/>
  <c r="J175" i="10"/>
  <c r="AW73" i="10"/>
  <c r="J177" i="10"/>
  <c r="AW77" i="10"/>
  <c r="J206" i="10"/>
  <c r="AW114" i="10"/>
  <c r="J199" i="10"/>
  <c r="AW115" i="10"/>
  <c r="AP35" i="10"/>
  <c r="BC131" i="10"/>
  <c r="AP37" i="10"/>
  <c r="BC175" i="10"/>
  <c r="AP46" i="10"/>
  <c r="BC177" i="10"/>
  <c r="AP71" i="10"/>
  <c r="BC170" i="10"/>
  <c r="U107" i="10"/>
  <c r="AK25" i="10"/>
  <c r="O120" i="10"/>
  <c r="BF54" i="10"/>
  <c r="U116" i="10"/>
  <c r="AK33" i="10"/>
  <c r="O154" i="10"/>
  <c r="BF63" i="10"/>
  <c r="U140" i="10"/>
  <c r="AK49" i="10"/>
  <c r="O139" i="10"/>
  <c r="BF57" i="10"/>
  <c r="U131" i="10"/>
  <c r="AF183" i="10"/>
  <c r="BD113" i="10"/>
  <c r="AE185" i="10"/>
  <c r="K112" i="10"/>
  <c r="AW219" i="10"/>
  <c r="K114" i="10"/>
  <c r="AW221" i="10"/>
  <c r="K135" i="10"/>
  <c r="BC38" i="10"/>
  <c r="K151" i="10"/>
  <c r="BC64" i="10"/>
  <c r="AP170" i="10"/>
  <c r="AH97" i="10"/>
  <c r="AP198" i="10"/>
  <c r="AH89" i="10"/>
  <c r="AP200" i="10"/>
  <c r="AH81" i="10"/>
  <c r="AP218" i="10"/>
  <c r="AH125" i="10"/>
  <c r="AZ46" i="10"/>
  <c r="AW140" i="10"/>
  <c r="AG189" i="10"/>
  <c r="AA109" i="10"/>
  <c r="BA180" i="10"/>
  <c r="AQ68" i="10"/>
  <c r="AG205" i="10"/>
  <c r="AA92" i="10"/>
  <c r="BA163" i="10"/>
  <c r="AQ99" i="10"/>
  <c r="AG194" i="10"/>
  <c r="AA122" i="10"/>
  <c r="BA190" i="10"/>
  <c r="AQ79" i="10"/>
  <c r="M29" i="10"/>
  <c r="M37" i="10"/>
  <c r="J109" i="10"/>
  <c r="AP197" i="10"/>
  <c r="AH126" i="10"/>
  <c r="AP199" i="10"/>
  <c r="J114" i="10"/>
  <c r="AW22" i="10"/>
  <c r="J135" i="10"/>
  <c r="AW48" i="10"/>
  <c r="K174" i="10"/>
  <c r="BC79" i="10"/>
  <c r="K160" i="10"/>
  <c r="BC73" i="10"/>
  <c r="K169" i="10"/>
  <c r="BC78" i="10"/>
  <c r="K175" i="10"/>
  <c r="BC108" i="10"/>
  <c r="U30" i="10"/>
  <c r="AQ149" i="10"/>
  <c r="O58" i="10"/>
  <c r="AA182" i="10"/>
  <c r="U49" i="10"/>
  <c r="AQ130" i="10"/>
  <c r="O76" i="10"/>
  <c r="AA173" i="10"/>
  <c r="U42" i="10"/>
  <c r="AQ174" i="10"/>
  <c r="O81" i="10"/>
  <c r="AA194" i="10"/>
  <c r="U63" i="10"/>
  <c r="AQ158" i="10"/>
  <c r="BE194" i="10"/>
  <c r="BE202" i="10"/>
  <c r="J158" i="10"/>
  <c r="AW94" i="10"/>
  <c r="J160" i="10"/>
  <c r="AW67" i="10"/>
  <c r="J189" i="10"/>
  <c r="AW98" i="10"/>
  <c r="J180" i="10"/>
  <c r="AW106" i="10"/>
  <c r="AP41" i="10"/>
  <c r="BC152" i="10"/>
  <c r="AP25" i="10"/>
  <c r="BC135" i="10"/>
  <c r="AP44" i="10"/>
  <c r="BC147" i="10"/>
  <c r="AP40" i="10"/>
  <c r="BC179" i="10"/>
  <c r="U115" i="10"/>
  <c r="AQ218" i="10"/>
  <c r="O138" i="10"/>
  <c r="BF33" i="10"/>
  <c r="U106" i="10"/>
  <c r="AK27" i="10"/>
  <c r="O129" i="10"/>
  <c r="BF56" i="10"/>
  <c r="U110" i="10"/>
  <c r="AK24" i="10"/>
  <c r="O156" i="10"/>
  <c r="BF65" i="10"/>
  <c r="U142" i="10"/>
  <c r="AK51" i="10"/>
  <c r="M137" i="10"/>
  <c r="M127" i="10"/>
  <c r="K39" i="10"/>
  <c r="AW159" i="10"/>
  <c r="K41" i="10"/>
  <c r="AW161" i="10"/>
  <c r="K65" i="10"/>
  <c r="AW162" i="10"/>
  <c r="K66" i="10"/>
  <c r="AW182" i="10"/>
  <c r="AP85" i="10"/>
  <c r="BC212" i="10"/>
  <c r="AP124" i="10"/>
  <c r="AH28" i="10"/>
  <c r="AP126" i="10"/>
  <c r="AH30" i="10"/>
  <c r="AP119" i="10"/>
  <c r="AH37" i="10"/>
  <c r="U186" i="10"/>
  <c r="AK74" i="10"/>
  <c r="O180" i="10"/>
  <c r="BF116" i="10"/>
  <c r="U188" i="10"/>
  <c r="AK101" i="10"/>
  <c r="O202" i="10"/>
  <c r="BF104" i="10"/>
  <c r="U202" i="10"/>
  <c r="AK123" i="10"/>
  <c r="O206" i="10"/>
  <c r="BC136" i="10"/>
  <c r="U197" i="10"/>
  <c r="AF191" i="10"/>
  <c r="M219" i="10"/>
  <c r="BE66" i="10"/>
  <c r="K154" i="10"/>
  <c r="BC94" i="10"/>
  <c r="K162" i="10"/>
  <c r="BC96" i="10"/>
  <c r="K200" i="10"/>
  <c r="BC88" i="10"/>
  <c r="K199" i="10"/>
  <c r="J137" i="10"/>
  <c r="AW50" i="10"/>
  <c r="J132" i="10"/>
  <c r="AW44" i="10"/>
  <c r="J134" i="10"/>
  <c r="AW47" i="10"/>
  <c r="J155" i="10"/>
  <c r="AW64" i="10"/>
  <c r="AH189" i="10"/>
  <c r="AZ110" i="10"/>
  <c r="AH171" i="10"/>
  <c r="O51" i="10"/>
  <c r="AA167" i="10"/>
  <c r="U34" i="10"/>
  <c r="AQ151" i="10"/>
  <c r="O60" i="10"/>
  <c r="AA184" i="10"/>
  <c r="U51" i="10"/>
  <c r="AQ134" i="10"/>
  <c r="O50" i="10"/>
  <c r="AA175" i="10"/>
  <c r="U45" i="10"/>
  <c r="AQ176" i="10"/>
  <c r="BE128" i="10"/>
  <c r="BE140" i="10"/>
  <c r="J142" i="10"/>
  <c r="AW78" i="10"/>
  <c r="J138" i="10"/>
  <c r="AW80" i="10"/>
  <c r="J179" i="10"/>
  <c r="AW79" i="10"/>
  <c r="J208" i="10"/>
  <c r="AW116" i="10"/>
  <c r="AP26" i="10"/>
  <c r="BC129" i="10"/>
  <c r="AP43" i="10"/>
  <c r="BC154" i="10"/>
  <c r="AP45" i="10"/>
  <c r="BC156" i="10"/>
  <c r="AP48" i="10"/>
  <c r="BC149" i="10"/>
  <c r="U99" i="10"/>
  <c r="AQ201" i="10"/>
  <c r="O124" i="10"/>
  <c r="BF31" i="10"/>
  <c r="U117" i="10"/>
  <c r="AQ209" i="10"/>
  <c r="O140" i="10"/>
  <c r="BF32" i="10"/>
  <c r="U109" i="10"/>
  <c r="AK29" i="10"/>
  <c r="O122" i="10"/>
  <c r="BF58" i="10"/>
  <c r="U102" i="10"/>
  <c r="AK28" i="10"/>
  <c r="M95" i="10"/>
  <c r="M68" i="10"/>
  <c r="K27" i="10"/>
  <c r="AW134" i="10"/>
  <c r="K30" i="10"/>
  <c r="AW144" i="10"/>
  <c r="K54" i="10"/>
  <c r="AW146" i="10"/>
  <c r="K60" i="10"/>
  <c r="AW185" i="10"/>
  <c r="AP93" i="10"/>
  <c r="BC202" i="10"/>
  <c r="AP89" i="10"/>
  <c r="BC214" i="10"/>
  <c r="AP102" i="10"/>
  <c r="BC218" i="10"/>
  <c r="AP128" i="10"/>
  <c r="AH27" i="10"/>
  <c r="U170" i="10"/>
  <c r="AK71" i="10"/>
  <c r="O205" i="10"/>
  <c r="BF85" i="10"/>
  <c r="U157" i="10"/>
  <c r="AK90" i="10"/>
  <c r="O184" i="10"/>
  <c r="BF118" i="10"/>
  <c r="U189" i="10"/>
  <c r="AK82" i="10"/>
  <c r="O204" i="10"/>
  <c r="BF119" i="10"/>
  <c r="U204" i="10"/>
  <c r="H77" i="10"/>
  <c r="J64" i="10"/>
  <c r="AE128" i="10"/>
  <c r="K83" i="10"/>
  <c r="AW214" i="10"/>
  <c r="K89" i="10"/>
  <c r="AW216" i="10"/>
  <c r="K110" i="10"/>
  <c r="BC27" i="10"/>
  <c r="K128" i="10"/>
  <c r="BC51" i="10"/>
  <c r="AP177" i="10"/>
  <c r="AH90" i="10"/>
  <c r="AP172" i="10"/>
  <c r="AH99" i="10"/>
  <c r="AP174" i="10"/>
  <c r="AH101" i="10"/>
  <c r="AP202" i="10"/>
  <c r="AH133" i="10"/>
  <c r="AZ43" i="10"/>
  <c r="AK166" i="10"/>
  <c r="AB75" i="10"/>
  <c r="AH115" i="10"/>
  <c r="AZ44" i="10"/>
  <c r="AK155" i="10"/>
  <c r="AB80" i="10"/>
  <c r="AH153" i="10"/>
  <c r="AZ73" i="10"/>
  <c r="AK174" i="10"/>
  <c r="AB77" i="10"/>
  <c r="AH140" i="10"/>
  <c r="AZ53" i="10"/>
  <c r="BD84" i="10"/>
  <c r="BD115" i="10"/>
  <c r="BE133" i="10"/>
  <c r="AP29" i="10"/>
  <c r="BC160" i="10"/>
  <c r="AP30" i="10"/>
  <c r="BC162" i="10"/>
  <c r="AP61" i="10"/>
  <c r="BC185" i="10"/>
  <c r="AP66" i="10"/>
  <c r="J210" i="10"/>
  <c r="AW118" i="10"/>
  <c r="J190" i="10"/>
  <c r="AW101" i="10"/>
  <c r="J188" i="10"/>
  <c r="AW105" i="10"/>
  <c r="J178" i="10"/>
  <c r="AW129" i="10"/>
  <c r="BA60" i="10"/>
  <c r="K143" i="10"/>
  <c r="U187" i="10"/>
  <c r="AG24" i="10"/>
  <c r="AB132" i="10"/>
  <c r="AH180" i="10"/>
  <c r="AZ117" i="10"/>
  <c r="AG33" i="10"/>
  <c r="AB155" i="10"/>
  <c r="AH220" i="10"/>
  <c r="AZ119" i="10"/>
  <c r="AG52" i="10"/>
  <c r="AB146" i="10"/>
  <c r="BA31" i="10"/>
  <c r="AZ144" i="10"/>
  <c r="AE71" i="10"/>
  <c r="M188" i="10"/>
  <c r="K61" i="10"/>
  <c r="AW168" i="10"/>
  <c r="K63" i="10"/>
  <c r="AW160" i="10"/>
  <c r="K68" i="10"/>
  <c r="AW176" i="10"/>
  <c r="K97" i="10"/>
  <c r="AW190" i="10"/>
  <c r="AP106" i="10"/>
  <c r="AH38" i="10"/>
  <c r="AP137" i="10"/>
  <c r="AH23" i="10"/>
  <c r="AP139" i="10"/>
  <c r="AH35" i="10"/>
  <c r="AP127" i="10"/>
  <c r="AH44" i="10"/>
  <c r="U198" i="10"/>
  <c r="AK119" i="10"/>
  <c r="O218" i="10"/>
  <c r="BC119" i="10"/>
  <c r="U193" i="10"/>
  <c r="AK110" i="10"/>
  <c r="AB27" i="10"/>
  <c r="BC191" i="10"/>
  <c r="U215" i="10"/>
  <c r="AK108" i="10"/>
  <c r="AB43" i="10"/>
  <c r="AH61" i="10"/>
  <c r="U211" i="10"/>
  <c r="AD96" i="10"/>
  <c r="AD95" i="10"/>
  <c r="BE163" i="10"/>
  <c r="AP73" i="10"/>
  <c r="BC172" i="10"/>
  <c r="AP75" i="10"/>
  <c r="BC174" i="10"/>
  <c r="AP88" i="10"/>
  <c r="BC205" i="10"/>
  <c r="AP111" i="10"/>
  <c r="J217" i="10"/>
  <c r="AW139" i="10"/>
  <c r="K25" i="10"/>
  <c r="AW132" i="10"/>
  <c r="K34" i="10"/>
  <c r="AW128" i="10"/>
  <c r="K35" i="10"/>
  <c r="AW157" i="10"/>
  <c r="BA74" i="10"/>
  <c r="AZ214" i="10"/>
  <c r="AG128" i="10"/>
  <c r="AA24" i="10"/>
  <c r="BA90" i="10"/>
  <c r="AZ199" i="10"/>
  <c r="AG111" i="10"/>
  <c r="AA27" i="10"/>
  <c r="BA121" i="10"/>
  <c r="AZ213" i="10"/>
  <c r="AG137" i="10"/>
  <c r="AA30" i="10"/>
  <c r="BA104" i="10"/>
  <c r="AQ36" i="10"/>
  <c r="BC32" i="10"/>
  <c r="AH94" i="10"/>
  <c r="AK186" i="10"/>
  <c r="AK204" i="10"/>
  <c r="AG75" i="10"/>
  <c r="AB208" i="10"/>
  <c r="BA70" i="10"/>
  <c r="AZ206" i="10"/>
  <c r="AG120" i="10"/>
  <c r="AB217" i="10"/>
  <c r="BA99" i="10"/>
  <c r="AZ191" i="10"/>
  <c r="AG109" i="10"/>
  <c r="AA28" i="10"/>
  <c r="BA113" i="10"/>
  <c r="AZ211" i="10"/>
  <c r="AG129" i="10"/>
  <c r="AA35" i="10"/>
  <c r="BA132" i="10"/>
  <c r="AQ28" i="10"/>
  <c r="AG163" i="10"/>
  <c r="AA75" i="10"/>
  <c r="AL173" i="10"/>
  <c r="AM100" i="10"/>
  <c r="AL98" i="10"/>
  <c r="AV188" i="10"/>
  <c r="BF187" i="10"/>
  <c r="AV130" i="10"/>
  <c r="BF115" i="10"/>
  <c r="AV49" i="10"/>
  <c r="AS137" i="10"/>
  <c r="V163" i="10"/>
  <c r="K198" i="10"/>
  <c r="AW63" i="10"/>
  <c r="AB143" i="10"/>
  <c r="AB188" i="10"/>
  <c r="AG140" i="10"/>
  <c r="AA49" i="10"/>
  <c r="BA147" i="10"/>
  <c r="AQ60" i="10"/>
  <c r="AG172" i="10"/>
  <c r="AA101" i="10"/>
  <c r="BA172" i="10"/>
  <c r="AQ84" i="10"/>
  <c r="AG197" i="10"/>
  <c r="AA96" i="10"/>
  <c r="BA155" i="10"/>
  <c r="AQ85" i="10"/>
  <c r="AG182" i="10"/>
  <c r="AA114" i="10"/>
  <c r="BA175" i="10"/>
  <c r="AQ118" i="10"/>
  <c r="O23" i="10"/>
  <c r="AA121" i="10"/>
  <c r="V57" i="10"/>
  <c r="AM169" i="10"/>
  <c r="AL145" i="10"/>
  <c r="BC34" i="10"/>
  <c r="AZ162" i="10"/>
  <c r="AG70" i="10"/>
  <c r="AB183" i="10"/>
  <c r="BA87" i="10"/>
  <c r="AZ181" i="10"/>
  <c r="AG102" i="10"/>
  <c r="AB199" i="10"/>
  <c r="BA78" i="10"/>
  <c r="AZ202" i="10"/>
  <c r="AG116" i="10"/>
  <c r="AB215" i="10"/>
  <c r="BA95" i="10"/>
  <c r="H79" i="10"/>
  <c r="BD168" i="10"/>
  <c r="AE161" i="10"/>
  <c r="K108" i="10"/>
  <c r="BC37" i="10"/>
  <c r="K100" i="10"/>
  <c r="BC24" i="10"/>
  <c r="K117" i="10"/>
  <c r="BC49" i="10"/>
  <c r="K140" i="10"/>
  <c r="BC52" i="10"/>
  <c r="AP196" i="10"/>
  <c r="AH87" i="10"/>
  <c r="AP214" i="10"/>
  <c r="AH83" i="10"/>
  <c r="AP216" i="10"/>
  <c r="AH100" i="10"/>
  <c r="AP195" i="10"/>
  <c r="AH149" i="10"/>
  <c r="AZ69" i="10"/>
  <c r="AK170" i="10"/>
  <c r="AB72" i="10"/>
  <c r="AH167" i="10"/>
  <c r="AZ57" i="10"/>
  <c r="AK163" i="10"/>
  <c r="AB90" i="10"/>
  <c r="AH152" i="10"/>
  <c r="AZ82" i="10"/>
  <c r="AK187" i="10"/>
  <c r="AB109" i="10"/>
  <c r="AH177" i="10"/>
  <c r="AZ79" i="10"/>
  <c r="AE182" i="10"/>
  <c r="AE218" i="10"/>
  <c r="BE210" i="10"/>
  <c r="AP125" i="10"/>
  <c r="AH41" i="10"/>
  <c r="AP129" i="10"/>
  <c r="AH43" i="10"/>
  <c r="AP147" i="10"/>
  <c r="AH57" i="10"/>
  <c r="AP152" i="10"/>
  <c r="K72" i="10"/>
  <c r="AW201" i="10"/>
  <c r="K101" i="10"/>
  <c r="AW194" i="10"/>
  <c r="K103" i="10"/>
  <c r="AW196" i="10"/>
  <c r="K77" i="10"/>
  <c r="AW215" i="10"/>
  <c r="BA166" i="10"/>
  <c r="AQ51" i="10"/>
  <c r="AG158" i="10"/>
  <c r="AA91" i="10"/>
  <c r="BA141" i="10"/>
  <c r="AQ76" i="10"/>
  <c r="AG188" i="10"/>
  <c r="AA111" i="10"/>
  <c r="BA182" i="10"/>
  <c r="AQ70" i="10"/>
  <c r="AG207" i="10"/>
  <c r="AA93" i="10"/>
  <c r="BA165" i="10"/>
  <c r="AQ101" i="10"/>
  <c r="K133" i="10"/>
  <c r="AP191" i="10"/>
  <c r="AB94" i="10"/>
  <c r="AB110" i="10"/>
  <c r="AG155" i="10"/>
  <c r="AA67" i="10"/>
  <c r="BA158" i="10"/>
  <c r="AQ75" i="10"/>
  <c r="AG181" i="10"/>
  <c r="AA81" i="10"/>
  <c r="BA149" i="10"/>
  <c r="AQ62" i="10"/>
  <c r="AG160" i="10"/>
  <c r="AA103" i="10"/>
  <c r="BA174" i="10"/>
  <c r="AQ86" i="10"/>
  <c r="AG199" i="10"/>
  <c r="AA98" i="10"/>
  <c r="BA198" i="10"/>
  <c r="AQ94" i="10"/>
  <c r="AG211" i="10"/>
  <c r="AA137" i="10"/>
  <c r="V33" i="10"/>
  <c r="AM135" i="10"/>
  <c r="AL135" i="10"/>
  <c r="AM43" i="10"/>
  <c r="AL85" i="10"/>
  <c r="AV191" i="10"/>
  <c r="BF181" i="10"/>
  <c r="AV107" i="10"/>
  <c r="AS216" i="10"/>
  <c r="AV27" i="10"/>
  <c r="BC86" i="10"/>
  <c r="J169" i="10"/>
  <c r="BA27" i="10"/>
  <c r="BA49" i="10"/>
  <c r="AG212" i="10"/>
  <c r="AA115" i="10"/>
  <c r="BA215" i="10"/>
  <c r="AQ139" i="10"/>
  <c r="O45" i="10"/>
  <c r="AA150" i="10"/>
  <c r="U35" i="10"/>
  <c r="AQ136" i="10"/>
  <c r="O54" i="10"/>
  <c r="AA176" i="10"/>
  <c r="U26" i="10"/>
  <c r="AQ161" i="10"/>
  <c r="O70" i="10"/>
  <c r="AA166" i="10"/>
  <c r="U50" i="10"/>
  <c r="K145" i="10"/>
  <c r="AQ40" i="10"/>
  <c r="AG165" i="10"/>
  <c r="AA42" i="10"/>
  <c r="BA131" i="10"/>
  <c r="AQ37" i="10"/>
  <c r="AG150" i="10"/>
  <c r="AA80" i="10"/>
  <c r="BA154" i="10"/>
  <c r="AQ71" i="10"/>
  <c r="AG177" i="10"/>
  <c r="AA74" i="10"/>
  <c r="BA135" i="10"/>
  <c r="H106" i="10"/>
  <c r="AE76" i="10"/>
  <c r="BE78" i="10"/>
  <c r="K152" i="10"/>
  <c r="BC110" i="10"/>
  <c r="K165" i="10"/>
  <c r="BC76" i="10"/>
  <c r="K216" i="10"/>
  <c r="BC117" i="10"/>
  <c r="K217" i="10"/>
  <c r="J130" i="10"/>
  <c r="AW41" i="10"/>
  <c r="J151" i="10"/>
  <c r="AW60" i="10"/>
  <c r="J153" i="10"/>
  <c r="AW62" i="10"/>
  <c r="J140" i="10"/>
  <c r="AW76" i="10"/>
  <c r="AH203" i="10"/>
  <c r="AZ125" i="10"/>
  <c r="AG25" i="10"/>
  <c r="AB153" i="10"/>
  <c r="AH205" i="10"/>
  <c r="AZ121" i="10"/>
  <c r="AG50" i="10"/>
  <c r="AB145" i="10"/>
  <c r="BA29" i="10"/>
  <c r="AZ134" i="10"/>
  <c r="AG43" i="10"/>
  <c r="AB172" i="10"/>
  <c r="BA33" i="10"/>
  <c r="AZ138" i="10"/>
  <c r="AD82" i="10"/>
  <c r="AD97" i="10"/>
  <c r="J86" i="10"/>
  <c r="AP204" i="10"/>
  <c r="AH93" i="10"/>
  <c r="AP206" i="10"/>
  <c r="AH96" i="10"/>
  <c r="AP201" i="10"/>
  <c r="J116" i="10"/>
  <c r="AW24" i="10"/>
  <c r="K153" i="10"/>
  <c r="BC66" i="10"/>
  <c r="K132" i="10"/>
  <c r="BC61" i="10"/>
  <c r="K138" i="10"/>
  <c r="BC50" i="10"/>
  <c r="K180" i="10"/>
  <c r="BC85" i="10"/>
  <c r="BA219" i="10"/>
  <c r="AQ131" i="10"/>
  <c r="O39" i="10"/>
  <c r="AA140" i="10"/>
  <c r="U27" i="10"/>
  <c r="AQ128" i="10"/>
  <c r="O53" i="10"/>
  <c r="AA168" i="10"/>
  <c r="U22" i="10"/>
  <c r="AQ153" i="10"/>
  <c r="O62" i="10"/>
  <c r="AA186" i="10"/>
  <c r="U53" i="10"/>
  <c r="AQ146" i="10"/>
  <c r="BC28" i="10"/>
  <c r="AH120" i="10"/>
  <c r="AH150" i="10"/>
  <c r="AH174" i="10"/>
  <c r="AG218" i="10"/>
  <c r="AA129" i="10"/>
  <c r="BA212" i="10"/>
  <c r="AQ119" i="10"/>
  <c r="O40" i="10"/>
  <c r="AA161" i="10"/>
  <c r="BA205" i="10"/>
  <c r="AQ141" i="10"/>
  <c r="O34" i="10"/>
  <c r="AA134" i="10"/>
  <c r="U37" i="10"/>
  <c r="AQ145" i="10"/>
  <c r="O56" i="10"/>
  <c r="AA178" i="10"/>
  <c r="U52" i="10"/>
  <c r="AQ184" i="10"/>
  <c r="O65" i="10"/>
  <c r="AA204" i="10"/>
  <c r="V99" i="10"/>
  <c r="AM216" i="10"/>
  <c r="AL221" i="10"/>
  <c r="AM128" i="10"/>
  <c r="AL124" i="10"/>
  <c r="AM56" i="10"/>
  <c r="AL74" i="10"/>
  <c r="AV161" i="10"/>
  <c r="BF192" i="10"/>
  <c r="AV102" i="10"/>
  <c r="K197" i="10"/>
  <c r="AW68" i="10"/>
  <c r="AZ145" i="10"/>
  <c r="AZ150" i="10"/>
  <c r="O73" i="10"/>
  <c r="AA212" i="10"/>
  <c r="U74" i="10"/>
  <c r="AQ212" i="10"/>
  <c r="O113" i="10"/>
  <c r="AA218" i="10"/>
  <c r="U94" i="10"/>
  <c r="AQ195" i="10"/>
  <c r="O107" i="10"/>
  <c r="BF36" i="10"/>
  <c r="U105" i="10"/>
  <c r="AQ219" i="10"/>
  <c r="O134" i="10"/>
  <c r="BF43" i="10"/>
  <c r="U134" i="10"/>
  <c r="AK34" i="10"/>
  <c r="O146" i="10"/>
  <c r="BF75" i="10"/>
  <c r="V173" i="10"/>
  <c r="AS94" i="10"/>
  <c r="V100" i="10"/>
  <c r="AM192" i="10"/>
  <c r="AL189" i="10"/>
  <c r="BC41" i="10"/>
  <c r="AQ87" i="10"/>
  <c r="AG206" i="10"/>
  <c r="AA139" i="10"/>
  <c r="BA193" i="10"/>
  <c r="AQ122" i="10"/>
  <c r="O24" i="10"/>
  <c r="AA123" i="10"/>
  <c r="BA207" i="10"/>
  <c r="AQ123" i="10"/>
  <c r="O33" i="10"/>
  <c r="AA157" i="10"/>
  <c r="BA216" i="10"/>
  <c r="BD171" i="10"/>
  <c r="BD169" i="10"/>
  <c r="BE127" i="10"/>
  <c r="AP50" i="10"/>
  <c r="BC139" i="10"/>
  <c r="AP52" i="10"/>
  <c r="BC164" i="10"/>
  <c r="AP49" i="10"/>
  <c r="BC151" i="10"/>
  <c r="AP90" i="10"/>
  <c r="J186" i="10"/>
  <c r="AW110" i="10"/>
  <c r="J203" i="10"/>
  <c r="AW99" i="10"/>
  <c r="J205" i="10"/>
  <c r="AW117" i="10"/>
  <c r="J220" i="10"/>
  <c r="AW145" i="10"/>
  <c r="BA85" i="10"/>
  <c r="AZ177" i="10"/>
  <c r="AG100" i="10"/>
  <c r="AB197" i="10"/>
  <c r="BA76" i="10"/>
  <c r="AZ200" i="10"/>
  <c r="AG114" i="10"/>
  <c r="AB207" i="10"/>
  <c r="BA92" i="10"/>
  <c r="AZ185" i="10"/>
  <c r="AG108" i="10"/>
  <c r="AA33" i="10"/>
  <c r="BA94" i="10"/>
  <c r="AZ207" i="10"/>
  <c r="AE204" i="10"/>
  <c r="AE220" i="10"/>
  <c r="J127" i="10"/>
  <c r="AW43" i="10"/>
  <c r="J136" i="10"/>
  <c r="AW33" i="10"/>
  <c r="J144" i="10"/>
  <c r="AW82" i="10"/>
  <c r="J181" i="10"/>
  <c r="AW75" i="10"/>
  <c r="K201" i="10"/>
  <c r="BC116" i="10"/>
  <c r="K207" i="10"/>
  <c r="BC140" i="10"/>
  <c r="K219" i="10"/>
  <c r="BC142" i="10"/>
  <c r="AP36" i="10"/>
  <c r="BC133" i="10"/>
  <c r="U70" i="10"/>
  <c r="AQ204" i="10"/>
  <c r="O91" i="10"/>
  <c r="AA219" i="10"/>
  <c r="U86" i="10"/>
  <c r="AQ183" i="10"/>
  <c r="O123" i="10"/>
  <c r="BF26" i="10"/>
  <c r="U103" i="10"/>
  <c r="AQ187" i="10"/>
  <c r="O127" i="10"/>
  <c r="BF25" i="10"/>
  <c r="U121" i="10"/>
  <c r="AQ211" i="10"/>
  <c r="K149" i="10"/>
  <c r="AP193" i="10"/>
  <c r="AZ80" i="10"/>
  <c r="AZ103" i="10"/>
  <c r="O83" i="10"/>
  <c r="AA196" i="10"/>
  <c r="U87" i="10"/>
  <c r="AQ196" i="10"/>
  <c r="O95" i="10"/>
  <c r="AA209" i="10"/>
  <c r="U78" i="10"/>
  <c r="AQ214" i="10"/>
  <c r="O115" i="10"/>
  <c r="AA217" i="10"/>
  <c r="U95" i="10"/>
  <c r="AQ197" i="10"/>
  <c r="O109" i="10"/>
  <c r="BF38" i="10"/>
  <c r="U112" i="10"/>
  <c r="AK39" i="10"/>
  <c r="O150" i="10"/>
  <c r="BF59" i="10"/>
  <c r="V174" i="10"/>
  <c r="AS78" i="10"/>
  <c r="V91" i="10"/>
  <c r="AM211" i="10"/>
  <c r="AL194" i="10"/>
  <c r="AM101" i="10"/>
  <c r="AL134" i="10"/>
  <c r="AM42" i="10"/>
  <c r="AL49" i="10"/>
  <c r="BD178" i="10"/>
  <c r="BC122" i="10"/>
  <c r="J156" i="10"/>
  <c r="AG44" i="10"/>
  <c r="AQ191" i="10"/>
  <c r="O158" i="10"/>
  <c r="BF67" i="10"/>
  <c r="U158" i="10"/>
  <c r="AK65" i="10"/>
  <c r="O155" i="10"/>
  <c r="BF77" i="10"/>
  <c r="U143" i="10"/>
  <c r="AK77" i="10"/>
  <c r="O159" i="10"/>
  <c r="BF101" i="10"/>
  <c r="U163" i="10"/>
  <c r="AK69" i="10"/>
  <c r="O201" i="10"/>
  <c r="BF93" i="10"/>
  <c r="U196" i="10"/>
  <c r="AK117" i="10"/>
  <c r="O210" i="10"/>
  <c r="BF141" i="10"/>
  <c r="AV46" i="10"/>
  <c r="AS168" i="10"/>
  <c r="V141" i="10"/>
  <c r="AS73" i="10"/>
  <c r="V77" i="10"/>
  <c r="AM197" i="10"/>
  <c r="AL181" i="10"/>
  <c r="AM117" i="10"/>
  <c r="BC166" i="10"/>
  <c r="AQ186" i="10"/>
  <c r="O69" i="10"/>
  <c r="AA206" i="10"/>
  <c r="U60" i="10"/>
  <c r="AQ175" i="10"/>
  <c r="O98" i="10"/>
  <c r="AA187" i="10"/>
  <c r="U83" i="10"/>
  <c r="AQ192" i="10"/>
  <c r="O86" i="10"/>
  <c r="AA177" i="10"/>
  <c r="U75" i="10"/>
  <c r="AE77" i="10"/>
  <c r="AE84" i="10"/>
  <c r="BE186" i="10"/>
  <c r="AP114" i="10"/>
  <c r="BC221" i="10"/>
  <c r="AP116" i="10"/>
  <c r="BC216" i="10"/>
  <c r="AP131" i="10"/>
  <c r="AH45" i="10"/>
  <c r="AP149" i="10"/>
  <c r="K62" i="10"/>
  <c r="AW187" i="10"/>
  <c r="K78" i="10"/>
  <c r="AW184" i="10"/>
  <c r="K80" i="10"/>
  <c r="AW186" i="10"/>
  <c r="K81" i="10"/>
  <c r="AW207" i="10"/>
  <c r="BA129" i="10"/>
  <c r="AQ56" i="10"/>
  <c r="AG148" i="10"/>
  <c r="AA78" i="10"/>
  <c r="BA152" i="10"/>
  <c r="AQ69" i="10"/>
  <c r="AG175" i="10"/>
  <c r="AA72" i="10"/>
  <c r="BA145" i="10"/>
  <c r="AQ58" i="10"/>
  <c r="AG166" i="10"/>
  <c r="AA97" i="10"/>
  <c r="BA169" i="10"/>
  <c r="AQ80" i="10"/>
  <c r="AD94" i="10"/>
  <c r="AD112" i="10"/>
  <c r="J193" i="10"/>
  <c r="AW107" i="10"/>
  <c r="J195" i="10"/>
  <c r="AW111" i="10"/>
  <c r="K22" i="10"/>
  <c r="AW123" i="10"/>
  <c r="K45" i="10"/>
  <c r="AW165" i="10"/>
  <c r="AP76" i="10"/>
  <c r="BC193" i="10"/>
  <c r="AP68" i="10"/>
  <c r="BC211" i="10"/>
  <c r="AP70" i="10"/>
  <c r="BC213" i="10"/>
  <c r="AP103" i="10"/>
  <c r="BC192" i="10"/>
  <c r="U150" i="10"/>
  <c r="AK58" i="10"/>
  <c r="O183" i="10"/>
  <c r="BF86" i="10"/>
  <c r="U168" i="10"/>
  <c r="AK60" i="10"/>
  <c r="O174" i="10"/>
  <c r="BF91" i="10"/>
  <c r="U153" i="10"/>
  <c r="AK87" i="10"/>
  <c r="O193" i="10"/>
  <c r="BF89" i="10"/>
  <c r="U176" i="10"/>
  <c r="AF185" i="10"/>
  <c r="BC62" i="10"/>
  <c r="AH122" i="10"/>
  <c r="AK177" i="10"/>
  <c r="AQ210" i="10"/>
  <c r="O131" i="10"/>
  <c r="BF44" i="10"/>
  <c r="U133" i="10"/>
  <c r="AK42" i="10"/>
  <c r="O175" i="10"/>
  <c r="BF78" i="10"/>
  <c r="U160" i="10"/>
  <c r="AK67" i="10"/>
  <c r="O157" i="10"/>
  <c r="BF79" i="10"/>
  <c r="U135" i="10"/>
  <c r="AK79" i="10"/>
  <c r="O163" i="10"/>
  <c r="BF103" i="10"/>
  <c r="U181" i="10"/>
  <c r="AK97" i="10"/>
  <c r="O198" i="10"/>
  <c r="BF122" i="10"/>
  <c r="AV33" i="10"/>
  <c r="AS152" i="10"/>
  <c r="V156" i="10"/>
  <c r="AS61" i="10"/>
  <c r="V65" i="10"/>
  <c r="AM172" i="10"/>
  <c r="AL205" i="10"/>
  <c r="AM95" i="10"/>
  <c r="AL119" i="10"/>
  <c r="AE152" i="10"/>
  <c r="AP24" i="10"/>
  <c r="AW92" i="10"/>
  <c r="AB170" i="10"/>
  <c r="AK92" i="10"/>
  <c r="O190" i="10"/>
  <c r="BC184" i="10"/>
  <c r="U217" i="10"/>
  <c r="AK130" i="10"/>
  <c r="AB36" i="10"/>
  <c r="AH53" i="10"/>
  <c r="U218" i="10"/>
  <c r="AK120" i="10"/>
  <c r="AB52" i="10"/>
  <c r="AH85" i="10"/>
  <c r="AZ24" i="10"/>
  <c r="AK146" i="10"/>
  <c r="AB55" i="10"/>
  <c r="AH147" i="10"/>
  <c r="AZ67" i="10"/>
  <c r="AK165" i="10"/>
  <c r="AB70" i="10"/>
  <c r="BF216" i="10"/>
  <c r="AV101" i="10"/>
  <c r="AS211" i="10"/>
  <c r="V208" i="10"/>
  <c r="BA134" i="10"/>
  <c r="AK26" i="10"/>
  <c r="O152" i="10"/>
  <c r="BF61" i="10"/>
  <c r="U138" i="10"/>
  <c r="AK47" i="10"/>
  <c r="O137" i="10"/>
  <c r="BF53" i="10"/>
  <c r="U129" i="10"/>
  <c r="AK43" i="10"/>
  <c r="O171" i="10"/>
  <c r="BF74" i="10"/>
  <c r="U156" i="10"/>
  <c r="BD189" i="10"/>
  <c r="BD170" i="10"/>
  <c r="J51" i="10"/>
  <c r="AP160" i="10"/>
  <c r="AH77" i="10"/>
  <c r="AP166" i="10"/>
  <c r="AH79" i="10"/>
  <c r="AP208" i="10"/>
  <c r="AH98" i="10"/>
  <c r="AP203" i="10"/>
  <c r="K139" i="10"/>
  <c r="BC43" i="10"/>
  <c r="K130" i="10"/>
  <c r="BC55" i="10"/>
  <c r="K136" i="10"/>
  <c r="BC39" i="10"/>
  <c r="K159" i="10"/>
  <c r="BC72" i="10"/>
  <c r="BA191" i="10"/>
  <c r="AQ120" i="10"/>
  <c r="O25" i="10"/>
  <c r="AA125" i="10"/>
  <c r="BA210" i="10"/>
  <c r="AQ127" i="10"/>
  <c r="O29" i="10"/>
  <c r="AA155" i="10"/>
  <c r="BA213" i="10"/>
  <c r="AQ135" i="10"/>
  <c r="O36" i="10"/>
  <c r="AA146" i="10"/>
  <c r="U31" i="10"/>
  <c r="AQ142" i="10"/>
  <c r="AE186" i="10"/>
  <c r="AE31" i="10"/>
  <c r="K53" i="10"/>
  <c r="AW172" i="10"/>
  <c r="K57" i="10"/>
  <c r="AW174" i="10"/>
  <c r="K95" i="10"/>
  <c r="AW188" i="10"/>
  <c r="K91" i="10"/>
  <c r="AW217" i="10"/>
  <c r="AP132" i="10"/>
  <c r="AH58" i="10"/>
  <c r="AP153" i="10"/>
  <c r="AH65" i="10"/>
  <c r="AP155" i="10"/>
  <c r="AH67" i="10"/>
  <c r="AP134" i="10"/>
  <c r="BC187" i="10"/>
  <c r="U213" i="10"/>
  <c r="AK114" i="10"/>
  <c r="AB24" i="10"/>
  <c r="AH33" i="10"/>
  <c r="U209" i="10"/>
  <c r="AK140" i="10"/>
  <c r="AB30" i="10"/>
  <c r="AH66" i="10"/>
  <c r="AZ29" i="10"/>
  <c r="AK131" i="10"/>
  <c r="AB42" i="10"/>
  <c r="AH128" i="10"/>
  <c r="AZ38" i="10"/>
  <c r="AD42" i="10"/>
  <c r="K172" i="10"/>
  <c r="AP186" i="10"/>
  <c r="AB107" i="10"/>
  <c r="AK84" i="10"/>
  <c r="O188" i="10"/>
  <c r="BC120" i="10"/>
  <c r="U199" i="10"/>
  <c r="AK107" i="10"/>
  <c r="AB33" i="10"/>
  <c r="BC200" i="10"/>
  <c r="U221" i="10"/>
  <c r="AK132" i="10"/>
  <c r="AB35" i="10"/>
  <c r="AH64" i="10"/>
  <c r="U220" i="10"/>
  <c r="AK118" i="10"/>
  <c r="AB32" i="10"/>
  <c r="AH123" i="10"/>
  <c r="AZ40" i="10"/>
  <c r="AK151" i="10"/>
  <c r="AB66" i="10"/>
  <c r="BF200" i="10"/>
  <c r="AV80" i="10"/>
  <c r="AS208" i="10"/>
  <c r="V179" i="10"/>
  <c r="AS105" i="10"/>
  <c r="V146" i="10"/>
  <c r="AS51" i="10"/>
  <c r="V43" i="10"/>
  <c r="AM175" i="10"/>
  <c r="AL163" i="10"/>
  <c r="BE73" i="10"/>
  <c r="J149" i="10"/>
  <c r="AH217" i="10"/>
  <c r="BA30" i="10"/>
  <c r="AK145" i="10"/>
  <c r="AB84" i="10"/>
  <c r="AH160" i="10"/>
  <c r="AZ70" i="10"/>
  <c r="AK192" i="10"/>
  <c r="AB83" i="10"/>
  <c r="AH181" i="10"/>
  <c r="AZ92" i="10"/>
  <c r="AK179" i="10"/>
  <c r="AB116" i="10"/>
  <c r="AH187" i="10"/>
  <c r="AZ109" i="10"/>
  <c r="AK203" i="10"/>
  <c r="AB115" i="10"/>
  <c r="AH201" i="10"/>
  <c r="AZ124" i="10"/>
  <c r="AG38" i="10"/>
  <c r="AB151" i="10"/>
  <c r="AL68" i="10"/>
  <c r="AV185" i="10"/>
  <c r="BF177" i="10"/>
  <c r="AV78" i="10"/>
  <c r="AS181" i="10"/>
  <c r="V192" i="10"/>
  <c r="AS102" i="10"/>
  <c r="V132" i="10"/>
  <c r="BA200" i="10"/>
  <c r="AK99" i="10"/>
  <c r="O200" i="10"/>
  <c r="BF113" i="10"/>
  <c r="U200" i="10"/>
  <c r="AK121" i="10"/>
  <c r="O212" i="10"/>
  <c r="BC127" i="10"/>
  <c r="U195" i="10"/>
  <c r="AK100" i="10"/>
  <c r="AB29" i="10"/>
  <c r="BC207" i="10"/>
  <c r="U207" i="10"/>
  <c r="AE69" i="10"/>
  <c r="AE88" i="10"/>
  <c r="J129" i="10"/>
  <c r="AW35" i="10"/>
  <c r="J131" i="10"/>
  <c r="AW37" i="10"/>
  <c r="J146" i="10"/>
  <c r="AW45" i="10"/>
  <c r="J148" i="10"/>
  <c r="AW84" i="10"/>
  <c r="K204" i="10"/>
  <c r="BC90" i="10"/>
  <c r="K181" i="10"/>
  <c r="BC123" i="10"/>
  <c r="K190" i="10"/>
  <c r="BC101" i="10"/>
  <c r="K211" i="10"/>
  <c r="BC128" i="10"/>
  <c r="U58" i="10"/>
  <c r="AQ173" i="10"/>
  <c r="O96" i="10"/>
  <c r="AA185" i="10"/>
  <c r="U81" i="10"/>
  <c r="AQ190" i="10"/>
  <c r="O82" i="10"/>
  <c r="AA203" i="10"/>
  <c r="U72" i="10"/>
  <c r="AQ208" i="10"/>
  <c r="O111" i="10"/>
  <c r="AA207" i="10"/>
  <c r="U84" i="10"/>
  <c r="H81" i="10"/>
  <c r="AD90" i="10"/>
  <c r="BE22" i="10"/>
  <c r="K123" i="10"/>
  <c r="BC45" i="10"/>
  <c r="K113" i="10"/>
  <c r="BC47" i="10"/>
  <c r="K134" i="10"/>
  <c r="BC48" i="10"/>
  <c r="K188" i="10"/>
  <c r="BC65" i="10"/>
  <c r="AP185" i="10"/>
  <c r="AH118" i="10"/>
  <c r="AP187" i="10"/>
  <c r="AH110" i="10"/>
  <c r="AP178" i="10"/>
  <c r="AH117" i="10"/>
  <c r="AP215" i="10"/>
  <c r="AH148" i="10"/>
  <c r="AZ78" i="10"/>
  <c r="AK185" i="10"/>
  <c r="AB105" i="10"/>
  <c r="AH173" i="10"/>
  <c r="AZ66" i="10"/>
  <c r="AK202" i="10"/>
  <c r="AB102" i="10"/>
  <c r="AH172" i="10"/>
  <c r="AZ101" i="10"/>
  <c r="AK195" i="10"/>
  <c r="AB106" i="10"/>
  <c r="AH198" i="10"/>
  <c r="AZ81" i="10"/>
  <c r="AE176" i="10"/>
  <c r="BC77" i="10"/>
  <c r="AH165" i="10"/>
  <c r="AH175" i="10"/>
  <c r="AK135" i="10"/>
  <c r="AB49" i="10"/>
  <c r="AH142" i="10"/>
  <c r="AZ56" i="10"/>
  <c r="AK171" i="10"/>
  <c r="AB97" i="10"/>
  <c r="AH156" i="10"/>
  <c r="AZ72" i="10"/>
  <c r="AK194" i="10"/>
  <c r="AB88" i="10"/>
  <c r="AH158" i="10"/>
  <c r="AZ93" i="10"/>
  <c r="AK188" i="10"/>
  <c r="AB118" i="10"/>
  <c r="AH178" i="10"/>
  <c r="AZ106" i="10"/>
  <c r="AG22" i="10"/>
  <c r="AB130" i="10"/>
  <c r="AL57" i="10"/>
  <c r="AV167" i="10"/>
  <c r="BF144" i="10"/>
  <c r="AV73" i="10"/>
  <c r="AS192" i="10"/>
  <c r="V217" i="10"/>
  <c r="AS119" i="10"/>
  <c r="V107" i="10"/>
  <c r="AS35" i="10"/>
  <c r="V40" i="10"/>
  <c r="K196" i="10"/>
  <c r="AW57" i="10"/>
  <c r="AZ122" i="10"/>
  <c r="AZ139" i="10"/>
  <c r="AG30" i="10"/>
  <c r="AB144" i="10"/>
  <c r="BA35" i="10"/>
  <c r="AZ147" i="10"/>
  <c r="AG47" i="10"/>
  <c r="AB176" i="10"/>
  <c r="BA22" i="10"/>
  <c r="AZ140" i="10"/>
  <c r="AG66" i="10"/>
  <c r="AB166" i="10"/>
  <c r="BA55" i="10"/>
  <c r="AZ169" i="10"/>
  <c r="AG76" i="10"/>
  <c r="AB156" i="10"/>
  <c r="BA83" i="10"/>
  <c r="AZ164" i="10"/>
  <c r="AG98" i="10"/>
  <c r="AB195" i="10"/>
  <c r="AL114" i="10"/>
  <c r="AM24" i="10"/>
  <c r="AL24" i="10"/>
  <c r="AV156" i="10"/>
  <c r="BF142" i="10"/>
  <c r="AV56" i="10"/>
  <c r="U114" i="10"/>
  <c r="AK153" i="10"/>
  <c r="AB78" i="10"/>
  <c r="AH151" i="10"/>
  <c r="AZ71" i="10"/>
  <c r="AK172" i="10"/>
  <c r="AB74" i="10"/>
  <c r="AH169" i="10"/>
  <c r="AZ47" i="10"/>
  <c r="AK157" i="10"/>
  <c r="AB91" i="10"/>
  <c r="AH154" i="10"/>
  <c r="AZ84" i="10"/>
  <c r="BD160" i="10"/>
  <c r="BD201" i="10"/>
  <c r="J202" i="10"/>
  <c r="AW97" i="10"/>
  <c r="J204" i="10"/>
  <c r="AW112" i="10"/>
  <c r="J197" i="10"/>
  <c r="AW113" i="10"/>
  <c r="K24" i="10"/>
  <c r="AW127" i="10"/>
  <c r="AP65" i="10"/>
  <c r="BC153" i="10"/>
  <c r="AP51" i="10"/>
  <c r="BC157" i="10"/>
  <c r="AP59" i="10"/>
  <c r="BC161" i="10"/>
  <c r="AP82" i="10"/>
  <c r="BC199" i="10"/>
  <c r="U136" i="10"/>
  <c r="AK38" i="10"/>
  <c r="O133" i="10"/>
  <c r="BF51" i="10"/>
  <c r="U118" i="10"/>
  <c r="AK41" i="10"/>
  <c r="O167" i="10"/>
  <c r="BF66" i="10"/>
  <c r="U154" i="10"/>
  <c r="AK61" i="10"/>
  <c r="O187" i="10"/>
  <c r="BF90" i="10"/>
  <c r="U141" i="10"/>
  <c r="AE119" i="10"/>
  <c r="AE178" i="10"/>
  <c r="BE72" i="10"/>
  <c r="K212" i="10"/>
  <c r="BC113" i="10"/>
  <c r="K214" i="10"/>
  <c r="BC115" i="10"/>
  <c r="K215" i="10"/>
  <c r="BC134" i="10"/>
  <c r="AP39" i="10"/>
  <c r="J165" i="10"/>
  <c r="AW61" i="10"/>
  <c r="J152" i="10"/>
  <c r="AW88" i="10"/>
  <c r="J154" i="10"/>
  <c r="AW90" i="10"/>
  <c r="J173" i="10"/>
  <c r="AW65" i="10"/>
  <c r="BA25" i="10"/>
  <c r="AZ132" i="10"/>
  <c r="AG41" i="10"/>
  <c r="AB168" i="10"/>
  <c r="BA28" i="10"/>
  <c r="AZ157" i="10"/>
  <c r="AG55" i="10"/>
  <c r="AB186" i="10"/>
  <c r="BA47" i="10"/>
  <c r="AZ148" i="10"/>
  <c r="AG63" i="10"/>
  <c r="AB173" i="10"/>
  <c r="BA40" i="10"/>
  <c r="AZ178" i="10"/>
  <c r="K131" i="10"/>
  <c r="AP212" i="10"/>
  <c r="AZ54" i="10"/>
  <c r="AZ77" i="10"/>
  <c r="AK218" i="10"/>
  <c r="AB117" i="10"/>
  <c r="AH211" i="10"/>
  <c r="AZ126" i="10"/>
  <c r="AG56" i="10"/>
  <c r="AB150" i="10"/>
  <c r="BA37" i="10"/>
  <c r="AZ149" i="10"/>
  <c r="AG49" i="10"/>
  <c r="AB178" i="10"/>
  <c r="BA34" i="10"/>
  <c r="AZ143" i="10"/>
  <c r="AG51" i="10"/>
  <c r="AB161" i="10"/>
  <c r="BA54" i="10"/>
  <c r="AZ163" i="10"/>
  <c r="AG68" i="10"/>
  <c r="AB216" i="10"/>
  <c r="AL127" i="10"/>
  <c r="AM22" i="10"/>
  <c r="AL34" i="10"/>
  <c r="AV135" i="10"/>
  <c r="BF155" i="10"/>
  <c r="AV68" i="10"/>
  <c r="AS180" i="10"/>
  <c r="V183" i="10"/>
  <c r="AS97" i="10"/>
  <c r="V95" i="10"/>
  <c r="BC97" i="10"/>
  <c r="J167" i="10"/>
  <c r="AG48" i="10"/>
  <c r="AG60" i="10"/>
  <c r="AG81" i="10"/>
  <c r="AB187" i="10"/>
  <c r="BA97" i="10"/>
  <c r="AZ187" i="10"/>
  <c r="AG101" i="10"/>
  <c r="AA36" i="10"/>
  <c r="BA111" i="10"/>
  <c r="AZ203" i="10"/>
  <c r="AG127" i="10"/>
  <c r="AA45" i="10"/>
  <c r="BA100" i="10"/>
  <c r="AZ217" i="10"/>
  <c r="AG145" i="10"/>
  <c r="AA52" i="10"/>
  <c r="BA118" i="10"/>
  <c r="AQ54" i="10"/>
  <c r="AM84" i="10"/>
  <c r="BF213" i="10"/>
  <c r="AS45" i="10"/>
  <c r="AV48" i="10"/>
  <c r="BF133" i="10"/>
  <c r="AV40" i="10"/>
  <c r="BC183" i="10"/>
  <c r="J219" i="10"/>
  <c r="BA84" i="10"/>
  <c r="BA123" i="10"/>
  <c r="O31" i="10"/>
  <c r="AA144" i="10"/>
  <c r="U28" i="10"/>
  <c r="AQ132" i="10"/>
  <c r="O43" i="10"/>
  <c r="AA174" i="10"/>
  <c r="U38" i="10"/>
  <c r="AQ159" i="10"/>
  <c r="O68" i="10"/>
  <c r="AA165" i="10"/>
  <c r="U59" i="10"/>
  <c r="AQ138" i="10"/>
  <c r="O52" i="10"/>
  <c r="AA164" i="10"/>
  <c r="U77" i="10"/>
  <c r="AQ162" i="10"/>
  <c r="O110" i="10"/>
  <c r="AA199" i="10"/>
  <c r="V114" i="10"/>
  <c r="AS26" i="10"/>
  <c r="V24" i="10"/>
  <c r="AM156" i="10"/>
  <c r="AL141" i="10"/>
  <c r="AM50" i="10"/>
  <c r="AL87" i="10"/>
  <c r="AV193" i="10"/>
  <c r="BF191" i="10"/>
  <c r="AV111" i="10"/>
  <c r="AP117" i="10"/>
  <c r="AW205" i="10"/>
  <c r="AQ46" i="10"/>
  <c r="AZ215" i="10"/>
  <c r="O93" i="10"/>
  <c r="AA179" i="10"/>
  <c r="U82" i="10"/>
  <c r="AQ205" i="10"/>
  <c r="O130" i="10"/>
  <c r="BF39" i="10"/>
  <c r="U125" i="10"/>
  <c r="AQ220" i="10"/>
  <c r="O126" i="10"/>
  <c r="BF48" i="10"/>
  <c r="U111" i="10"/>
  <c r="AK37" i="10"/>
  <c r="O148" i="10"/>
  <c r="BF47" i="10"/>
  <c r="U148" i="10"/>
  <c r="AK52" i="10"/>
  <c r="O181" i="10"/>
  <c r="BF84" i="10"/>
  <c r="V213" i="10"/>
  <c r="AS115" i="10"/>
  <c r="V103" i="10"/>
  <c r="AM217" i="10"/>
  <c r="V28" i="10"/>
  <c r="AM145" i="10"/>
  <c r="AL160" i="10"/>
  <c r="AM74" i="10"/>
  <c r="AL56" i="10"/>
  <c r="AD38" i="10"/>
  <c r="AH114" i="10"/>
  <c r="K144" i="10"/>
  <c r="O30" i="10"/>
  <c r="AK63" i="10"/>
  <c r="O189" i="10"/>
  <c r="BF92" i="10"/>
  <c r="U178" i="10"/>
  <c r="AK75" i="10"/>
  <c r="O213" i="10"/>
  <c r="BF108" i="10"/>
  <c r="U173" i="10"/>
  <c r="AK88" i="10"/>
  <c r="O194" i="10"/>
  <c r="BF126" i="10"/>
  <c r="U194" i="10"/>
  <c r="AK115" i="10"/>
  <c r="O220" i="10"/>
  <c r="AH24" i="10"/>
  <c r="U210" i="10"/>
  <c r="AK136" i="10"/>
  <c r="AB39" i="10"/>
  <c r="BF167" i="10"/>
  <c r="AV55" i="10"/>
  <c r="AS167" i="10"/>
  <c r="V175" i="10"/>
  <c r="AS82" i="10"/>
  <c r="V92" i="10"/>
  <c r="AM206" i="10"/>
  <c r="AL206" i="10"/>
  <c r="AM118" i="10"/>
  <c r="AL146" i="10"/>
  <c r="AE156" i="10"/>
  <c r="AW69" i="10"/>
  <c r="BC124" i="10"/>
  <c r="AA213" i="10"/>
  <c r="AK144" i="10"/>
  <c r="AB48" i="10"/>
  <c r="AH143" i="10"/>
  <c r="AZ48" i="10"/>
  <c r="AK141" i="10"/>
  <c r="AB60" i="10"/>
  <c r="AH134" i="10"/>
  <c r="AZ63" i="10"/>
  <c r="AK159" i="10"/>
  <c r="AB68" i="10"/>
  <c r="AH161" i="10"/>
  <c r="AZ59" i="10"/>
  <c r="AK182" i="10"/>
  <c r="AB81" i="10"/>
  <c r="AH168" i="10"/>
  <c r="AZ95" i="10"/>
  <c r="AK189" i="10"/>
  <c r="AB98" i="10"/>
  <c r="AL29" i="10"/>
  <c r="AV140" i="10"/>
  <c r="BF130" i="10"/>
  <c r="AV52" i="10"/>
  <c r="AS155" i="10"/>
  <c r="V178" i="10"/>
  <c r="AS64" i="10"/>
  <c r="V104" i="10"/>
  <c r="AM196" i="10"/>
  <c r="AL220" i="10"/>
  <c r="AW197" i="10"/>
  <c r="AH40" i="10"/>
  <c r="AK116" i="10"/>
  <c r="AQ155" i="10"/>
  <c r="O144" i="10"/>
  <c r="BF42" i="10"/>
  <c r="U144" i="10"/>
  <c r="AK53" i="10"/>
  <c r="O147" i="10"/>
  <c r="BF60" i="10"/>
  <c r="U128" i="10"/>
  <c r="AK45" i="10"/>
  <c r="O177" i="10"/>
  <c r="BF80" i="10"/>
  <c r="U162" i="10"/>
  <c r="AK50" i="10"/>
  <c r="O165" i="10"/>
  <c r="BF68" i="10"/>
  <c r="U184" i="10"/>
  <c r="AK80" i="10"/>
  <c r="O182" i="10"/>
  <c r="BF114" i="10"/>
  <c r="AV28" i="10"/>
  <c r="AS129" i="10"/>
  <c r="V133" i="10"/>
  <c r="AS42" i="10"/>
  <c r="V70" i="10"/>
  <c r="AM189" i="10"/>
  <c r="AL182" i="10"/>
  <c r="AM106" i="10"/>
  <c r="AL88" i="10"/>
  <c r="AD40" i="10"/>
  <c r="AK96" i="10"/>
  <c r="AK109" i="10"/>
  <c r="AS206" i="10"/>
  <c r="AV63" i="10"/>
  <c r="BF127" i="10"/>
  <c r="AV35" i="10"/>
  <c r="AS147" i="10"/>
  <c r="V165" i="10"/>
  <c r="AS71" i="10"/>
  <c r="V121" i="10"/>
  <c r="AS27" i="10"/>
  <c r="AV104" i="10"/>
  <c r="AW149" i="10"/>
  <c r="AB62" i="10"/>
  <c r="AB101" i="10"/>
  <c r="AV66" i="10"/>
  <c r="AV211" i="10"/>
  <c r="BF182" i="10"/>
  <c r="AV121" i="10"/>
  <c r="BF117" i="10"/>
  <c r="AV43" i="10"/>
  <c r="AS149" i="10"/>
  <c r="V195" i="10"/>
  <c r="AS84" i="10"/>
  <c r="AS37" i="10"/>
  <c r="J218" i="10"/>
  <c r="AG29" i="10"/>
  <c r="AG37" i="10"/>
  <c r="BF184" i="10"/>
  <c r="AV129" i="10"/>
  <c r="BF161" i="10"/>
  <c r="AV74" i="10"/>
  <c r="AS186" i="10"/>
  <c r="V209" i="10"/>
  <c r="AS111" i="10"/>
  <c r="V140" i="10"/>
  <c r="AS46" i="10"/>
  <c r="AL117" i="10"/>
  <c r="AV206" i="10"/>
  <c r="AZ173" i="10"/>
  <c r="AZ210" i="10"/>
  <c r="AM83" i="10"/>
  <c r="V75" i="10"/>
  <c r="AS183" i="10"/>
  <c r="V198" i="10"/>
  <c r="AS114" i="10"/>
  <c r="V118" i="10"/>
  <c r="AS59" i="10"/>
  <c r="V69" i="10"/>
  <c r="AM191" i="10"/>
  <c r="AS70" i="10"/>
  <c r="V151" i="10"/>
  <c r="BA142" i="10"/>
  <c r="BA162" i="10"/>
  <c r="V29" i="10"/>
  <c r="AS201" i="10"/>
  <c r="AS139" i="10"/>
  <c r="V164" i="10"/>
  <c r="AS58" i="10"/>
  <c r="V85" i="10"/>
  <c r="AM205" i="10"/>
  <c r="AL216" i="10"/>
  <c r="AM116" i="10"/>
  <c r="AS145" i="10"/>
  <c r="AW104" i="10"/>
  <c r="AG215" i="10"/>
  <c r="O44" i="10"/>
  <c r="AL192" i="10"/>
  <c r="AV177" i="10"/>
  <c r="BF168" i="10"/>
  <c r="AV87" i="10"/>
  <c r="AS185" i="10"/>
  <c r="V220" i="10"/>
  <c r="AS134" i="10"/>
  <c r="V168" i="10"/>
  <c r="AS62" i="10"/>
  <c r="AM44" i="10"/>
  <c r="AS124" i="10"/>
  <c r="AK30" i="10"/>
  <c r="AQ171" i="10"/>
  <c r="AS29" i="10"/>
  <c r="AL65" i="10"/>
  <c r="AS161" i="10"/>
  <c r="AV112" i="10"/>
  <c r="BF208" i="10"/>
  <c r="AV93" i="10"/>
  <c r="AP57" i="10"/>
  <c r="AW143" i="10"/>
  <c r="AZ216" i="10"/>
  <c r="AZ179" i="10"/>
  <c r="O102" i="10"/>
  <c r="AA191" i="10"/>
  <c r="U92" i="10"/>
  <c r="AQ193" i="10"/>
  <c r="O105" i="10"/>
  <c r="BF34" i="10"/>
  <c r="U96" i="10"/>
  <c r="AQ217" i="10"/>
  <c r="O132" i="10"/>
  <c r="BF41" i="10"/>
  <c r="U127" i="10"/>
  <c r="AQ215" i="10"/>
  <c r="O114" i="10"/>
  <c r="BF50" i="10"/>
  <c r="U122" i="10"/>
  <c r="AK59" i="10"/>
  <c r="O151" i="10"/>
  <c r="BF49" i="10"/>
  <c r="V197" i="10"/>
  <c r="AS86" i="10"/>
  <c r="V84" i="10"/>
  <c r="AM188" i="10"/>
  <c r="AL218" i="10"/>
  <c r="AM120" i="10"/>
  <c r="AL137" i="10"/>
  <c r="AM59" i="10"/>
  <c r="AL52" i="10"/>
  <c r="AE114" i="10"/>
  <c r="AH54" i="10"/>
  <c r="K105" i="10"/>
  <c r="AG168" i="10"/>
  <c r="AK48" i="10"/>
  <c r="O173" i="10"/>
  <c r="BF76" i="10"/>
  <c r="U159" i="10"/>
  <c r="AK91" i="10"/>
  <c r="O197" i="10"/>
  <c r="BF94" i="10"/>
  <c r="U180" i="10"/>
  <c r="AK76" i="10"/>
  <c r="O215" i="10"/>
  <c r="BF110" i="10"/>
  <c r="U185" i="10"/>
  <c r="AK95" i="10"/>
  <c r="O196" i="10"/>
  <c r="BC171" i="10"/>
  <c r="U205" i="10"/>
  <c r="AK112" i="10"/>
  <c r="AB28" i="10"/>
  <c r="BF151" i="10"/>
  <c r="AV64" i="10"/>
  <c r="AS176" i="10"/>
  <c r="V176" i="10"/>
  <c r="AS80" i="10"/>
  <c r="V102" i="10"/>
  <c r="AM194" i="10"/>
  <c r="AL210" i="10"/>
  <c r="AM138" i="10"/>
  <c r="AL118" i="10"/>
  <c r="AD46" i="10"/>
  <c r="AP207" i="10"/>
  <c r="BC57" i="10"/>
  <c r="AA145" i="10"/>
  <c r="AK102" i="10"/>
  <c r="AB45" i="10"/>
  <c r="AH108" i="10"/>
  <c r="AZ34" i="10"/>
  <c r="AK158" i="10"/>
  <c r="AB67" i="10"/>
  <c r="AH145" i="10"/>
  <c r="AZ50" i="10"/>
  <c r="AK147" i="10"/>
  <c r="AB54" i="10"/>
  <c r="AH138" i="10"/>
  <c r="AZ65" i="10"/>
  <c r="AK161" i="10"/>
  <c r="AB76" i="10"/>
  <c r="AH164" i="10"/>
  <c r="AZ62" i="10"/>
  <c r="AK198" i="10"/>
  <c r="AB89" i="10"/>
  <c r="BF220" i="10"/>
  <c r="AV125" i="10"/>
  <c r="BF143" i="10"/>
  <c r="AV41" i="10"/>
  <c r="AS141" i="10"/>
  <c r="V159" i="10"/>
  <c r="AS93" i="10"/>
  <c r="V73" i="10"/>
  <c r="AM215" i="10"/>
  <c r="AL198" i="10"/>
  <c r="J145" i="10"/>
  <c r="K177" i="10"/>
  <c r="U79" i="10"/>
  <c r="U88" i="10"/>
  <c r="AK206" i="10"/>
  <c r="AB112" i="10"/>
  <c r="AH216" i="10"/>
  <c r="AZ116" i="10"/>
  <c r="AK208" i="10"/>
  <c r="AB121" i="10"/>
  <c r="AH197" i="10"/>
  <c r="AZ113" i="10"/>
  <c r="AG32" i="10"/>
  <c r="AB147" i="10"/>
  <c r="AH219" i="10"/>
  <c r="AZ137" i="10"/>
  <c r="AG23" i="10"/>
  <c r="AB138" i="10"/>
  <c r="BA36" i="10"/>
  <c r="AZ136" i="10"/>
  <c r="AG59" i="10"/>
  <c r="AB160" i="10"/>
  <c r="AL96" i="10"/>
  <c r="AV180" i="10"/>
  <c r="BF201" i="10"/>
  <c r="AV109" i="10"/>
  <c r="BF111" i="10"/>
  <c r="AV37" i="10"/>
  <c r="AS156" i="10"/>
  <c r="V143" i="10"/>
  <c r="AS79" i="10"/>
  <c r="AE150" i="10"/>
  <c r="K94" i="10"/>
  <c r="AP157" i="10"/>
  <c r="AB41" i="10"/>
  <c r="AK72" i="10"/>
  <c r="O211" i="10"/>
  <c r="BF106" i="10"/>
  <c r="U206" i="10"/>
  <c r="AK127" i="10"/>
  <c r="O216" i="10"/>
  <c r="BC150" i="10"/>
  <c r="U201" i="10"/>
  <c r="AK106" i="10"/>
  <c r="AB22" i="10"/>
  <c r="BC210" i="10"/>
  <c r="U208" i="10"/>
  <c r="AK134" i="10"/>
  <c r="AB44" i="10"/>
  <c r="AH131" i="10"/>
  <c r="AZ41" i="10"/>
  <c r="AK164" i="10"/>
  <c r="AB73" i="10"/>
  <c r="BF174" i="10"/>
  <c r="AV90" i="10"/>
  <c r="AS195" i="10"/>
  <c r="V190" i="10"/>
  <c r="AS108" i="10"/>
  <c r="V130" i="10"/>
  <c r="AS38" i="10"/>
  <c r="V47" i="10"/>
  <c r="AM149" i="10"/>
  <c r="AL161" i="10"/>
  <c r="K38" i="10"/>
  <c r="O178" i="10"/>
  <c r="AB26" i="10"/>
  <c r="V215" i="10"/>
  <c r="AV195" i="10"/>
  <c r="BF193" i="10"/>
  <c r="AV113" i="10"/>
  <c r="BF137" i="10"/>
  <c r="AV44" i="10"/>
  <c r="AS164" i="10"/>
  <c r="V171" i="10"/>
  <c r="AS88" i="10"/>
  <c r="AS146" i="10"/>
  <c r="BC215" i="10"/>
  <c r="AH159" i="10"/>
  <c r="AH190" i="10"/>
  <c r="AS178" i="10"/>
  <c r="AM52" i="10"/>
  <c r="AL67" i="10"/>
  <c r="AV168" i="10"/>
  <c r="BF195" i="10"/>
  <c r="AV115" i="10"/>
  <c r="BF125" i="10"/>
  <c r="AV38" i="10"/>
  <c r="AS151" i="10"/>
  <c r="AL157" i="10"/>
  <c r="AP47" i="10"/>
  <c r="AB136" i="10"/>
  <c r="AB154" i="10"/>
  <c r="AV127" i="10"/>
  <c r="AV194" i="10"/>
  <c r="BF207" i="10"/>
  <c r="AV136" i="10"/>
  <c r="BF147" i="10"/>
  <c r="AV60" i="10"/>
  <c r="AS172" i="10"/>
  <c r="V211" i="10"/>
  <c r="AS113" i="10"/>
  <c r="AM177" i="10"/>
  <c r="AW126" i="10"/>
  <c r="AG85" i="10"/>
  <c r="AG124" i="10"/>
  <c r="AL83" i="10"/>
  <c r="AV146" i="10"/>
  <c r="BF148" i="10"/>
  <c r="AV67" i="10"/>
  <c r="AS179" i="10"/>
  <c r="V187" i="10"/>
  <c r="AS127" i="10"/>
  <c r="V129" i="10"/>
  <c r="AS43" i="10"/>
  <c r="AL37" i="10"/>
  <c r="AM204" i="10"/>
  <c r="AQ48" i="10"/>
  <c r="AQ55" i="10"/>
  <c r="AM133" i="10"/>
  <c r="V137" i="10"/>
  <c r="AS203" i="10"/>
  <c r="V218" i="10"/>
  <c r="AS132" i="10"/>
  <c r="V150" i="10"/>
  <c r="AS50" i="10"/>
  <c r="V87" i="10"/>
  <c r="AM207" i="10"/>
  <c r="V97" i="10"/>
  <c r="BC195" i="10"/>
  <c r="AA126" i="10"/>
  <c r="AA130" i="10"/>
  <c r="AM105" i="10"/>
  <c r="AM26" i="10"/>
  <c r="AL44" i="10"/>
  <c r="AV137" i="10"/>
  <c r="BF171" i="10"/>
  <c r="AV85" i="10"/>
  <c r="AS202" i="10"/>
  <c r="V216" i="10"/>
  <c r="AS136" i="10"/>
  <c r="BF194" i="10"/>
  <c r="AW135" i="10"/>
  <c r="O160" i="10"/>
  <c r="O179" i="10"/>
  <c r="V144" i="10"/>
  <c r="AV176" i="10"/>
  <c r="BF210" i="10"/>
  <c r="AV97" i="10"/>
  <c r="AS209" i="10"/>
  <c r="AV29" i="10"/>
  <c r="AS148" i="10"/>
  <c r="V172" i="10"/>
  <c r="AS76" i="10"/>
  <c r="AG146" i="10"/>
  <c r="AL94" i="10"/>
  <c r="AL158" i="10"/>
  <c r="BF138" i="10"/>
  <c r="AV174" i="10"/>
  <c r="AL60" i="10"/>
  <c r="AD27" i="10"/>
  <c r="BC176" i="10"/>
  <c r="K28" i="10"/>
  <c r="AG105" i="10"/>
  <c r="AQ179" i="10"/>
  <c r="O145" i="10"/>
  <c r="BF55" i="10"/>
  <c r="U145" i="10"/>
  <c r="AK66" i="10"/>
  <c r="O161" i="10"/>
  <c r="BF99" i="10"/>
  <c r="U161" i="10"/>
  <c r="AK93" i="10"/>
  <c r="O199" i="10"/>
  <c r="BF96" i="10"/>
  <c r="U182" i="10"/>
  <c r="AK78" i="10"/>
  <c r="O217" i="10"/>
  <c r="BF112" i="10"/>
  <c r="U183" i="10"/>
  <c r="AK111" i="10"/>
  <c r="AB23" i="10"/>
  <c r="BF128" i="10"/>
  <c r="AV45" i="10"/>
  <c r="AS153" i="10"/>
  <c r="V155" i="10"/>
  <c r="AS91" i="10"/>
  <c r="V93" i="10"/>
  <c r="AM213" i="10"/>
  <c r="AL196" i="10"/>
  <c r="AM107" i="10"/>
  <c r="AL136" i="10"/>
  <c r="AE154" i="10"/>
  <c r="AP165" i="10"/>
  <c r="AW198" i="10"/>
  <c r="AA95" i="10"/>
  <c r="AK104" i="10"/>
  <c r="AB31" i="10"/>
  <c r="AH103" i="10"/>
  <c r="AZ33" i="10"/>
  <c r="AK124" i="10"/>
  <c r="AB53" i="10"/>
  <c r="AH102" i="10"/>
  <c r="AZ36" i="10"/>
  <c r="AK160" i="10"/>
  <c r="AB69" i="10"/>
  <c r="AH121" i="10"/>
  <c r="AZ52" i="10"/>
  <c r="AK149" i="10"/>
  <c r="AB64" i="10"/>
  <c r="AH146" i="10"/>
  <c r="AZ76" i="10"/>
  <c r="AK183" i="10"/>
  <c r="AB103" i="10"/>
  <c r="BF189" i="10"/>
  <c r="AV123" i="10"/>
  <c r="BF100" i="10"/>
  <c r="AV23" i="10"/>
  <c r="AS154" i="10"/>
  <c r="V145" i="10"/>
  <c r="AS77" i="10"/>
  <c r="V79" i="10"/>
  <c r="AM199" i="10"/>
  <c r="AL183" i="10"/>
  <c r="J57" i="10"/>
  <c r="K115" i="10"/>
  <c r="BA217" i="10"/>
  <c r="U29" i="10"/>
  <c r="AK190" i="10"/>
  <c r="AB86" i="10"/>
  <c r="AH200" i="10"/>
  <c r="AZ85" i="10"/>
  <c r="AK207" i="10"/>
  <c r="AB133" i="10"/>
  <c r="AH218" i="10"/>
  <c r="AZ118" i="10"/>
  <c r="AK210" i="10"/>
  <c r="AB124" i="10"/>
  <c r="AH199" i="10"/>
  <c r="AZ115" i="10"/>
  <c r="AG36" i="10"/>
  <c r="AB149" i="10"/>
  <c r="BA32" i="10"/>
  <c r="AZ153" i="10"/>
  <c r="AG53" i="10"/>
  <c r="AB182" i="10"/>
  <c r="AL71" i="10"/>
  <c r="AV203" i="10"/>
  <c r="BF218" i="10"/>
  <c r="AV105" i="10"/>
  <c r="AS214" i="10"/>
  <c r="AV32" i="10"/>
  <c r="AS133" i="10"/>
  <c r="V160" i="10"/>
  <c r="AS65" i="10"/>
  <c r="V48" i="10"/>
  <c r="AW58" i="10"/>
  <c r="BC121" i="10"/>
  <c r="AQ189" i="10"/>
  <c r="AQ185" i="10"/>
  <c r="AG62" i="10"/>
  <c r="AB158" i="10"/>
  <c r="BA46" i="10"/>
  <c r="AZ167" i="10"/>
  <c r="AG65" i="10"/>
  <c r="AB210" i="10"/>
  <c r="BA79" i="10"/>
  <c r="AZ175" i="10"/>
  <c r="AG93" i="10"/>
  <c r="AB191" i="10"/>
  <c r="BA69" i="10"/>
  <c r="AZ194" i="10"/>
  <c r="AG103" i="10"/>
  <c r="AB211" i="10"/>
  <c r="BA115" i="10"/>
  <c r="AZ218" i="10"/>
  <c r="AG131" i="10"/>
  <c r="AA37" i="10"/>
  <c r="AL139" i="10"/>
  <c r="AM61" i="10"/>
  <c r="AL50" i="10"/>
  <c r="AV170" i="10"/>
  <c r="BF204" i="10"/>
  <c r="AV94" i="10"/>
  <c r="AS221" i="10"/>
  <c r="V206" i="10"/>
  <c r="AS144" i="10"/>
  <c r="M205" i="10"/>
  <c r="AW210" i="10"/>
  <c r="BC89" i="10"/>
  <c r="AH56" i="10"/>
  <c r="AK156" i="10"/>
  <c r="AB65" i="10"/>
  <c r="AH157" i="10"/>
  <c r="AZ42" i="10"/>
  <c r="AK178" i="10"/>
  <c r="AB92" i="10"/>
  <c r="AH136" i="10"/>
  <c r="AZ60" i="10"/>
  <c r="AK173" i="10"/>
  <c r="AB99" i="10"/>
  <c r="AH162" i="10"/>
  <c r="AZ74" i="10"/>
  <c r="AK196" i="10"/>
  <c r="AB87" i="10"/>
  <c r="AH206" i="10"/>
  <c r="AZ94" i="10"/>
  <c r="AK215" i="10"/>
  <c r="AB120" i="10"/>
  <c r="AL36" i="10"/>
  <c r="AV147" i="10"/>
  <c r="BF169" i="10"/>
  <c r="AV54" i="10"/>
  <c r="AS171" i="10"/>
  <c r="V201" i="10"/>
  <c r="AS96" i="10"/>
  <c r="V113" i="10"/>
  <c r="AM221" i="10"/>
  <c r="V37" i="10"/>
  <c r="AP77" i="10"/>
  <c r="BF129" i="10"/>
  <c r="AH91" i="10"/>
  <c r="AS117" i="10"/>
  <c r="AM60" i="10"/>
  <c r="AL58" i="10"/>
  <c r="AV157" i="10"/>
  <c r="BF212" i="10"/>
  <c r="AV103" i="10"/>
  <c r="BF139" i="10"/>
  <c r="AV39" i="10"/>
  <c r="AS207" i="10"/>
  <c r="V110" i="10"/>
  <c r="BF88" i="10"/>
  <c r="AZ58" i="10"/>
  <c r="AZ86" i="10"/>
  <c r="V177" i="10"/>
  <c r="AM140" i="10"/>
  <c r="AL122" i="10"/>
  <c r="AM53" i="10"/>
  <c r="AL48" i="10"/>
  <c r="AV163" i="10"/>
  <c r="BF197" i="10"/>
  <c r="AV117" i="10"/>
  <c r="AS103" i="10"/>
  <c r="AM23" i="10"/>
  <c r="U124" i="10"/>
  <c r="AH215" i="10"/>
  <c r="BA57" i="10"/>
  <c r="BF145" i="10"/>
  <c r="AM67" i="10"/>
  <c r="AL91" i="10"/>
  <c r="AV197" i="10"/>
  <c r="BF185" i="10"/>
  <c r="AV118" i="10"/>
  <c r="BF149" i="10"/>
  <c r="AV62" i="10"/>
  <c r="AS174" i="10"/>
  <c r="AL121" i="10"/>
  <c r="BC159" i="10"/>
  <c r="AB189" i="10"/>
  <c r="AB203" i="10"/>
  <c r="AV186" i="10"/>
  <c r="AV216" i="10"/>
  <c r="AL23" i="10"/>
  <c r="AV131" i="10"/>
  <c r="BF163" i="10"/>
  <c r="AV53" i="10"/>
  <c r="AS169" i="10"/>
  <c r="V188" i="10"/>
  <c r="AS106" i="10"/>
  <c r="AS99" i="10"/>
  <c r="J184" i="10"/>
  <c r="AG142" i="10"/>
  <c r="AG185" i="10"/>
  <c r="AL133" i="10"/>
  <c r="AV160" i="10"/>
  <c r="BF164" i="10"/>
  <c r="AV83" i="10"/>
  <c r="AS200" i="10"/>
  <c r="V200" i="10"/>
  <c r="AS116" i="10"/>
  <c r="V152" i="10"/>
  <c r="J221" i="10"/>
  <c r="AM92" i="10"/>
  <c r="BF72" i="10"/>
  <c r="BA201" i="10"/>
  <c r="U32" i="10"/>
  <c r="AL132" i="10"/>
  <c r="AM108" i="10"/>
  <c r="AL95" i="10"/>
  <c r="AV220" i="10"/>
  <c r="AL26" i="10"/>
  <c r="AV150" i="10"/>
  <c r="BF173" i="10"/>
  <c r="AV75" i="10"/>
  <c r="AS204" i="10"/>
  <c r="AV25" i="10"/>
  <c r="BC197" i="10"/>
  <c r="BF69" i="10"/>
  <c r="BF82" i="10"/>
  <c r="AS49" i="10"/>
  <c r="AM51" i="10"/>
  <c r="AL62" i="10"/>
  <c r="AV179" i="10"/>
  <c r="BF196" i="10"/>
  <c r="AV106" i="10"/>
  <c r="AS205" i="10"/>
  <c r="AV31" i="10"/>
  <c r="AS150" i="10"/>
  <c r="O90" i="10"/>
  <c r="V26" i="10"/>
  <c r="V116" i="10"/>
  <c r="BF183" i="10"/>
  <c r="AM49" i="10"/>
  <c r="AL101" i="10"/>
  <c r="AD44" i="10"/>
  <c r="AP95" i="10"/>
  <c r="AW125" i="10"/>
  <c r="AA25" i="10"/>
  <c r="AK125" i="10"/>
  <c r="O214" i="10"/>
  <c r="AH69" i="10"/>
  <c r="U214" i="10"/>
  <c r="AK128" i="10"/>
  <c r="AB50" i="10"/>
  <c r="AH111" i="10"/>
  <c r="AZ22" i="10"/>
  <c r="AK137" i="10"/>
  <c r="AB56" i="10"/>
  <c r="AH127" i="10"/>
  <c r="AZ39" i="10"/>
  <c r="AK162" i="10"/>
  <c r="AB71" i="10"/>
  <c r="AH163" i="10"/>
  <c r="AZ49" i="10"/>
  <c r="AK184" i="10"/>
  <c r="AB85" i="10"/>
  <c r="BF199" i="10"/>
  <c r="AV119" i="10"/>
  <c r="AS212" i="10"/>
  <c r="AV30" i="10"/>
  <c r="AS131" i="10"/>
  <c r="V158" i="10"/>
  <c r="AS63" i="10"/>
  <c r="V56" i="10"/>
  <c r="AM174" i="10"/>
  <c r="AL207" i="10"/>
  <c r="BE204" i="10"/>
  <c r="K70" i="10"/>
  <c r="BA150" i="10"/>
  <c r="BA143" i="10"/>
  <c r="AK169" i="10"/>
  <c r="AB95" i="10"/>
  <c r="AH176" i="10"/>
  <c r="AZ105" i="10"/>
  <c r="AK199" i="10"/>
  <c r="AB108" i="10"/>
  <c r="AH202" i="10"/>
  <c r="AZ87" i="10"/>
  <c r="AK213" i="10"/>
  <c r="AB135" i="10"/>
  <c r="AH186" i="10"/>
  <c r="AZ104" i="10"/>
  <c r="AK220" i="10"/>
  <c r="AB125" i="10"/>
  <c r="BA23" i="10"/>
  <c r="AZ130" i="10"/>
  <c r="AG42" i="10"/>
  <c r="AB167" i="10"/>
  <c r="AL81" i="10"/>
  <c r="AV184" i="10"/>
  <c r="BF202" i="10"/>
  <c r="AV88" i="10"/>
  <c r="AS219" i="10"/>
  <c r="V210" i="10"/>
  <c r="AS142" i="10"/>
  <c r="V128" i="10"/>
  <c r="AS44" i="10"/>
  <c r="V74" i="10"/>
  <c r="AP189" i="10"/>
  <c r="BC53" i="10"/>
  <c r="AQ126" i="10"/>
  <c r="AQ140" i="10"/>
  <c r="AG45" i="10"/>
  <c r="AB174" i="10"/>
  <c r="BA42" i="10"/>
  <c r="AZ180" i="10"/>
  <c r="AG88" i="10"/>
  <c r="AB194" i="10"/>
  <c r="BA50" i="10"/>
  <c r="AZ168" i="10"/>
  <c r="AG77" i="10"/>
  <c r="AB212" i="10"/>
  <c r="BA81" i="10"/>
  <c r="AZ158" i="10"/>
  <c r="AG96" i="10"/>
  <c r="AB193" i="10"/>
  <c r="BA86" i="10"/>
  <c r="AZ195" i="10"/>
  <c r="AG115" i="10"/>
  <c r="AA32" i="10"/>
  <c r="AL154" i="10"/>
  <c r="AM68" i="10"/>
  <c r="AL70" i="10"/>
  <c r="AV187" i="10"/>
  <c r="BF186" i="10"/>
  <c r="AV98" i="10"/>
  <c r="AS199" i="10"/>
  <c r="V184" i="10"/>
  <c r="AS120" i="10"/>
  <c r="V122" i="10"/>
  <c r="J121" i="10"/>
  <c r="K203" i="10"/>
  <c r="O78" i="10"/>
  <c r="O99" i="10"/>
  <c r="AG104" i="10"/>
  <c r="AA41" i="10"/>
  <c r="BA126" i="10"/>
  <c r="AQ27" i="10"/>
  <c r="AG157" i="10"/>
  <c r="AA69" i="10"/>
  <c r="BA144" i="10"/>
  <c r="AQ50" i="10"/>
  <c r="AG136" i="10"/>
  <c r="AA62" i="10"/>
  <c r="BA146" i="10"/>
  <c r="AQ63" i="10"/>
  <c r="AG164" i="10"/>
  <c r="AA68" i="10"/>
  <c r="BA176" i="10"/>
  <c r="AQ88" i="10"/>
  <c r="AG201" i="10"/>
  <c r="AA77" i="10"/>
  <c r="AL219" i="10"/>
  <c r="AM127" i="10"/>
  <c r="AL116" i="10"/>
  <c r="AM38" i="10"/>
  <c r="AL41" i="10"/>
  <c r="AV173" i="10"/>
  <c r="BF156" i="10"/>
  <c r="AV92" i="10"/>
  <c r="AS177" i="10"/>
  <c r="K51" i="10"/>
  <c r="AP135" i="10"/>
  <c r="U191" i="10"/>
  <c r="U212" i="10"/>
  <c r="AK214" i="10"/>
  <c r="AB131" i="10"/>
  <c r="AH185" i="10"/>
  <c r="AZ133" i="10"/>
  <c r="AG40" i="10"/>
  <c r="AB139" i="10"/>
  <c r="AH207" i="10"/>
  <c r="AZ127" i="10"/>
  <c r="AG58" i="10"/>
  <c r="AB152" i="10"/>
  <c r="BA24" i="10"/>
  <c r="AZ151" i="10"/>
  <c r="AG34" i="10"/>
  <c r="AB180" i="10"/>
  <c r="BA56" i="10"/>
  <c r="AZ186" i="10"/>
  <c r="AG94" i="10"/>
  <c r="AB200" i="10"/>
  <c r="AL99" i="10"/>
  <c r="AV208" i="10"/>
  <c r="BF211" i="10"/>
  <c r="AV126" i="10"/>
  <c r="BF132" i="10"/>
  <c r="AV59" i="10"/>
  <c r="AS157" i="10"/>
  <c r="V180" i="10"/>
  <c r="AS67" i="10"/>
  <c r="V106" i="10"/>
  <c r="O185" i="10"/>
  <c r="U179" i="10"/>
  <c r="AZ32" i="10"/>
  <c r="V127" i="10"/>
  <c r="AM109" i="10"/>
  <c r="AL138" i="10"/>
  <c r="AM46" i="10"/>
  <c r="AL64" i="10"/>
  <c r="AV181" i="10"/>
  <c r="BF214" i="10"/>
  <c r="AV110" i="10"/>
  <c r="O106" i="10"/>
  <c r="AM150" i="10"/>
  <c r="AK133" i="10"/>
  <c r="AK180" i="10"/>
  <c r="AK205" i="10"/>
  <c r="AS95" i="10"/>
  <c r="AM201" i="10"/>
  <c r="AL186" i="10"/>
  <c r="AM121" i="10"/>
  <c r="AL140" i="10"/>
  <c r="AM30" i="10"/>
  <c r="AL61" i="10"/>
  <c r="AV164" i="10"/>
  <c r="AP80" i="10"/>
  <c r="BF170" i="10"/>
  <c r="U139" i="10"/>
  <c r="AZ135" i="10"/>
  <c r="AZ170" i="10"/>
  <c r="AV47" i="10"/>
  <c r="AM122" i="10"/>
  <c r="AL148" i="10"/>
  <c r="AM62" i="10"/>
  <c r="AL77" i="10"/>
  <c r="AV169" i="10"/>
  <c r="BF188" i="10"/>
  <c r="AV120" i="10"/>
  <c r="AS54" i="10"/>
  <c r="AV159" i="10"/>
  <c r="AK46" i="10"/>
  <c r="BA67" i="10"/>
  <c r="BA103" i="10"/>
  <c r="BF180" i="10"/>
  <c r="AM69" i="10"/>
  <c r="AL78" i="10"/>
  <c r="AV213" i="10"/>
  <c r="BF217" i="10"/>
  <c r="AV122" i="10"/>
  <c r="BF165" i="10"/>
  <c r="AV50" i="10"/>
  <c r="AS159" i="10"/>
  <c r="V42" i="10"/>
  <c r="AP78" i="10"/>
  <c r="AA60" i="10"/>
  <c r="AA94" i="10"/>
  <c r="AM45" i="10"/>
  <c r="AV218" i="10"/>
  <c r="AL39" i="10"/>
  <c r="AV148" i="10"/>
  <c r="BF150" i="10"/>
  <c r="AV69" i="10"/>
  <c r="AS188" i="10"/>
  <c r="V202" i="10"/>
  <c r="AA188" i="10"/>
  <c r="AL46" i="10"/>
  <c r="BF95" i="10"/>
  <c r="AQ111" i="10"/>
  <c r="AQ163" i="10"/>
  <c r="AM40" i="10"/>
  <c r="AM143" i="10"/>
  <c r="AL165" i="10"/>
  <c r="AM71" i="10"/>
  <c r="AL108" i="10"/>
  <c r="AV198" i="10"/>
  <c r="AL31" i="10"/>
  <c r="AV152" i="10"/>
  <c r="U155" i="10"/>
  <c r="AS74" i="10"/>
  <c r="AK44" i="10"/>
  <c r="U146" i="10"/>
  <c r="U169" i="10"/>
  <c r="V41" i="10"/>
  <c r="AM119" i="10"/>
  <c r="AL107" i="10"/>
  <c r="AM29" i="10"/>
  <c r="AL53" i="10"/>
  <c r="AV162" i="10"/>
  <c r="BF198" i="10"/>
  <c r="AV108" i="10"/>
  <c r="AS217" i="10"/>
  <c r="AA66" i="10"/>
  <c r="AV212" i="10"/>
  <c r="AV116" i="10"/>
  <c r="AL45" i="10"/>
  <c r="AM166" i="10"/>
  <c r="AL191" i="10"/>
  <c r="BE147" i="10"/>
  <c r="J201" i="10"/>
  <c r="BA71" i="10"/>
  <c r="BA82" i="10"/>
  <c r="AK176" i="10"/>
  <c r="AB79" i="10"/>
  <c r="AH179" i="10"/>
  <c r="AZ83" i="10"/>
  <c r="AK175" i="10"/>
  <c r="AB114" i="10"/>
  <c r="AH184" i="10"/>
  <c r="AZ107" i="10"/>
  <c r="AK201" i="10"/>
  <c r="AB113" i="10"/>
  <c r="AH204" i="10"/>
  <c r="AZ89" i="10"/>
  <c r="AK216" i="10"/>
  <c r="AB137" i="10"/>
  <c r="AH221" i="10"/>
  <c r="AZ120" i="10"/>
  <c r="AG35" i="10"/>
  <c r="AB140" i="10"/>
  <c r="AL63" i="10"/>
  <c r="AV165" i="10"/>
  <c r="BF176" i="10"/>
  <c r="AV96" i="10"/>
  <c r="AS197" i="10"/>
  <c r="V182" i="10"/>
  <c r="AS118" i="10"/>
  <c r="V120" i="10"/>
  <c r="AS53" i="10"/>
  <c r="V45" i="10"/>
  <c r="AP100" i="10"/>
  <c r="AW178" i="10"/>
  <c r="AQ67" i="10"/>
  <c r="AQ78" i="10"/>
  <c r="AG54" i="10"/>
  <c r="AB148" i="10"/>
  <c r="BA51" i="10"/>
  <c r="AZ152" i="10"/>
  <c r="AG69" i="10"/>
  <c r="AB177" i="10"/>
  <c r="BA45" i="10"/>
  <c r="AZ182" i="10"/>
  <c r="AG90" i="10"/>
  <c r="AB196" i="10"/>
  <c r="BA58" i="10"/>
  <c r="AZ160" i="10"/>
  <c r="AG79" i="10"/>
  <c r="AB214" i="10"/>
  <c r="BA75" i="10"/>
  <c r="AZ212" i="10"/>
  <c r="AG126" i="10"/>
  <c r="AA22" i="10"/>
  <c r="AL131" i="10"/>
  <c r="AM41" i="10"/>
  <c r="AL59" i="10"/>
  <c r="AV171" i="10"/>
  <c r="BF179" i="10"/>
  <c r="AV91" i="10"/>
  <c r="AS175" i="10"/>
  <c r="V194" i="10"/>
  <c r="AS98" i="10"/>
  <c r="V134" i="10"/>
  <c r="AH105" i="10"/>
  <c r="K155" i="10"/>
  <c r="O26" i="10"/>
  <c r="O55" i="10"/>
  <c r="AG107" i="10"/>
  <c r="AA26" i="10"/>
  <c r="BA107" i="10"/>
  <c r="AQ23" i="10"/>
  <c r="AG132" i="10"/>
  <c r="AA47" i="10"/>
  <c r="BA128" i="10"/>
  <c r="AQ29" i="10"/>
  <c r="AG159" i="10"/>
  <c r="AA71" i="10"/>
  <c r="BA124" i="10"/>
  <c r="AQ52" i="10"/>
  <c r="AG144" i="10"/>
  <c r="AA53" i="10"/>
  <c r="BA153" i="10"/>
  <c r="AQ74" i="10"/>
  <c r="AG178" i="10"/>
  <c r="AA107" i="10"/>
  <c r="AL179" i="10"/>
  <c r="AM132" i="10"/>
  <c r="AL130" i="10"/>
  <c r="AM28" i="10"/>
  <c r="AL38" i="10"/>
  <c r="AV151" i="10"/>
  <c r="BF158" i="10"/>
  <c r="AV79" i="10"/>
  <c r="AS196" i="10"/>
  <c r="V185" i="10"/>
  <c r="AW39" i="10"/>
  <c r="BC125" i="10"/>
  <c r="AA201" i="10"/>
  <c r="BF28" i="10"/>
  <c r="AG193" i="10"/>
  <c r="AA83" i="10"/>
  <c r="BA192" i="10"/>
  <c r="AQ90" i="10"/>
  <c r="AG220" i="10"/>
  <c r="AA131" i="10"/>
  <c r="BA179" i="10"/>
  <c r="AQ114" i="10"/>
  <c r="AG219" i="10"/>
  <c r="AA127" i="10"/>
  <c r="BA203" i="10"/>
  <c r="AQ106" i="10"/>
  <c r="O37" i="10"/>
  <c r="AA149" i="10"/>
  <c r="U39" i="10"/>
  <c r="AQ147" i="10"/>
  <c r="O57" i="10"/>
  <c r="AA180" i="10"/>
  <c r="V89" i="10"/>
  <c r="AM209" i="10"/>
  <c r="AL217" i="10"/>
  <c r="AM113" i="10"/>
  <c r="AL111" i="10"/>
  <c r="AM35" i="10"/>
  <c r="AL40" i="10"/>
  <c r="AV141" i="10"/>
  <c r="BF146" i="10"/>
  <c r="AW179" i="10"/>
  <c r="AH39" i="10"/>
  <c r="AK105" i="10"/>
  <c r="AK142" i="10"/>
  <c r="AG86" i="10"/>
  <c r="AB192" i="10"/>
  <c r="BA93" i="10"/>
  <c r="AZ190" i="10"/>
  <c r="AG95" i="10"/>
  <c r="AB221" i="10"/>
  <c r="BA73" i="10"/>
  <c r="AZ208" i="10"/>
  <c r="AG122" i="10"/>
  <c r="AB220" i="10"/>
  <c r="BA101" i="10"/>
  <c r="AZ193" i="10"/>
  <c r="AG113" i="10"/>
  <c r="AA31" i="10"/>
  <c r="BA110" i="10"/>
  <c r="AQ38" i="10"/>
  <c r="AG147" i="10"/>
  <c r="AA59" i="10"/>
  <c r="AL174" i="10"/>
  <c r="AM65" i="10"/>
  <c r="AL73" i="10"/>
  <c r="AV205" i="10"/>
  <c r="BF203" i="10"/>
  <c r="AV99" i="10"/>
  <c r="BF121" i="10"/>
  <c r="AV36" i="10"/>
  <c r="AS158" i="10"/>
  <c r="V135" i="10"/>
  <c r="AK89" i="10"/>
  <c r="AK98" i="10"/>
  <c r="AK148" i="10"/>
  <c r="AS33" i="10"/>
  <c r="AM163" i="10"/>
  <c r="AL209" i="10"/>
  <c r="AM78" i="10"/>
  <c r="AL109" i="10"/>
  <c r="AM31" i="10"/>
  <c r="AL66" i="10"/>
  <c r="AV183" i="10"/>
  <c r="O136" i="10"/>
  <c r="AL82" i="10"/>
  <c r="AB47" i="10"/>
  <c r="AB93" i="10"/>
  <c r="AB123" i="10"/>
  <c r="V94" i="10"/>
  <c r="AS48" i="10"/>
  <c r="V76" i="10"/>
  <c r="AM151" i="10"/>
  <c r="AL211" i="10"/>
  <c r="AM80" i="10"/>
  <c r="AL142" i="10"/>
  <c r="AM36" i="10"/>
  <c r="AA214" i="10"/>
  <c r="AV24" i="10"/>
  <c r="AK197" i="10"/>
  <c r="AG31" i="10"/>
  <c r="AG78" i="10"/>
  <c r="AS143" i="10"/>
  <c r="AM184" i="10"/>
  <c r="AL200" i="10"/>
  <c r="AM124" i="10"/>
  <c r="AL126" i="10"/>
  <c r="AM55" i="10"/>
  <c r="AL79" i="10"/>
  <c r="AV178" i="10"/>
  <c r="U152" i="10"/>
  <c r="AS215" i="10"/>
  <c r="AK62" i="10"/>
  <c r="AZ192" i="10"/>
  <c r="AQ22" i="10"/>
  <c r="AV95" i="10"/>
  <c r="AM146" i="10"/>
  <c r="AL164" i="10"/>
  <c r="AM57" i="10"/>
  <c r="AL93" i="10"/>
  <c r="AV199" i="10"/>
  <c r="BF209" i="10"/>
  <c r="AV128" i="10"/>
  <c r="AS189" i="10"/>
  <c r="AM164" i="10"/>
  <c r="O166" i="10"/>
  <c r="BA137" i="10"/>
  <c r="BA157" i="10"/>
  <c r="AL72" i="10"/>
  <c r="AM91" i="10"/>
  <c r="AL106" i="10"/>
  <c r="AV196" i="10"/>
  <c r="AL25" i="10"/>
  <c r="AV133" i="10"/>
  <c r="BF152" i="10"/>
  <c r="AV71" i="10"/>
  <c r="AQ166" i="10"/>
  <c r="AV86" i="10"/>
  <c r="AG176" i="10"/>
  <c r="O35" i="10"/>
  <c r="O72" i="10"/>
  <c r="AL47" i="10"/>
  <c r="AM218" i="10"/>
  <c r="V39" i="10"/>
  <c r="AM148" i="10"/>
  <c r="AL153" i="10"/>
  <c r="AM79" i="10"/>
  <c r="AL110" i="10"/>
  <c r="AV200" i="10"/>
  <c r="AQ169" i="10"/>
  <c r="V30" i="10"/>
  <c r="AQ137" i="10"/>
  <c r="AK55" i="10"/>
  <c r="AK68" i="10"/>
  <c r="AM173" i="10"/>
  <c r="AM167" i="10"/>
  <c r="AL193" i="10"/>
  <c r="AM110" i="10"/>
  <c r="AL123" i="10"/>
  <c r="AM25" i="10"/>
  <c r="AL55" i="10"/>
  <c r="AV166" i="10"/>
  <c r="AS166" i="10"/>
  <c r="AA181" i="10"/>
  <c r="AM85" i="10"/>
  <c r="AV207" i="10"/>
  <c r="AL120" i="10"/>
  <c r="AS39" i="10"/>
  <c r="V49" i="10"/>
  <c r="AP42" i="10"/>
  <c r="AW109" i="10"/>
  <c r="AZ198" i="10"/>
  <c r="AZ201" i="10"/>
  <c r="AG27" i="10"/>
  <c r="AB159" i="10"/>
  <c r="BA38" i="10"/>
  <c r="AZ141" i="10"/>
  <c r="AG64" i="10"/>
  <c r="AB165" i="10"/>
  <c r="BA53" i="10"/>
  <c r="AZ154" i="10"/>
  <c r="AG72" i="10"/>
  <c r="AB162" i="10"/>
  <c r="BA43" i="10"/>
  <c r="AZ184" i="10"/>
  <c r="AG92" i="10"/>
  <c r="AB198" i="10"/>
  <c r="BA68" i="10"/>
  <c r="AZ196" i="10"/>
  <c r="AG106" i="10"/>
  <c r="AB219" i="10"/>
  <c r="AL144" i="10"/>
  <c r="AM32" i="10"/>
  <c r="AL32" i="10"/>
  <c r="AV149" i="10"/>
  <c r="BF162" i="10"/>
  <c r="AV77" i="10"/>
  <c r="AS194" i="10"/>
  <c r="V219" i="10"/>
  <c r="AS121" i="10"/>
  <c r="V109" i="10"/>
  <c r="AH31" i="10"/>
  <c r="K74" i="10"/>
  <c r="AG173" i="10"/>
  <c r="AG191" i="10"/>
  <c r="AG118" i="10"/>
  <c r="AB218" i="10"/>
  <c r="BA125" i="10"/>
  <c r="AZ205" i="10"/>
  <c r="AG141" i="10"/>
  <c r="AA48" i="10"/>
  <c r="BA106" i="10"/>
  <c r="AQ26" i="10"/>
  <c r="AG134" i="10"/>
  <c r="AA55" i="10"/>
  <c r="BA130" i="10"/>
  <c r="AQ30" i="10"/>
  <c r="AG161" i="10"/>
  <c r="AA73" i="10"/>
  <c r="BA164" i="10"/>
  <c r="AQ47" i="10"/>
  <c r="AG187" i="10"/>
  <c r="AA90" i="10"/>
  <c r="AL190" i="10"/>
  <c r="AM111" i="10"/>
  <c r="AL103" i="10"/>
  <c r="AM27" i="10"/>
  <c r="AL28" i="10"/>
  <c r="AV158" i="10"/>
  <c r="BF134" i="10"/>
  <c r="AV61" i="10"/>
  <c r="AS187" i="10"/>
  <c r="V205" i="10"/>
  <c r="AP190" i="10"/>
  <c r="BC68" i="10"/>
  <c r="AA153" i="10"/>
  <c r="AA170" i="10"/>
  <c r="AG170" i="10"/>
  <c r="AA99" i="10"/>
  <c r="BA171" i="10"/>
  <c r="AQ103" i="10"/>
  <c r="AG198" i="10"/>
  <c r="AA104" i="10"/>
  <c r="BA194" i="10"/>
  <c r="AQ91" i="10"/>
  <c r="AG209" i="10"/>
  <c r="AA133" i="10"/>
  <c r="BA187" i="10"/>
  <c r="AQ116" i="10"/>
  <c r="AG221" i="10"/>
  <c r="AA117" i="10"/>
  <c r="U23" i="10"/>
  <c r="AQ117" i="10"/>
  <c r="O49" i="10"/>
  <c r="AA152" i="10"/>
  <c r="V67" i="10"/>
  <c r="AM193" i="10"/>
  <c r="AL201" i="10"/>
  <c r="AM86" i="10"/>
  <c r="AL115" i="10"/>
  <c r="AV221" i="10"/>
  <c r="AL35" i="10"/>
  <c r="AV142" i="10"/>
  <c r="BF159" i="10"/>
  <c r="AV72" i="10"/>
  <c r="J161" i="10"/>
  <c r="K179" i="10"/>
  <c r="U73" i="10"/>
  <c r="U90" i="10"/>
  <c r="O41" i="10"/>
  <c r="AA172" i="10"/>
  <c r="U44" i="10"/>
  <c r="AQ178" i="10"/>
  <c r="O85" i="10"/>
  <c r="AA198" i="10"/>
  <c r="U67" i="10"/>
  <c r="AQ167" i="10"/>
  <c r="O84" i="10"/>
  <c r="AA216" i="10"/>
  <c r="U71" i="10"/>
  <c r="AQ154" i="10"/>
  <c r="O108" i="10"/>
  <c r="AA197" i="10"/>
  <c r="U97" i="10"/>
  <c r="AQ199" i="10"/>
  <c r="O112" i="10"/>
  <c r="BF30" i="10"/>
  <c r="V154" i="10"/>
  <c r="AS56" i="10"/>
  <c r="V68" i="10"/>
  <c r="AM187" i="10"/>
  <c r="AL177" i="10"/>
  <c r="AM104" i="10"/>
  <c r="AL86" i="10"/>
  <c r="AV214" i="10"/>
  <c r="BF215" i="10"/>
  <c r="K58" i="10"/>
  <c r="AP115" i="10"/>
  <c r="AB25" i="10"/>
  <c r="AB46" i="10"/>
  <c r="AG130" i="10"/>
  <c r="AA44" i="10"/>
  <c r="BA122" i="10"/>
  <c r="AQ53" i="10"/>
  <c r="AG156" i="10"/>
  <c r="AA86" i="10"/>
  <c r="BA160" i="10"/>
  <c r="AQ49" i="10"/>
  <c r="AG183" i="10"/>
  <c r="AA85" i="10"/>
  <c r="BA151" i="10"/>
  <c r="AQ57" i="10"/>
  <c r="AG186" i="10"/>
  <c r="AA105" i="10"/>
  <c r="BA173" i="10"/>
  <c r="AQ109" i="10"/>
  <c r="AG204" i="10"/>
  <c r="AA108" i="10"/>
  <c r="V22" i="10"/>
  <c r="AM154" i="10"/>
  <c r="AL156" i="10"/>
  <c r="AM70" i="10"/>
  <c r="AL54" i="10"/>
  <c r="AV172" i="10"/>
  <c r="BF206" i="10"/>
  <c r="AV82" i="10"/>
  <c r="AS210" i="10"/>
  <c r="V212" i="10"/>
  <c r="O195" i="10"/>
  <c r="O221" i="10"/>
  <c r="AB58" i="10"/>
  <c r="V36" i="10"/>
  <c r="AS55" i="10"/>
  <c r="V60" i="10"/>
  <c r="AM179" i="10"/>
  <c r="AL195" i="10"/>
  <c r="AM90" i="10"/>
  <c r="AL112" i="10"/>
  <c r="AM33" i="10"/>
  <c r="AM88" i="10"/>
  <c r="AV145" i="10"/>
  <c r="AH132" i="10"/>
  <c r="AH144" i="10"/>
  <c r="AL33" i="10"/>
  <c r="AM208" i="10"/>
  <c r="AS112" i="10"/>
  <c r="V136" i="10"/>
  <c r="AS34" i="10"/>
  <c r="V62" i="10"/>
  <c r="AM181" i="10"/>
  <c r="AL213" i="10"/>
  <c r="AM93" i="10"/>
  <c r="AQ200" i="10"/>
  <c r="AS126" i="10"/>
  <c r="AB96" i="10"/>
  <c r="AB141" i="10"/>
  <c r="AB164" i="10"/>
  <c r="V161" i="10"/>
  <c r="AS52" i="10"/>
  <c r="V50" i="10"/>
  <c r="AM157" i="10"/>
  <c r="AL185" i="10"/>
  <c r="AM123" i="10"/>
  <c r="AL129" i="10"/>
  <c r="AM39" i="10"/>
  <c r="O75" i="10"/>
  <c r="V149" i="10"/>
  <c r="AG67" i="10"/>
  <c r="AG97" i="10"/>
  <c r="AG121" i="10"/>
  <c r="AS213" i="10"/>
  <c r="AM198" i="10"/>
  <c r="AL212" i="10"/>
  <c r="AM142" i="10"/>
  <c r="AL150" i="10"/>
  <c r="AM64" i="10"/>
  <c r="AL69" i="10"/>
  <c r="AV201" i="10"/>
  <c r="O64" i="10"/>
  <c r="AL97" i="10"/>
  <c r="O176" i="10"/>
  <c r="AQ61" i="10"/>
  <c r="AQ89" i="10"/>
  <c r="AV189" i="10"/>
  <c r="AM162" i="10"/>
  <c r="AL151" i="10"/>
  <c r="AM77" i="10"/>
  <c r="AL80" i="10"/>
  <c r="AV215" i="10"/>
  <c r="AL27" i="10"/>
  <c r="AV138" i="10"/>
  <c r="AA205" i="10"/>
  <c r="AS85" i="10"/>
  <c r="AA102" i="10"/>
  <c r="AA147" i="10"/>
  <c r="AA160" i="10"/>
  <c r="AV153" i="10"/>
  <c r="AS69" i="10"/>
  <c r="V108" i="10"/>
  <c r="AM200" i="10"/>
  <c r="V25" i="10"/>
  <c r="AM126" i="10"/>
  <c r="AL155" i="10"/>
  <c r="AM81" i="10"/>
  <c r="AA195" i="10"/>
  <c r="AM63" i="10"/>
  <c r="O128" i="10"/>
  <c r="O149" i="10"/>
  <c r="O203" i="10"/>
  <c r="AL180" i="10"/>
  <c r="AS24" i="10"/>
  <c r="V51" i="10"/>
  <c r="AM153" i="10"/>
  <c r="AL169" i="10"/>
  <c r="AM96" i="10"/>
  <c r="AL125" i="10"/>
  <c r="AM34" i="10"/>
  <c r="U65" i="10"/>
  <c r="AL199" i="10"/>
  <c r="AM144" i="10"/>
  <c r="AM72" i="10"/>
  <c r="V72" i="10"/>
  <c r="AS104" i="10"/>
  <c r="V115" i="10"/>
  <c r="BC181" i="10"/>
  <c r="J207" i="10"/>
  <c r="AG112" i="10"/>
  <c r="AG99" i="10"/>
  <c r="AG83" i="10"/>
  <c r="AB209" i="10"/>
  <c r="BA96" i="10"/>
  <c r="AZ209" i="10"/>
  <c r="AG117" i="10"/>
  <c r="AA43" i="10"/>
  <c r="BA127" i="10"/>
  <c r="AZ220" i="10"/>
  <c r="AG143" i="10"/>
  <c r="AA50" i="10"/>
  <c r="BA109" i="10"/>
  <c r="AQ31" i="10"/>
  <c r="AG138" i="10"/>
  <c r="AA58" i="10"/>
  <c r="BA148" i="10"/>
  <c r="AQ65" i="10"/>
  <c r="AG171" i="10"/>
  <c r="AA76" i="10"/>
  <c r="AL215" i="10"/>
  <c r="AM99" i="10"/>
  <c r="AL113" i="10"/>
  <c r="AV219" i="10"/>
  <c r="AL22" i="10"/>
  <c r="AV139" i="10"/>
  <c r="BF157" i="10"/>
  <c r="AV70" i="10"/>
  <c r="AS182" i="10"/>
  <c r="V186" i="10"/>
  <c r="AP104" i="10"/>
  <c r="AW203" i="10"/>
  <c r="AA70" i="10"/>
  <c r="AA79" i="10"/>
  <c r="AG179" i="10"/>
  <c r="AA64" i="10"/>
  <c r="BA186" i="10"/>
  <c r="AQ77" i="10"/>
  <c r="AG180" i="10"/>
  <c r="AA110" i="10"/>
  <c r="BA177" i="10"/>
  <c r="AQ105" i="10"/>
  <c r="AG200" i="10"/>
  <c r="AA100" i="10"/>
  <c r="BA196" i="10"/>
  <c r="AQ96" i="10"/>
  <c r="AG208" i="10"/>
  <c r="AA135" i="10"/>
  <c r="BA218" i="10"/>
  <c r="AQ129" i="10"/>
  <c r="O46" i="10"/>
  <c r="AA138" i="10"/>
  <c r="V61" i="10"/>
  <c r="AM165" i="10"/>
  <c r="AL175" i="10"/>
  <c r="AM102" i="10"/>
  <c r="AL84" i="10"/>
  <c r="AV204" i="10"/>
  <c r="BF205" i="10"/>
  <c r="AV124" i="10"/>
  <c r="BF136" i="10"/>
  <c r="AV57" i="10"/>
  <c r="AH107" i="10"/>
  <c r="K157" i="10"/>
  <c r="BA221" i="10"/>
  <c r="U24" i="10"/>
  <c r="O38" i="10"/>
  <c r="AA148" i="10"/>
  <c r="U55" i="10"/>
  <c r="AQ148" i="10"/>
  <c r="O61" i="10"/>
  <c r="AA162" i="10"/>
  <c r="U48" i="10"/>
  <c r="AQ180" i="10"/>
  <c r="O87" i="10"/>
  <c r="AA200" i="10"/>
  <c r="U56" i="10"/>
  <c r="AQ168" i="10"/>
  <c r="O80" i="10"/>
  <c r="AA183" i="10"/>
  <c r="U76" i="10"/>
  <c r="AQ181" i="10"/>
  <c r="O119" i="10"/>
  <c r="BF22" i="10"/>
  <c r="V131" i="10"/>
  <c r="AS40" i="10"/>
  <c r="V59" i="10"/>
  <c r="AM171" i="10"/>
  <c r="AL178" i="10"/>
  <c r="AM82" i="10"/>
  <c r="AL102" i="10"/>
  <c r="AV192" i="10"/>
  <c r="BF221" i="10"/>
  <c r="AV134" i="10"/>
  <c r="AW51" i="10"/>
  <c r="BC126" i="10"/>
  <c r="AQ206" i="10"/>
  <c r="AQ72" i="10"/>
  <c r="O103" i="10"/>
  <c r="BF29" i="10"/>
  <c r="U108" i="10"/>
  <c r="AK22" i="10"/>
  <c r="O143" i="10"/>
  <c r="BF35" i="10"/>
  <c r="U130" i="10"/>
  <c r="AK36" i="10"/>
  <c r="O162" i="10"/>
  <c r="BF71" i="10"/>
  <c r="U120" i="10"/>
  <c r="AK57" i="10"/>
  <c r="O141" i="10"/>
  <c r="BF64" i="10"/>
  <c r="U147" i="10"/>
  <c r="AK81" i="10"/>
  <c r="O168" i="10"/>
  <c r="BF105" i="10"/>
  <c r="V204" i="10"/>
  <c r="AS100" i="10"/>
  <c r="V126" i="10"/>
  <c r="AS28" i="10"/>
  <c r="V32" i="10"/>
  <c r="AM147" i="10"/>
  <c r="AL159" i="10"/>
  <c r="AM89" i="10"/>
  <c r="AL76" i="10"/>
  <c r="AW181" i="10"/>
  <c r="AH42" i="10"/>
  <c r="BC155" i="10"/>
  <c r="AH95" i="10"/>
  <c r="AG196" i="10"/>
  <c r="AA124" i="10"/>
  <c r="BA199" i="10"/>
  <c r="AQ110" i="10"/>
  <c r="O32" i="10"/>
  <c r="AA136" i="10"/>
  <c r="BA211" i="10"/>
  <c r="AQ124" i="10"/>
  <c r="O42" i="10"/>
  <c r="AA163" i="10"/>
  <c r="BA220" i="10"/>
  <c r="AQ143" i="10"/>
  <c r="O47" i="10"/>
  <c r="AA142" i="10"/>
  <c r="U41" i="10"/>
  <c r="AQ164" i="10"/>
  <c r="O59" i="10"/>
  <c r="AA169" i="10"/>
  <c r="V88" i="10"/>
  <c r="AM180" i="10"/>
  <c r="AL188" i="10"/>
  <c r="AM134" i="10"/>
  <c r="AL128" i="10"/>
  <c r="AM47" i="10"/>
  <c r="AL43" i="10"/>
  <c r="AV175" i="10"/>
  <c r="BF160" i="10"/>
  <c r="AV84" i="10"/>
  <c r="BF83" i="10"/>
  <c r="BC145" i="10"/>
  <c r="BF175" i="10"/>
  <c r="AM160" i="10"/>
  <c r="AS123" i="10"/>
  <c r="V101" i="10"/>
  <c r="AS30" i="10"/>
  <c r="V53" i="10"/>
  <c r="AM155" i="10"/>
  <c r="AL197" i="10"/>
  <c r="AM94" i="10"/>
  <c r="AM97" i="10"/>
  <c r="AS193" i="10"/>
  <c r="AZ61" i="10"/>
  <c r="AZ68" i="10"/>
  <c r="AV154" i="10"/>
  <c r="AL208" i="10"/>
  <c r="AS173" i="10"/>
  <c r="V207" i="10"/>
  <c r="AS110" i="10"/>
  <c r="V111" i="10"/>
  <c r="AS22" i="10"/>
  <c r="V64" i="10"/>
  <c r="AM183" i="10"/>
  <c r="V139" i="10"/>
  <c r="V86" i="10"/>
  <c r="AH195" i="10"/>
  <c r="AH213" i="10"/>
  <c r="AL90" i="10"/>
  <c r="AS72" i="10"/>
  <c r="AS130" i="10"/>
  <c r="V124" i="10"/>
  <c r="AS57" i="10"/>
  <c r="V52" i="10"/>
  <c r="AM159" i="10"/>
  <c r="AL187" i="10"/>
  <c r="AM103" i="10"/>
  <c r="U91" i="10"/>
  <c r="AM202" i="10"/>
  <c r="AB175" i="10"/>
  <c r="AB205" i="10"/>
  <c r="AA54" i="10"/>
  <c r="AV34" i="10"/>
  <c r="AS81" i="10"/>
  <c r="V83" i="10"/>
  <c r="AM203" i="10"/>
  <c r="AL202" i="10"/>
  <c r="AM114" i="10"/>
  <c r="AL152" i="10"/>
  <c r="AM66" i="10"/>
  <c r="U68" i="10"/>
  <c r="AV144" i="10"/>
  <c r="AG139" i="10"/>
  <c r="AG162" i="10"/>
  <c r="AG184" i="10"/>
  <c r="BF190" i="10"/>
  <c r="AM210" i="10"/>
  <c r="V23" i="10"/>
  <c r="AM125" i="10"/>
  <c r="AL166" i="10"/>
  <c r="AM58" i="10"/>
  <c r="AL92" i="10"/>
  <c r="AV217" i="10"/>
  <c r="V63" i="10"/>
  <c r="V34" i="10"/>
  <c r="BA185" i="10"/>
  <c r="BA214" i="10"/>
  <c r="V98" i="10"/>
  <c r="BF166" i="10"/>
  <c r="AS160" i="10"/>
  <c r="V147" i="10"/>
  <c r="AS83" i="10"/>
  <c r="V80" i="10"/>
  <c r="AM186" i="10"/>
  <c r="V27" i="10"/>
  <c r="AM129" i="10"/>
  <c r="AQ221" i="10"/>
  <c r="AL30" i="10"/>
  <c r="BF27" i="10"/>
  <c r="BF62" i="10"/>
  <c r="BF81" i="10"/>
  <c r="AM76" i="10"/>
  <c r="AS107" i="10"/>
  <c r="V117" i="10"/>
  <c r="AS23" i="10"/>
  <c r="V44" i="10"/>
  <c r="AM131" i="10"/>
  <c r="AL171" i="10"/>
  <c r="AM98" i="10"/>
  <c r="U113" i="10"/>
  <c r="V123" i="10"/>
  <c r="AS140" i="10"/>
  <c r="AM136" i="10"/>
  <c r="V203" i="10"/>
  <c r="AS163" i="10"/>
  <c r="V157" i="10"/>
  <c r="AP53" i="10"/>
  <c r="AW141" i="10"/>
  <c r="AB213" i="10"/>
  <c r="AA29" i="10"/>
  <c r="AG154" i="10"/>
  <c r="AA84" i="10"/>
  <c r="BA170" i="10"/>
  <c r="AQ82" i="10"/>
  <c r="AG195" i="10"/>
  <c r="AA87" i="10"/>
  <c r="BA159" i="10"/>
  <c r="AQ81" i="10"/>
  <c r="AG174" i="10"/>
  <c r="AA112" i="10"/>
  <c r="BA188" i="10"/>
  <c r="AQ107" i="10"/>
  <c r="AG202" i="10"/>
  <c r="AA106" i="10"/>
  <c r="BA208" i="10"/>
  <c r="AQ121" i="10"/>
  <c r="O27" i="10"/>
  <c r="AA151" i="10"/>
  <c r="V66" i="10"/>
  <c r="AM185" i="10"/>
  <c r="AL176" i="10"/>
  <c r="AM75" i="10"/>
  <c r="AL100" i="10"/>
  <c r="AV190" i="10"/>
  <c r="BF219" i="10"/>
  <c r="AV132" i="10"/>
  <c r="BF123" i="10"/>
  <c r="AV51" i="10"/>
  <c r="AH29" i="10"/>
  <c r="K76" i="10"/>
  <c r="BA168" i="10"/>
  <c r="BA184" i="10"/>
  <c r="O28" i="10"/>
  <c r="AA159" i="10"/>
  <c r="U33" i="10"/>
  <c r="AQ157" i="10"/>
  <c r="O66" i="10"/>
  <c r="AA158" i="10"/>
  <c r="U57" i="10"/>
  <c r="AQ150" i="10"/>
  <c r="O63" i="10"/>
  <c r="AA156" i="10"/>
  <c r="U40" i="10"/>
  <c r="AQ182" i="10"/>
  <c r="O89" i="10"/>
  <c r="AA202" i="10"/>
  <c r="U93" i="10"/>
  <c r="AQ202" i="10"/>
  <c r="O94" i="10"/>
  <c r="AA211" i="10"/>
  <c r="V142" i="10"/>
  <c r="AS47" i="10"/>
  <c r="V38" i="10"/>
  <c r="AM141" i="10"/>
  <c r="AL167" i="10"/>
  <c r="AM87" i="10"/>
  <c r="AL75" i="10"/>
  <c r="AV209" i="10"/>
  <c r="BF178" i="10"/>
  <c r="AV114" i="10"/>
  <c r="AP183" i="10"/>
  <c r="BC70" i="10"/>
  <c r="AQ133" i="10"/>
  <c r="AQ59" i="10"/>
  <c r="O101" i="10"/>
  <c r="AA215" i="10"/>
  <c r="U123" i="10"/>
  <c r="AQ213" i="10"/>
  <c r="O125" i="10"/>
  <c r="BF46" i="10"/>
  <c r="U98" i="10"/>
  <c r="AK35" i="10"/>
  <c r="O135" i="10"/>
  <c r="BF37" i="10"/>
  <c r="U132" i="10"/>
  <c r="AK32" i="10"/>
  <c r="O164" i="10"/>
  <c r="BF73" i="10"/>
  <c r="U164" i="10"/>
  <c r="AK54" i="10"/>
  <c r="O170" i="10"/>
  <c r="BF70" i="10"/>
  <c r="V189" i="10"/>
  <c r="AS109" i="10"/>
  <c r="V125" i="10"/>
  <c r="AS31" i="10"/>
  <c r="V31" i="10"/>
  <c r="AM158" i="10"/>
  <c r="AL147" i="10"/>
  <c r="AM54" i="10"/>
  <c r="AL89" i="10"/>
  <c r="AE148" i="10"/>
  <c r="J162" i="10"/>
  <c r="K220" i="10"/>
  <c r="O92" i="10"/>
  <c r="AK64" i="10"/>
  <c r="O153" i="10"/>
  <c r="BF97" i="10"/>
  <c r="U171" i="10"/>
  <c r="AK86" i="10"/>
  <c r="O192" i="10"/>
  <c r="BF124" i="10"/>
  <c r="U192" i="10"/>
  <c r="AK113" i="10"/>
  <c r="O208" i="10"/>
  <c r="BF131" i="10"/>
  <c r="U177" i="10"/>
  <c r="AK103" i="10"/>
  <c r="O219" i="10"/>
  <c r="AH70" i="10"/>
  <c r="AZ23" i="10"/>
  <c r="AK122" i="10"/>
  <c r="AB34" i="10"/>
  <c r="BF154" i="10"/>
  <c r="AV65" i="10"/>
  <c r="AS190" i="10"/>
  <c r="V199" i="10"/>
  <c r="AS90" i="10"/>
  <c r="V105" i="10"/>
  <c r="AM219" i="10"/>
  <c r="V35" i="10"/>
  <c r="AM137" i="10"/>
  <c r="AL162" i="10"/>
  <c r="K88" i="10"/>
  <c r="AP121" i="10"/>
  <c r="U216" i="10"/>
  <c r="AZ31" i="10"/>
  <c r="O48" i="10"/>
  <c r="AA154" i="10"/>
  <c r="U66" i="10"/>
  <c r="AQ165" i="10"/>
  <c r="O104" i="10"/>
  <c r="AA193" i="10"/>
  <c r="U89" i="10"/>
  <c r="AQ198" i="10"/>
  <c r="O97" i="10"/>
  <c r="AA221" i="10"/>
  <c r="U80" i="10"/>
  <c r="AQ216" i="10"/>
  <c r="O117" i="10"/>
  <c r="AA220" i="10"/>
  <c r="U104" i="10"/>
  <c r="AK23" i="10"/>
  <c r="O116" i="10"/>
  <c r="BF52" i="10"/>
  <c r="V153" i="10"/>
  <c r="AS89" i="10"/>
  <c r="V71" i="10"/>
  <c r="AM195" i="10"/>
  <c r="AL184" i="10"/>
  <c r="AM115" i="10"/>
  <c r="AL105" i="10"/>
  <c r="AM37" i="10"/>
  <c r="AL42" i="10"/>
  <c r="AV143" i="10"/>
  <c r="U190" i="10"/>
  <c r="U203" i="10"/>
  <c r="AV76" i="10"/>
  <c r="AL149" i="10"/>
  <c r="AS184" i="10"/>
  <c r="V191" i="10"/>
  <c r="AS101" i="10"/>
  <c r="V119" i="10"/>
  <c r="AS25" i="10"/>
  <c r="V55" i="10"/>
  <c r="AM168" i="10"/>
  <c r="AL51" i="10"/>
  <c r="AD60" i="10"/>
  <c r="AK167" i="10"/>
  <c r="AK181" i="10"/>
  <c r="BF153" i="10"/>
  <c r="AV81" i="10"/>
  <c r="BF140" i="10"/>
  <c r="AV58" i="10"/>
  <c r="AS170" i="10"/>
  <c r="V193" i="10"/>
  <c r="AS92" i="10"/>
  <c r="V112" i="10"/>
  <c r="AS32" i="10"/>
  <c r="AV210" i="10"/>
  <c r="AM152" i="10"/>
  <c r="AZ111" i="10"/>
  <c r="AZ128" i="10"/>
  <c r="AV182" i="10"/>
  <c r="V81" i="10"/>
  <c r="AS198" i="10"/>
  <c r="V181" i="10"/>
  <c r="AS125" i="10"/>
  <c r="V138" i="10"/>
  <c r="AS41" i="10"/>
  <c r="V54" i="10"/>
  <c r="AM161" i="10"/>
  <c r="BF45" i="10"/>
  <c r="AL172" i="10"/>
  <c r="BA77" i="10"/>
  <c r="BA72" i="10"/>
  <c r="AL143" i="10"/>
  <c r="AS135" i="10"/>
  <c r="AS122" i="10"/>
  <c r="V148" i="10"/>
  <c r="AS36" i="10"/>
  <c r="V58" i="10"/>
  <c r="AM182" i="10"/>
  <c r="AL204" i="10"/>
  <c r="AM130" i="10"/>
  <c r="O88" i="10"/>
  <c r="AS191" i="10"/>
  <c r="AA46" i="10"/>
  <c r="AA88" i="10"/>
  <c r="AA116" i="10"/>
  <c r="AV100" i="10"/>
  <c r="AS75" i="10"/>
  <c r="V78" i="10"/>
  <c r="AM178" i="10"/>
  <c r="AL214" i="10"/>
  <c r="AM112" i="10"/>
  <c r="AL168" i="10"/>
  <c r="AM48" i="10"/>
  <c r="V196" i="10"/>
  <c r="AM73" i="10"/>
  <c r="AQ112" i="10"/>
  <c r="AQ125" i="10"/>
  <c r="AM190" i="10"/>
  <c r="V162" i="10"/>
  <c r="AS218" i="10"/>
  <c r="AV22" i="10"/>
  <c r="AS128" i="10"/>
  <c r="V166" i="10"/>
  <c r="AS60" i="10"/>
  <c r="V96" i="10"/>
  <c r="AM176" i="10"/>
  <c r="AL203" i="10"/>
  <c r="AV89" i="10"/>
  <c r="U126" i="10"/>
  <c r="U137" i="10"/>
  <c r="V221" i="10"/>
  <c r="AL104" i="10"/>
  <c r="AS165" i="10"/>
  <c r="V167" i="10"/>
  <c r="AS68" i="10"/>
  <c r="V90" i="10"/>
  <c r="AM212" i="10"/>
  <c r="V46" i="10"/>
  <c r="AM139" i="10"/>
  <c r="AK40" i="10"/>
  <c r="V82" i="10"/>
  <c r="AV202" i="10"/>
  <c r="AS87" i="10"/>
  <c r="AS138" i="10"/>
  <c r="AM214" i="10"/>
  <c r="BF172" i="10"/>
  <c r="V169" i="10"/>
  <c r="V214" i="10"/>
  <c r="AM170" i="10"/>
  <c r="AV26" i="10"/>
  <c r="BF135" i="10"/>
  <c r="AV155" i="10"/>
  <c r="AS162" i="10"/>
  <c r="AV42" i="10"/>
  <c r="AS220" i="10"/>
  <c r="AS66" i="10"/>
  <c r="V170" i="10"/>
  <c r="AM220" i="10"/>
  <c r="AL170" i="10"/>
  <c r="BG11" i="10" l="1"/>
  <c r="BG16" i="10" s="1"/>
  <c r="BG7" i="10"/>
  <c r="BG17" i="10" s="1"/>
  <c r="L2" i="131"/>
  <c r="F168" i="10"/>
  <c r="F142" i="10"/>
  <c r="F26" i="10"/>
  <c r="F34" i="10"/>
  <c r="F112" i="10"/>
  <c r="F143" i="10"/>
  <c r="F71" i="10"/>
  <c r="F99" i="10"/>
  <c r="F77" i="10"/>
  <c r="F185" i="10"/>
  <c r="F194" i="10"/>
  <c r="F39" i="10"/>
  <c r="F175" i="10"/>
  <c r="F50" i="10"/>
  <c r="F105" i="10"/>
  <c r="F123" i="10"/>
  <c r="F65" i="10"/>
  <c r="F41" i="10"/>
  <c r="F159" i="10"/>
  <c r="F199" i="10"/>
  <c r="F25" i="10"/>
  <c r="F104" i="10"/>
  <c r="F131" i="10"/>
  <c r="F96" i="10"/>
  <c r="F160" i="10"/>
  <c r="F197" i="10"/>
  <c r="F85" i="10"/>
  <c r="F90" i="10"/>
  <c r="F167" i="10"/>
  <c r="F72" i="10"/>
  <c r="F212" i="10"/>
  <c r="F80" i="10"/>
  <c r="F55" i="10"/>
  <c r="F211" i="10"/>
  <c r="F27" i="10"/>
  <c r="F128" i="10"/>
  <c r="F141" i="10"/>
  <c r="F92" i="10"/>
  <c r="F152" i="10"/>
  <c r="F153" i="10"/>
  <c r="F101" i="10"/>
  <c r="F76" i="10"/>
  <c r="F122" i="10"/>
  <c r="F208" i="10"/>
  <c r="F180" i="10"/>
  <c r="F207" i="10"/>
  <c r="F221" i="10"/>
  <c r="F177" i="10"/>
  <c r="F157" i="10"/>
  <c r="F191" i="10"/>
  <c r="F89" i="10"/>
  <c r="F43" i="10"/>
  <c r="F138" i="10"/>
  <c r="F23" i="10"/>
  <c r="F44" i="10"/>
  <c r="F68" i="10"/>
  <c r="F130" i="10"/>
  <c r="F125" i="10"/>
  <c r="F140" i="10"/>
  <c r="F63" i="10"/>
  <c r="F95" i="10"/>
  <c r="F46" i="10"/>
  <c r="F88" i="10"/>
  <c r="F106" i="10"/>
  <c r="F54" i="10"/>
  <c r="F103" i="10"/>
  <c r="F134" i="10"/>
  <c r="F202" i="10"/>
  <c r="F200" i="10"/>
  <c r="F139" i="10"/>
  <c r="F155" i="10"/>
  <c r="F108" i="10"/>
  <c r="F151" i="10"/>
  <c r="F154" i="10"/>
  <c r="F117" i="10"/>
  <c r="F182" i="10"/>
  <c r="F206" i="10"/>
  <c r="F209" i="10"/>
  <c r="F156" i="10"/>
  <c r="F219" i="10"/>
  <c r="F195" i="10"/>
  <c r="F181" i="10"/>
  <c r="F82" i="10"/>
  <c r="F35" i="10"/>
  <c r="F53" i="10"/>
  <c r="F120" i="10"/>
  <c r="F70" i="10"/>
  <c r="F100" i="10"/>
  <c r="F52" i="10"/>
  <c r="F97" i="10"/>
  <c r="F115" i="10"/>
  <c r="F51" i="10"/>
  <c r="F66" i="10"/>
  <c r="F147" i="10"/>
  <c r="F210" i="10"/>
  <c r="F94" i="10"/>
  <c r="F48" i="10"/>
  <c r="F184" i="10"/>
  <c r="F178" i="10"/>
  <c r="F113" i="10"/>
  <c r="F132" i="10"/>
  <c r="F215" i="10"/>
  <c r="F158" i="10"/>
  <c r="F79" i="10"/>
  <c r="F98" i="10"/>
  <c r="F164" i="10"/>
  <c r="F172" i="10"/>
  <c r="F42" i="10"/>
  <c r="F37" i="10"/>
  <c r="F127" i="10"/>
  <c r="F216" i="10"/>
  <c r="F64" i="10"/>
  <c r="F87" i="10"/>
  <c r="F22" i="10"/>
  <c r="F56" i="10"/>
  <c r="F36" i="10"/>
  <c r="F173" i="10"/>
  <c r="F110" i="10"/>
  <c r="F163" i="10"/>
  <c r="F213" i="10"/>
  <c r="F193" i="10"/>
  <c r="F136" i="10"/>
  <c r="F81" i="10"/>
  <c r="F114" i="10"/>
  <c r="F214" i="10"/>
  <c r="F218" i="10"/>
  <c r="F183" i="10"/>
  <c r="F129" i="10"/>
  <c r="F45" i="10"/>
  <c r="F74" i="10"/>
  <c r="F111" i="10"/>
  <c r="F192" i="10"/>
  <c r="F69" i="10"/>
  <c r="F24" i="10"/>
  <c r="F107" i="10"/>
  <c r="F58" i="10"/>
  <c r="F133" i="10"/>
  <c r="F146" i="10"/>
  <c r="F67" i="10"/>
  <c r="F57" i="10"/>
  <c r="F30" i="10"/>
  <c r="F171" i="10"/>
  <c r="F78" i="10"/>
  <c r="F124" i="10"/>
  <c r="F187" i="10"/>
  <c r="F31" i="10"/>
  <c r="F196" i="10"/>
  <c r="F47" i="10"/>
  <c r="F201" i="10"/>
  <c r="F176" i="10"/>
  <c r="F179" i="10"/>
  <c r="F144" i="10"/>
  <c r="F170" i="10"/>
  <c r="F73" i="10"/>
  <c r="F84" i="10"/>
  <c r="F28" i="10"/>
  <c r="F220" i="10"/>
  <c r="F169" i="10"/>
  <c r="F29" i="10"/>
  <c r="F186" i="10"/>
  <c r="F38" i="10"/>
  <c r="F174" i="10"/>
  <c r="F116" i="10"/>
  <c r="F109" i="10"/>
  <c r="F60" i="10"/>
  <c r="F83" i="10"/>
  <c r="F59" i="10"/>
  <c r="F75" i="10"/>
  <c r="F145" i="10"/>
  <c r="F161" i="10"/>
  <c r="F162" i="10"/>
  <c r="F49" i="10"/>
  <c r="F190" i="10"/>
  <c r="F126" i="10"/>
  <c r="F119" i="10"/>
  <c r="F135" i="10"/>
  <c r="F148" i="10"/>
  <c r="F32" i="10"/>
  <c r="F102" i="10"/>
  <c r="F118" i="10"/>
  <c r="F188" i="10"/>
  <c r="F189" i="10"/>
  <c r="F198" i="10"/>
  <c r="F203" i="10"/>
  <c r="F93" i="10"/>
  <c r="F62" i="10"/>
  <c r="F121" i="10"/>
  <c r="F40" i="10"/>
  <c r="F33" i="10"/>
  <c r="F61" i="10"/>
  <c r="F91" i="10"/>
  <c r="F86" i="10"/>
  <c r="F165" i="10"/>
  <c r="F166" i="10"/>
  <c r="F137" i="10"/>
  <c r="F150" i="10"/>
  <c r="F149" i="10"/>
  <c r="F204" i="10"/>
  <c r="F205" i="10"/>
  <c r="F217" i="10"/>
  <c r="M5" i="131"/>
  <c r="M2" i="131" s="1"/>
  <c r="K7" i="131"/>
  <c r="E8" i="131" s="1"/>
  <c r="F8" i="131" s="1"/>
  <c r="L6" i="131"/>
  <c r="M6" i="131" s="1"/>
  <c r="BG5" i="10" l="1"/>
  <c r="BG6" i="10"/>
  <c r="BG3" i="10"/>
  <c r="BG4" i="10"/>
  <c r="K8" i="131"/>
  <c r="E9" i="131" s="1"/>
  <c r="F9" i="131" s="1"/>
  <c r="L7" i="131"/>
  <c r="M7" i="131" s="1"/>
  <c r="K9" i="131" l="1"/>
  <c r="E10" i="131" s="1"/>
  <c r="F10" i="131" s="1"/>
  <c r="L8" i="131"/>
  <c r="M8" i="131" s="1"/>
  <c r="K10" i="131" l="1"/>
  <c r="E11" i="131" s="1"/>
  <c r="F11" i="131" s="1"/>
  <c r="L9" i="131"/>
  <c r="M9" i="131" s="1"/>
  <c r="K11" i="131" l="1"/>
  <c r="E12" i="131" s="1"/>
  <c r="F12" i="131" s="1"/>
  <c r="L10" i="131"/>
  <c r="M10" i="131" s="1"/>
  <c r="L11" i="131" l="1"/>
  <c r="M11" i="131" s="1"/>
  <c r="K12" i="131"/>
  <c r="E13" i="131" s="1"/>
  <c r="F13" i="131" s="1"/>
  <c r="L12" i="131" l="1"/>
  <c r="M12" i="131" s="1"/>
  <c r="K13" i="131"/>
  <c r="E14" i="131" s="1"/>
  <c r="F14" i="131" s="1"/>
  <c r="L13" i="131" l="1"/>
  <c r="M13" i="131" s="1"/>
  <c r="K14" i="131"/>
  <c r="E15" i="131" s="1"/>
  <c r="F15" i="131" s="1"/>
  <c r="K15" i="131" l="1"/>
  <c r="E16" i="131" s="1"/>
  <c r="F16" i="131" s="1"/>
  <c r="L14" i="131"/>
  <c r="M14" i="131" s="1"/>
  <c r="L15" i="131" l="1"/>
  <c r="M15" i="131" s="1"/>
  <c r="K16" i="131"/>
  <c r="K17" i="131" l="1"/>
  <c r="E18" i="131" s="1"/>
  <c r="F18" i="131" s="1"/>
  <c r="E17" i="131"/>
  <c r="F17" i="131" s="1"/>
  <c r="L16" i="131"/>
  <c r="M16" i="131" s="1"/>
  <c r="K18" i="131" l="1"/>
  <c r="E19" i="131" s="1"/>
  <c r="F19" i="131" s="1"/>
  <c r="L17" i="131"/>
  <c r="M17" i="131" s="1"/>
  <c r="L18" i="131" l="1"/>
  <c r="M18" i="131" s="1"/>
  <c r="K19" i="131"/>
  <c r="E20" i="131" s="1"/>
  <c r="F20" i="131" s="1"/>
  <c r="K20" i="131" l="1"/>
  <c r="E21" i="131" s="1"/>
  <c r="F21" i="131" s="1"/>
  <c r="L19" i="131"/>
  <c r="M19" i="131" s="1"/>
  <c r="L20" i="131" l="1"/>
  <c r="M20" i="131" s="1"/>
  <c r="K21" i="131"/>
  <c r="E22" i="131" s="1"/>
  <c r="F22" i="131" s="1"/>
  <c r="K22" i="131" l="1"/>
  <c r="E23" i="131" s="1"/>
  <c r="F23" i="131" s="1"/>
  <c r="L21" i="131"/>
  <c r="M21" i="131" s="1"/>
  <c r="K23" i="131" l="1"/>
  <c r="L22" i="131"/>
  <c r="M22" i="131" s="1"/>
  <c r="E24" i="131" l="1"/>
  <c r="F24" i="131" s="1"/>
  <c r="L23" i="131"/>
  <c r="M23" i="131" s="1"/>
  <c r="K24" i="131"/>
  <c r="E25" i="131" s="1"/>
  <c r="F25" i="131" s="1"/>
  <c r="K25" i="131" l="1"/>
  <c r="E26" i="131" s="1"/>
  <c r="F26" i="131" s="1"/>
  <c r="L24" i="131"/>
  <c r="M24" i="131" s="1"/>
  <c r="K26" i="131" l="1"/>
  <c r="E27" i="131" s="1"/>
  <c r="F27" i="131" s="1"/>
  <c r="L25" i="131"/>
  <c r="M25" i="131" l="1"/>
  <c r="K27" i="131"/>
  <c r="E28" i="131" s="1"/>
  <c r="F28" i="131" s="1"/>
  <c r="L26" i="131"/>
  <c r="M26" i="131" s="1"/>
  <c r="K28" i="131" l="1"/>
  <c r="L27" i="131"/>
  <c r="M27" i="131" s="1"/>
  <c r="E29" i="131" l="1"/>
  <c r="F29" i="131" s="1"/>
  <c r="K29" i="131"/>
  <c r="E30" i="131" s="1"/>
  <c r="F30" i="131" s="1"/>
  <c r="L28" i="131"/>
  <c r="M28" i="131" l="1"/>
  <c r="K30" i="131"/>
  <c r="L29" i="131"/>
  <c r="M29" i="131" s="1"/>
  <c r="E31" i="131" l="1"/>
  <c r="F31" i="131" s="1"/>
  <c r="K31" i="131"/>
  <c r="E32" i="131" s="1"/>
  <c r="F32" i="131" s="1"/>
  <c r="L30" i="131"/>
  <c r="M30" i="131" s="1"/>
  <c r="K32" i="131" l="1"/>
  <c r="L31" i="131"/>
  <c r="M31" i="131" s="1"/>
  <c r="E33" i="131" l="1"/>
  <c r="F33" i="131" s="1"/>
  <c r="L32" i="131"/>
  <c r="M32" i="131" s="1"/>
  <c r="K33" i="131"/>
  <c r="E34" i="131" s="1"/>
  <c r="F34" i="131" s="1"/>
  <c r="AW7" i="10" l="1"/>
  <c r="AR7" i="10"/>
  <c r="T7" i="10"/>
  <c r="W8" i="10"/>
  <c r="V8" i="10"/>
  <c r="AX7" i="10"/>
  <c r="S7" i="10"/>
  <c r="AV7" i="10"/>
  <c r="M8" i="10"/>
  <c r="AK8" i="10"/>
  <c r="BB8" i="10"/>
  <c r="AC7" i="10"/>
  <c r="AJ8" i="10"/>
  <c r="AZ8" i="10"/>
  <c r="Y7" i="10"/>
  <c r="AU7" i="10"/>
  <c r="J8" i="10"/>
  <c r="AB7" i="10"/>
  <c r="I8" i="10"/>
  <c r="AR8" i="10"/>
  <c r="AP8" i="10"/>
  <c r="Q7" i="10"/>
  <c r="BD7" i="10"/>
  <c r="AD7" i="10"/>
  <c r="AY7" i="10"/>
  <c r="Q8" i="10"/>
  <c r="AE8" i="10"/>
  <c r="AG7" i="10"/>
  <c r="N7" i="10"/>
  <c r="Z7" i="10"/>
  <c r="M7" i="10"/>
  <c r="AH7" i="10"/>
  <c r="BA8" i="10"/>
  <c r="AW8" i="10"/>
  <c r="P8" i="10"/>
  <c r="AV8" i="10"/>
  <c r="AF7" i="10"/>
  <c r="P7" i="10"/>
  <c r="AH8" i="10"/>
  <c r="AC8" i="10"/>
  <c r="AI7" i="10"/>
  <c r="AS8" i="10"/>
  <c r="O7" i="10"/>
  <c r="AA8" i="10"/>
  <c r="AQ7" i="10"/>
  <c r="H8" i="10"/>
  <c r="AT8" i="10"/>
  <c r="AT7" i="10"/>
  <c r="U7" i="10"/>
  <c r="AN7" i="10"/>
  <c r="L8" i="10"/>
  <c r="BF8" i="10"/>
  <c r="AL8" i="10"/>
  <c r="AY8" i="10"/>
  <c r="L7" i="10"/>
  <c r="K7" i="10"/>
  <c r="AE7" i="10"/>
  <c r="BA7" i="10"/>
  <c r="AM7" i="10"/>
  <c r="AN8" i="10"/>
  <c r="U8" i="10"/>
  <c r="AP7" i="10"/>
  <c r="BF7" i="10"/>
  <c r="AS7" i="10"/>
  <c r="K8" i="10"/>
  <c r="V7" i="10"/>
  <c r="T8" i="10"/>
  <c r="AQ8" i="10"/>
  <c r="BC8" i="10"/>
  <c r="X8" i="10"/>
  <c r="AO8" i="10"/>
  <c r="Z8" i="10"/>
  <c r="AB8" i="10"/>
  <c r="AO7" i="10"/>
  <c r="O8" i="10"/>
  <c r="AU8" i="10"/>
  <c r="AA7" i="10"/>
  <c r="BD8" i="10"/>
  <c r="R7" i="10"/>
  <c r="AD8" i="10"/>
  <c r="BC7" i="10"/>
  <c r="Y8" i="10"/>
  <c r="BE8" i="10"/>
  <c r="N8" i="10"/>
  <c r="BE7" i="10"/>
  <c r="AK7" i="10"/>
  <c r="J7" i="10"/>
  <c r="G7" i="10"/>
  <c r="AX8" i="10"/>
  <c r="AF8" i="10"/>
  <c r="AZ7" i="10"/>
  <c r="S8" i="10"/>
  <c r="AG8" i="10"/>
  <c r="H7" i="10"/>
  <c r="X7" i="10"/>
  <c r="I7" i="10"/>
  <c r="AM8" i="10"/>
  <c r="R8" i="10"/>
  <c r="AI8" i="10"/>
  <c r="G8" i="10"/>
  <c r="W7" i="10"/>
  <c r="BB7" i="10"/>
  <c r="K34" i="131"/>
  <c r="E35" i="131" s="1"/>
  <c r="F35" i="131" s="1"/>
  <c r="L33" i="131"/>
  <c r="R13" i="10" l="1"/>
  <c r="AC14" i="10"/>
  <c r="T9" i="10"/>
  <c r="BB13" i="10"/>
  <c r="AI11" i="10"/>
  <c r="AJ13" i="10"/>
  <c r="BA15" i="10"/>
  <c r="AO13" i="10"/>
  <c r="AC9" i="10"/>
  <c r="BB11" i="10"/>
  <c r="AC10" i="10"/>
  <c r="W12" i="10"/>
  <c r="AC12" i="10"/>
  <c r="AV15" i="10"/>
  <c r="AX9" i="10"/>
  <c r="AW12" i="10"/>
  <c r="AP13" i="10"/>
  <c r="N12" i="10"/>
  <c r="AB11" i="10"/>
  <c r="AC11" i="10"/>
  <c r="AR13" i="10"/>
  <c r="AZ12" i="10"/>
  <c r="Q12" i="10"/>
  <c r="J15" i="10"/>
  <c r="AV9" i="10"/>
  <c r="BE15" i="10"/>
  <c r="BA13" i="10"/>
  <c r="U14" i="10"/>
  <c r="Z9" i="10"/>
  <c r="Z3" i="10" s="1"/>
  <c r="AF10" i="10"/>
  <c r="AT13" i="10"/>
  <c r="I15" i="10"/>
  <c r="AM13" i="10"/>
  <c r="Q10" i="10"/>
  <c r="Y9" i="10"/>
  <c r="Q9" i="10"/>
  <c r="AU9" i="10"/>
  <c r="Z15" i="10"/>
  <c r="H10" i="10"/>
  <c r="AI14" i="10"/>
  <c r="AB12" i="10"/>
  <c r="U11" i="10"/>
  <c r="AK11" i="10"/>
  <c r="BD12" i="10"/>
  <c r="L15" i="10"/>
  <c r="AT10" i="10"/>
  <c r="AP15" i="10"/>
  <c r="BD10" i="10"/>
  <c r="Y12" i="10"/>
  <c r="S9" i="10"/>
  <c r="K15" i="10"/>
  <c r="L13" i="10"/>
  <c r="AW9" i="10"/>
  <c r="AR9" i="10"/>
  <c r="AE11" i="10"/>
  <c r="AD14" i="10"/>
  <c r="AM10" i="10"/>
  <c r="AV13" i="10"/>
  <c r="AO12" i="10"/>
  <c r="AT15" i="10"/>
  <c r="AJ9" i="10"/>
  <c r="AN14" i="10"/>
  <c r="AX14" i="10"/>
  <c r="AD10" i="10"/>
  <c r="BF10" i="10"/>
  <c r="BD9" i="10"/>
  <c r="AL9" i="10"/>
  <c r="M9" i="10"/>
  <c r="AZ13" i="10"/>
  <c r="O13" i="10"/>
  <c r="V14" i="10"/>
  <c r="AJ11" i="10"/>
  <c r="AI12" i="10"/>
  <c r="T10" i="10"/>
  <c r="AU11" i="10"/>
  <c r="AY9" i="10"/>
  <c r="AM15" i="10"/>
  <c r="AB9" i="10"/>
  <c r="BE14" i="10"/>
  <c r="AJ10" i="10"/>
  <c r="AP11" i="10"/>
  <c r="V10" i="10"/>
  <c r="W10" i="10"/>
  <c r="AQ15" i="10"/>
  <c r="R14" i="10"/>
  <c r="P10" i="10"/>
  <c r="J10" i="10"/>
  <c r="AI15" i="10"/>
  <c r="U15" i="10"/>
  <c r="AH9" i="10"/>
  <c r="AP10" i="10"/>
  <c r="AU15" i="10"/>
  <c r="AL12" i="10"/>
  <c r="Q11" i="10"/>
  <c r="AG13" i="10"/>
  <c r="AK13" i="10"/>
  <c r="N11" i="10"/>
  <c r="Z13" i="10"/>
  <c r="I12" i="10"/>
  <c r="AG9" i="10"/>
  <c r="O14" i="10"/>
  <c r="L14" i="10"/>
  <c r="AE15" i="10"/>
  <c r="K12" i="10"/>
  <c r="AL11" i="10"/>
  <c r="AK12" i="10"/>
  <c r="BB15" i="10"/>
  <c r="Z11" i="10"/>
  <c r="S13" i="10"/>
  <c r="Q14" i="10"/>
  <c r="AJ14" i="10"/>
  <c r="AD9" i="10"/>
  <c r="N9" i="10"/>
  <c r="BE11" i="10"/>
  <c r="AG12" i="10"/>
  <c r="AK10" i="10"/>
  <c r="N10" i="10"/>
  <c r="P9" i="10"/>
  <c r="P4" i="10" s="1"/>
  <c r="AW15" i="10"/>
  <c r="AR14" i="10"/>
  <c r="I14" i="10"/>
  <c r="M14" i="10"/>
  <c r="BC15" i="10"/>
  <c r="AU12" i="10"/>
  <c r="T11" i="10"/>
  <c r="AO14" i="10"/>
  <c r="AW14" i="10"/>
  <c r="O15" i="10"/>
  <c r="AV12" i="10"/>
  <c r="AN11" i="10"/>
  <c r="AC15" i="10"/>
  <c r="P13" i="10"/>
  <c r="AR15" i="10"/>
  <c r="S14" i="10"/>
  <c r="O9" i="10"/>
  <c r="X15" i="10"/>
  <c r="AQ9" i="10"/>
  <c r="AN13" i="10"/>
  <c r="AA13" i="10"/>
  <c r="AO10" i="10"/>
  <c r="BA10" i="10"/>
  <c r="AV11" i="10"/>
  <c r="AS12" i="10"/>
  <c r="BA12" i="10"/>
  <c r="AL13" i="10"/>
  <c r="AS14" i="10"/>
  <c r="T14" i="10"/>
  <c r="V12" i="10"/>
  <c r="AV10" i="10"/>
  <c r="Q13" i="10"/>
  <c r="AQ11" i="10"/>
  <c r="BA11" i="10"/>
  <c r="AF9" i="10"/>
  <c r="AY14" i="10"/>
  <c r="BD13" i="10"/>
  <c r="AN12" i="10"/>
  <c r="AS15" i="10"/>
  <c r="Y13" i="10"/>
  <c r="AX12" i="10"/>
  <c r="AT9" i="10"/>
  <c r="AV14" i="10"/>
  <c r="BD14" i="10"/>
  <c r="AG14" i="10"/>
  <c r="BF14" i="10"/>
  <c r="BC13" i="10"/>
  <c r="R15" i="10"/>
  <c r="AH13" i="10"/>
  <c r="X10" i="10"/>
  <c r="AM11" i="10"/>
  <c r="AG10" i="10"/>
  <c r="AJ15" i="10"/>
  <c r="Z10" i="10"/>
  <c r="U9" i="10"/>
  <c r="AN9" i="10"/>
  <c r="BC10" i="10"/>
  <c r="N14" i="10"/>
  <c r="AY15" i="10"/>
  <c r="BE13" i="10"/>
  <c r="AU10" i="10"/>
  <c r="AI9" i="10"/>
  <c r="X13" i="10"/>
  <c r="AB10" i="10"/>
  <c r="AB4" i="10" s="1"/>
  <c r="S12" i="10"/>
  <c r="P12" i="10"/>
  <c r="AW13" i="10"/>
  <c r="BD11" i="10"/>
  <c r="S10" i="10"/>
  <c r="S3" i="10" s="1"/>
  <c r="AW11" i="10"/>
  <c r="BB14" i="10"/>
  <c r="AB13" i="10"/>
  <c r="AN10" i="10"/>
  <c r="L9" i="10"/>
  <c r="O11" i="10"/>
  <c r="AA11" i="10"/>
  <c r="AL14" i="10"/>
  <c r="AG11" i="10"/>
  <c r="AX10" i="10"/>
  <c r="BA9" i="10"/>
  <c r="Q15" i="10"/>
  <c r="AL15" i="10"/>
  <c r="K9" i="10"/>
  <c r="J14" i="10"/>
  <c r="J13" i="10"/>
  <c r="V9" i="10"/>
  <c r="BD15" i="10"/>
  <c r="AR11" i="10"/>
  <c r="AP12" i="10"/>
  <c r="AS9" i="10"/>
  <c r="AS13" i="10"/>
  <c r="AM14" i="10"/>
  <c r="AE9" i="10"/>
  <c r="AX15" i="10"/>
  <c r="M11" i="10"/>
  <c r="J11" i="10"/>
  <c r="AU13" i="10"/>
  <c r="AU14" i="10"/>
  <c r="AM9" i="10"/>
  <c r="BF13" i="10"/>
  <c r="H11" i="10"/>
  <c r="BC14" i="10"/>
  <c r="I13" i="10"/>
  <c r="X12" i="10"/>
  <c r="AF12" i="10"/>
  <c r="AK14" i="10"/>
  <c r="BA14" i="10"/>
  <c r="AZ11" i="10"/>
  <c r="AX11" i="10"/>
  <c r="AF15" i="10"/>
  <c r="AC13" i="10"/>
  <c r="Z12" i="10"/>
  <c r="BF9" i="10"/>
  <c r="BF5" i="10" s="1"/>
  <c r="AS10" i="10"/>
  <c r="P14" i="10"/>
  <c r="BF12" i="10"/>
  <c r="AE12" i="10"/>
  <c r="O12" i="10"/>
  <c r="K10" i="10"/>
  <c r="S15" i="10"/>
  <c r="AK15" i="10"/>
  <c r="V13" i="10"/>
  <c r="K11" i="10"/>
  <c r="AA15" i="10"/>
  <c r="AM12" i="10"/>
  <c r="AE14" i="10"/>
  <c r="AW10" i="10"/>
  <c r="AW4" i="10" s="1"/>
  <c r="BC12" i="10"/>
  <c r="AG15" i="10"/>
  <c r="AL10" i="10"/>
  <c r="AP9" i="10"/>
  <c r="R10" i="10"/>
  <c r="K14" i="10"/>
  <c r="AY12" i="10"/>
  <c r="AD12" i="10"/>
  <c r="AZ10" i="10"/>
  <c r="P11" i="10"/>
  <c r="M12" i="10"/>
  <c r="AZ15" i="10"/>
  <c r="AO11" i="10"/>
  <c r="Y11" i="10"/>
  <c r="AA12" i="10"/>
  <c r="M15" i="10"/>
  <c r="AO9" i="10"/>
  <c r="AY13" i="10"/>
  <c r="AA10" i="10"/>
  <c r="I10" i="10"/>
  <c r="AD11" i="10"/>
  <c r="T13" i="10"/>
  <c r="V11" i="10"/>
  <c r="L10" i="10"/>
  <c r="W15" i="10"/>
  <c r="AE10" i="10"/>
  <c r="W14" i="10"/>
  <c r="AB15" i="10"/>
  <c r="AQ14" i="10"/>
  <c r="BB12" i="10"/>
  <c r="AH15" i="10"/>
  <c r="H13" i="10"/>
  <c r="AI13" i="10"/>
  <c r="AZ14" i="10"/>
  <c r="G14" i="10"/>
  <c r="G11" i="10"/>
  <c r="G12" i="10"/>
  <c r="G13" i="10"/>
  <c r="G15" i="10"/>
  <c r="U13" i="10"/>
  <c r="AD15" i="10"/>
  <c r="BC9" i="10"/>
  <c r="AY10" i="10"/>
  <c r="AI10" i="10"/>
  <c r="AE13" i="10"/>
  <c r="U12" i="10"/>
  <c r="T15" i="10"/>
  <c r="AY11" i="10"/>
  <c r="G10" i="10"/>
  <c r="AN15" i="10"/>
  <c r="AH12" i="10"/>
  <c r="BE10" i="10"/>
  <c r="AO15" i="10"/>
  <c r="Y14" i="10"/>
  <c r="R9" i="10"/>
  <c r="AT12" i="10"/>
  <c r="N13" i="10"/>
  <c r="AX13" i="10"/>
  <c r="AA9" i="10"/>
  <c r="BF15" i="10"/>
  <c r="BE9" i="10"/>
  <c r="I11" i="10"/>
  <c r="W11" i="10"/>
  <c r="N15" i="10"/>
  <c r="BC11" i="10"/>
  <c r="AH10" i="10"/>
  <c r="U10" i="10"/>
  <c r="P15" i="10"/>
  <c r="AD13" i="10"/>
  <c r="J12" i="10"/>
  <c r="X14" i="10"/>
  <c r="AQ12" i="10"/>
  <c r="G9" i="10"/>
  <c r="AF11" i="10"/>
  <c r="H14" i="10"/>
  <c r="AR10" i="10"/>
  <c r="AZ9" i="10"/>
  <c r="M10" i="10"/>
  <c r="L11" i="10"/>
  <c r="AH14" i="10"/>
  <c r="AK9" i="10"/>
  <c r="AH11" i="10"/>
  <c r="J9" i="10"/>
  <c r="S11" i="10"/>
  <c r="O10" i="10"/>
  <c r="L12" i="10"/>
  <c r="R12" i="10"/>
  <c r="H12" i="10"/>
  <c r="H9" i="10"/>
  <c r="T12" i="10"/>
  <c r="AT11" i="10"/>
  <c r="W13" i="10"/>
  <c r="Y15" i="10"/>
  <c r="AR12" i="10"/>
  <c r="BB9" i="10"/>
  <c r="M13" i="10"/>
  <c r="X9" i="10"/>
  <c r="H15" i="10"/>
  <c r="W9" i="10"/>
  <c r="BF11" i="10"/>
  <c r="X11" i="10"/>
  <c r="AF14" i="10"/>
  <c r="AB14" i="10"/>
  <c r="BB10" i="10"/>
  <c r="I9" i="10"/>
  <c r="AJ12" i="10"/>
  <c r="AF13" i="10"/>
  <c r="Z14" i="10"/>
  <c r="BE12" i="10"/>
  <c r="V15" i="10"/>
  <c r="AP14" i="10"/>
  <c r="K13" i="10"/>
  <c r="Y10" i="10"/>
  <c r="AQ13" i="10"/>
  <c r="AT14" i="10"/>
  <c r="AA14" i="10"/>
  <c r="AQ10" i="10"/>
  <c r="R11" i="10"/>
  <c r="AS11" i="10"/>
  <c r="N4" i="10"/>
  <c r="P6" i="10"/>
  <c r="F8" i="10"/>
  <c r="M33" i="131"/>
  <c r="K35" i="131"/>
  <c r="L34" i="131"/>
  <c r="M34" i="131" s="1"/>
  <c r="Z4" i="10" l="1"/>
  <c r="AT4" i="10"/>
  <c r="J5" i="10"/>
  <c r="AX4" i="10"/>
  <c r="H6" i="10"/>
  <c r="P17" i="10"/>
  <c r="T5" i="10"/>
  <c r="AR3" i="10"/>
  <c r="AF3" i="10"/>
  <c r="T4" i="10"/>
  <c r="T6" i="10"/>
  <c r="S5" i="10"/>
  <c r="BA6" i="10"/>
  <c r="BD17" i="10"/>
  <c r="P5" i="10"/>
  <c r="Q5" i="10"/>
  <c r="X4" i="10"/>
  <c r="Z6" i="10"/>
  <c r="Z5" i="10"/>
  <c r="AF6" i="10"/>
  <c r="T17" i="10"/>
  <c r="P3" i="10"/>
  <c r="AE5" i="10"/>
  <c r="AT17" i="10"/>
  <c r="O6" i="10"/>
  <c r="AO6" i="10"/>
  <c r="AF5" i="10"/>
  <c r="BF3" i="10"/>
  <c r="BA5" i="10"/>
  <c r="AT5" i="10"/>
  <c r="AW16" i="10"/>
  <c r="T3" i="10"/>
  <c r="N3" i="10"/>
  <c r="AG6" i="10"/>
  <c r="AX5" i="10"/>
  <c r="N6" i="10"/>
  <c r="BF4" i="10"/>
  <c r="BA4" i="10"/>
  <c r="BA3" i="10"/>
  <c r="N5" i="10"/>
  <c r="S17" i="10"/>
  <c r="M4" i="10"/>
  <c r="U5" i="10"/>
  <c r="AG5" i="10"/>
  <c r="AG4" i="10"/>
  <c r="AG3" i="10"/>
  <c r="S4" i="10"/>
  <c r="BA17" i="10"/>
  <c r="AJ16" i="10"/>
  <c r="AF4" i="10"/>
  <c r="S6" i="10"/>
  <c r="AT6" i="10"/>
  <c r="BF6" i="10"/>
  <c r="AT3" i="10"/>
  <c r="AF17" i="10"/>
  <c r="AX17" i="10"/>
  <c r="AX3" i="10"/>
  <c r="AE6" i="10"/>
  <c r="L4" i="10"/>
  <c r="AG17" i="10"/>
  <c r="V17" i="10"/>
  <c r="AE4" i="10"/>
  <c r="AE3" i="10"/>
  <c r="BE5" i="10"/>
  <c r="BF17" i="10"/>
  <c r="AA6" i="10"/>
  <c r="BB16" i="10"/>
  <c r="AR4" i="10"/>
  <c r="AR6" i="10"/>
  <c r="Y17" i="10"/>
  <c r="AM4" i="10"/>
  <c r="V3" i="10"/>
  <c r="AD3" i="10"/>
  <c r="BD5" i="10"/>
  <c r="AU6" i="10"/>
  <c r="AC6" i="10"/>
  <c r="AZ4" i="10"/>
  <c r="K6" i="10"/>
  <c r="U3" i="10"/>
  <c r="BE3" i="10"/>
  <c r="K5" i="10"/>
  <c r="AN17" i="10"/>
  <c r="AA16" i="10"/>
  <c r="AI6" i="10"/>
  <c r="AZ17" i="10"/>
  <c r="AZ3" i="10"/>
  <c r="AY16" i="10"/>
  <c r="J4" i="10"/>
  <c r="J3" i="10"/>
  <c r="J17" i="10"/>
  <c r="BC5" i="10"/>
  <c r="BD16" i="10"/>
  <c r="Q16" i="10"/>
  <c r="AQ6" i="10"/>
  <c r="AK4" i="10"/>
  <c r="AP3" i="10"/>
  <c r="V6" i="10"/>
  <c r="AD17" i="10"/>
  <c r="BD6" i="10"/>
  <c r="AU17" i="10"/>
  <c r="BF16" i="10"/>
  <c r="J6" i="10"/>
  <c r="AR5" i="10"/>
  <c r="M5" i="10"/>
  <c r="AA3" i="10"/>
  <c r="BB4" i="10"/>
  <c r="AB16" i="10"/>
  <c r="K3" i="10"/>
  <c r="AI3" i="10"/>
  <c r="AP6" i="10"/>
  <c r="AD6" i="10"/>
  <c r="AQ5" i="10"/>
  <c r="AK3" i="10"/>
  <c r="AR17" i="10"/>
  <c r="AV16" i="10"/>
  <c r="X16" i="10"/>
  <c r="Z17" i="10"/>
  <c r="AH6" i="10"/>
  <c r="AP17" i="10"/>
  <c r="AV17" i="10"/>
  <c r="AQ4" i="10"/>
  <c r="AI17" i="10"/>
  <c r="BD4" i="10"/>
  <c r="AU5" i="10"/>
  <c r="K4" i="10"/>
  <c r="AP4" i="10"/>
  <c r="AP5" i="10"/>
  <c r="AU4" i="10"/>
  <c r="AI4" i="10"/>
  <c r="AD4" i="10"/>
  <c r="AU3" i="10"/>
  <c r="BE16" i="10"/>
  <c r="H16" i="10"/>
  <c r="W16" i="10"/>
  <c r="BC3" i="10"/>
  <c r="R4" i="10"/>
  <c r="BD3" i="10"/>
  <c r="AD5" i="10"/>
  <c r="V5" i="10"/>
  <c r="AI5" i="10"/>
  <c r="G6" i="10"/>
  <c r="V4" i="10"/>
  <c r="S16" i="10"/>
  <c r="AB5" i="10"/>
  <c r="M16" i="10"/>
  <c r="AW3" i="10"/>
  <c r="BB5" i="10"/>
  <c r="AQ3" i="10"/>
  <c r="AW17" i="10"/>
  <c r="I6" i="10"/>
  <c r="BC17" i="10"/>
  <c r="AV4" i="10"/>
  <c r="K17" i="10"/>
  <c r="BC4" i="10"/>
  <c r="Q4" i="10"/>
  <c r="O5" i="10"/>
  <c r="O17" i="10"/>
  <c r="AB3" i="10"/>
  <c r="Q3" i="10"/>
  <c r="Q17" i="10"/>
  <c r="AB17" i="10"/>
  <c r="AB6" i="10"/>
  <c r="I4" i="10"/>
  <c r="H4" i="10"/>
  <c r="H5" i="10"/>
  <c r="AN5" i="10"/>
  <c r="AK6" i="10"/>
  <c r="BC6" i="10"/>
  <c r="H3" i="10"/>
  <c r="AA17" i="10"/>
  <c r="I3" i="10"/>
  <c r="AK5" i="10"/>
  <c r="AA5" i="10"/>
  <c r="I5" i="10"/>
  <c r="H17" i="10"/>
  <c r="AZ6" i="10"/>
  <c r="R17" i="10"/>
  <c r="R3" i="10"/>
  <c r="AO17" i="10"/>
  <c r="BB17" i="10"/>
  <c r="BB3" i="10"/>
  <c r="L17" i="10"/>
  <c r="AZ5" i="10"/>
  <c r="AA4" i="10"/>
  <c r="AZ16" i="10"/>
  <c r="AS6" i="10"/>
  <c r="F14" i="10"/>
  <c r="AN6" i="10"/>
  <c r="AQ17" i="10"/>
  <c r="N17" i="10"/>
  <c r="AU16" i="10"/>
  <c r="W5" i="10"/>
  <c r="AM16" i="10"/>
  <c r="O16" i="10"/>
  <c r="AM5" i="10"/>
  <c r="Y16" i="10"/>
  <c r="AK16" i="10"/>
  <c r="AC16" i="10"/>
  <c r="BC16" i="10"/>
  <c r="J16" i="10"/>
  <c r="T16" i="10"/>
  <c r="P16" i="10"/>
  <c r="AR16" i="10"/>
  <c r="AN16" i="10"/>
  <c r="Z16" i="10"/>
  <c r="AH4" i="10"/>
  <c r="AP16" i="10"/>
  <c r="AY17" i="10"/>
  <c r="AX16" i="10"/>
  <c r="AE16" i="10"/>
  <c r="F15" i="10"/>
  <c r="AV5" i="10"/>
  <c r="AC17" i="10"/>
  <c r="F9" i="10"/>
  <c r="AD16" i="10"/>
  <c r="F12" i="10"/>
  <c r="I17" i="10"/>
  <c r="BE17" i="10"/>
  <c r="BA16" i="10"/>
  <c r="AM17" i="10"/>
  <c r="AW5" i="10"/>
  <c r="M3" i="10"/>
  <c r="AN3" i="10"/>
  <c r="AS16" i="10"/>
  <c r="X5" i="10"/>
  <c r="Y6" i="10"/>
  <c r="AM3" i="10"/>
  <c r="W4" i="10"/>
  <c r="Y4" i="10"/>
  <c r="AQ16" i="10"/>
  <c r="X6" i="10"/>
  <c r="AK17" i="10"/>
  <c r="W6" i="10"/>
  <c r="G4" i="10"/>
  <c r="R6" i="10"/>
  <c r="W3" i="10"/>
  <c r="U17" i="10"/>
  <c r="G17" i="10"/>
  <c r="AY6" i="10"/>
  <c r="AS5" i="10"/>
  <c r="Y3" i="10"/>
  <c r="R5" i="10"/>
  <c r="X17" i="10"/>
  <c r="AW6" i="10"/>
  <c r="AE17" i="10"/>
  <c r="AH17" i="10"/>
  <c r="K16" i="10"/>
  <c r="AM6" i="10"/>
  <c r="L3" i="10"/>
  <c r="AV6" i="10"/>
  <c r="AS3" i="10"/>
  <c r="F13" i="10"/>
  <c r="O3" i="10"/>
  <c r="N16" i="10"/>
  <c r="AO5" i="10"/>
  <c r="X3" i="10"/>
  <c r="AY5" i="10"/>
  <c r="AY4" i="10"/>
  <c r="AC5" i="10"/>
  <c r="I16" i="10"/>
  <c r="AO4" i="10"/>
  <c r="M17" i="10"/>
  <c r="V16" i="10"/>
  <c r="BE4" i="10"/>
  <c r="G5" i="10"/>
  <c r="AH3" i="10"/>
  <c r="BE6" i="10"/>
  <c r="AH5" i="10"/>
  <c r="U4" i="10"/>
  <c r="AO3" i="10"/>
  <c r="AC3" i="10"/>
  <c r="G3" i="10"/>
  <c r="F10" i="10"/>
  <c r="Y5" i="10"/>
  <c r="AS17" i="10"/>
  <c r="M6" i="10"/>
  <c r="AY3" i="10"/>
  <c r="L5" i="10"/>
  <c r="BB6" i="10"/>
  <c r="AV3" i="10"/>
  <c r="Q6" i="10"/>
  <c r="AN4" i="10"/>
  <c r="O4" i="10"/>
  <c r="W17" i="10"/>
  <c r="AS4" i="10"/>
  <c r="AH16" i="10"/>
  <c r="F11" i="10"/>
  <c r="L6" i="10"/>
  <c r="AC4" i="10"/>
  <c r="R16" i="10"/>
  <c r="U6" i="10"/>
  <c r="AG16" i="10"/>
  <c r="G16" i="10"/>
  <c r="U16" i="10"/>
  <c r="L16" i="10"/>
  <c r="AI16" i="10"/>
  <c r="AF16" i="10"/>
  <c r="AL16" i="10"/>
  <c r="AX6" i="10"/>
  <c r="AT16" i="10"/>
  <c r="AO16" i="10"/>
  <c r="E36" i="131"/>
  <c r="F36" i="131" s="1"/>
  <c r="K36" i="131"/>
  <c r="L35" i="131"/>
  <c r="F16" i="10" l="1"/>
  <c r="M35" i="131"/>
  <c r="E37" i="131"/>
  <c r="F37" i="131" s="1"/>
  <c r="K37" i="131"/>
  <c r="E38" i="131" s="1"/>
  <c r="F38" i="131" s="1"/>
  <c r="L36" i="131"/>
  <c r="M36" i="131" s="1"/>
  <c r="L37" i="131" l="1"/>
  <c r="M37" i="131" s="1"/>
  <c r="K38" i="131"/>
  <c r="E39" i="131" s="1"/>
  <c r="F39" i="131" s="1"/>
  <c r="K39" i="131" l="1"/>
  <c r="L38" i="131"/>
  <c r="M38" i="131" s="1"/>
  <c r="E40" i="131" l="1"/>
  <c r="F40" i="131" s="1"/>
  <c r="L39" i="131"/>
  <c r="M39" i="131" s="1"/>
  <c r="K40" i="131"/>
  <c r="E41" i="131" s="1"/>
  <c r="F41" i="131" s="1"/>
  <c r="L40" i="131" l="1"/>
  <c r="M40" i="131" s="1"/>
  <c r="K41" i="131"/>
  <c r="E42" i="131" l="1"/>
  <c r="F42" i="131" s="1"/>
  <c r="K42" i="131"/>
  <c r="E43" i="131" s="1"/>
  <c r="F43" i="131" s="1"/>
  <c r="L41" i="131"/>
  <c r="M41" i="131" s="1"/>
  <c r="L42" i="131" l="1"/>
  <c r="M42" i="131" s="1"/>
  <c r="K43" i="131"/>
  <c r="E44" i="131" s="1"/>
  <c r="F44" i="131" s="1"/>
  <c r="K44" i="131" l="1"/>
  <c r="E45" i="131" s="1"/>
  <c r="F45" i="131" s="1"/>
  <c r="L43" i="131"/>
  <c r="M43" i="131" s="1"/>
  <c r="L44" i="131" l="1"/>
  <c r="M44" i="131" s="1"/>
  <c r="K45" i="131"/>
  <c r="E46" i="131" s="1"/>
  <c r="F46" i="131" s="1"/>
  <c r="K46" i="131" l="1"/>
  <c r="L45" i="131"/>
  <c r="M45" i="131" s="1"/>
  <c r="E47" i="131" l="1"/>
  <c r="F47" i="131" s="1"/>
  <c r="L46" i="131"/>
  <c r="M46" i="131" s="1"/>
  <c r="K47" i="131"/>
  <c r="E48" i="131" s="1"/>
  <c r="F48" i="131" s="1"/>
  <c r="L47" i="131" l="1"/>
  <c r="M47" i="131" s="1"/>
  <c r="K48" i="131"/>
  <c r="E49" i="131" l="1"/>
  <c r="F49" i="131" s="1"/>
  <c r="L48" i="131"/>
  <c r="M48" i="131" s="1"/>
  <c r="K49" i="131"/>
  <c r="E50" i="131" s="1"/>
  <c r="F50" i="131" s="1"/>
  <c r="L49" i="131" l="1"/>
  <c r="K50" i="131"/>
  <c r="E51" i="131" l="1"/>
  <c r="F51" i="131" s="1"/>
  <c r="M49" i="131"/>
  <c r="L50" i="131"/>
  <c r="M50" i="131" s="1"/>
  <c r="K51" i="131"/>
  <c r="E52" i="131" s="1"/>
  <c r="F52" i="131" s="1"/>
  <c r="L51" i="131" l="1"/>
  <c r="M51" i="131" s="1"/>
  <c r="K52" i="131"/>
  <c r="E53" i="131" l="1"/>
  <c r="F53" i="131" s="1"/>
  <c r="L52" i="131"/>
  <c r="M52" i="131" s="1"/>
  <c r="K53" i="131"/>
  <c r="E54" i="131" s="1"/>
  <c r="F54" i="131" s="1"/>
  <c r="L53" i="131" l="1"/>
  <c r="M53" i="131" s="1"/>
  <c r="K54" i="131"/>
  <c r="E55" i="131" l="1"/>
  <c r="F55" i="131" s="1"/>
  <c r="L54" i="131"/>
  <c r="M54" i="131" s="1"/>
  <c r="K55" i="131"/>
  <c r="L55" i="131" s="1"/>
  <c r="M55" i="131" s="1"/>
  <c r="AJ7" i="10" l="1"/>
  <c r="AJ3" i="10" l="1"/>
  <c r="AJ4" i="10"/>
  <c r="AJ5" i="10"/>
  <c r="AJ6" i="10"/>
  <c r="AJ17" i="10"/>
  <c r="AL7" i="10" l="1"/>
  <c r="AL6" i="10" l="1"/>
  <c r="AL17" i="10"/>
  <c r="F7" i="10"/>
  <c r="E17" i="10" s="1"/>
  <c r="AL4" i="10"/>
  <c r="AL3" i="10"/>
  <c r="AL5" i="10"/>
  <c r="F4" i="10" l="1"/>
  <c r="F17" i="10"/>
  <c r="F6" i="10"/>
  <c r="F5" i="10"/>
  <c r="F3" i="10"/>
</calcChain>
</file>

<file path=xl/sharedStrings.xml><?xml version="1.0" encoding="utf-8"?>
<sst xmlns="http://schemas.openxmlformats.org/spreadsheetml/2006/main" count="237" uniqueCount="188">
  <si>
    <t>Type</t>
  </si>
  <si>
    <t>Absence Hours</t>
  </si>
  <si>
    <t>Project No.</t>
  </si>
  <si>
    <t>Task No.</t>
  </si>
  <si>
    <t>M</t>
  </si>
  <si>
    <t>T</t>
  </si>
  <si>
    <t>W</t>
  </si>
  <si>
    <t>Th</t>
  </si>
  <si>
    <t>F</t>
  </si>
  <si>
    <t>Comments</t>
  </si>
  <si>
    <t>Week</t>
  </si>
  <si>
    <t>Mo</t>
  </si>
  <si>
    <t>Tu</t>
  </si>
  <si>
    <t>We</t>
  </si>
  <si>
    <t>Thu</t>
  </si>
  <si>
    <t>Fr</t>
  </si>
  <si>
    <t>Sat</t>
  </si>
  <si>
    <t>Sun</t>
  </si>
  <si>
    <t>Sa</t>
  </si>
  <si>
    <t>Su</t>
  </si>
  <si>
    <t>BD Proportion</t>
  </si>
  <si>
    <t>Week No.</t>
  </si>
  <si>
    <t>Admin Proportion</t>
  </si>
  <si>
    <t>zzzBereavement</t>
  </si>
  <si>
    <t>zzzFloating Holidays</t>
  </si>
  <si>
    <t>zzzHolidays</t>
  </si>
  <si>
    <t>zzzJury Duty</t>
  </si>
  <si>
    <t>zzzPTO</t>
  </si>
  <si>
    <t>zzzSick Leave</t>
  </si>
  <si>
    <t>Categ.</t>
  </si>
  <si>
    <t>YTD</t>
  </si>
  <si>
    <t>No.</t>
  </si>
  <si>
    <t>Task</t>
  </si>
  <si>
    <t>PTO</t>
  </si>
  <si>
    <t>Sick Leave</t>
  </si>
  <si>
    <t>Floating Holidays</t>
  </si>
  <si>
    <t>Holidays</t>
  </si>
  <si>
    <r>
      <t xml:space="preserve">Populate </t>
    </r>
    <r>
      <rPr>
        <b/>
        <sz val="9"/>
        <color theme="3" tint="0.59999389629810485"/>
        <rFont val="Calibri"/>
        <family val="2"/>
      </rPr>
      <t>Projects</t>
    </r>
    <r>
      <rPr>
        <sz val="9"/>
        <color theme="1"/>
        <rFont val="Calibri"/>
        <family val="2"/>
      </rPr>
      <t xml:space="preserve"> worksheet prior to use.</t>
    </r>
  </si>
  <si>
    <t>Orange</t>
  </si>
  <si>
    <t>Red</t>
  </si>
  <si>
    <t>highlighted comment cell indicates that there are no hours associated with an entered comment.</t>
  </si>
  <si>
    <t>Yellow</t>
  </si>
  <si>
    <t>highlighted Project-Task name indicates duplicates.</t>
  </si>
  <si>
    <t>Clicking on the uppermost "1" will hide weekend hours and Oracle codes.</t>
  </si>
  <si>
    <t>Clicking on the "3" will reveal Oracle codes (handy when entering time into Oracle).</t>
  </si>
  <si>
    <t>(see upper left corner for Group buttons)</t>
  </si>
  <si>
    <t>Clicking on the upper "2" will reveal weekend days or hide Oracle codes.</t>
  </si>
  <si>
    <t>100-Annual Leave</t>
  </si>
  <si>
    <t>120-Public Holidays</t>
  </si>
  <si>
    <t>130-Floating Holiday</t>
  </si>
  <si>
    <t>300-Sick Leave</t>
  </si>
  <si>
    <t>zzzParental Leave</t>
  </si>
  <si>
    <t>410-Parental Leave</t>
  </si>
  <si>
    <t>501-Bereavement paid</t>
  </si>
  <si>
    <t>600-Jury Duty</t>
  </si>
  <si>
    <t>Clicking on the left "1" will hide additional rows (clicking on left "2" will reveal them).</t>
  </si>
  <si>
    <t>Gray</t>
  </si>
  <si>
    <r>
      <t xml:space="preserve">highlighted Project-Task name is missing lookup values (on </t>
    </r>
    <r>
      <rPr>
        <b/>
        <sz val="9"/>
        <color theme="3" tint="0.39997558519241921"/>
        <rFont val="Calibri"/>
        <family val="2"/>
      </rPr>
      <t>Projects</t>
    </r>
    <r>
      <rPr>
        <sz val="9"/>
        <color theme="1"/>
        <rFont val="Calibri"/>
        <family val="2"/>
      </rPr>
      <t xml:space="preserve"> worksheet)</t>
    </r>
  </si>
  <si>
    <t>Innovation Proportion</t>
  </si>
  <si>
    <t>Chargeability Code</t>
  </si>
  <si>
    <t>Annual Target</t>
  </si>
  <si>
    <t>Hints for Stats</t>
  </si>
  <si>
    <t>highlighted comment cell indicates that a comment is missing for hours entered (except for "zzz")</t>
  </si>
  <si>
    <t>To create a tab for a new week, make a copy of the current week's tab and rename it using the dateof the coming Sunday--using the EXACT same date format. (ANY date format deviations will "break" Stats tab.)</t>
  </si>
  <si>
    <t>Upon making a copy of the previous week's worksheet, if you want to retain the list of project names, click on the Clear Hours/Comments button to zero out those entries.</t>
  </si>
  <si>
    <r>
      <t xml:space="preserve">1. </t>
    </r>
    <r>
      <rPr>
        <b/>
        <sz val="9"/>
        <color theme="1"/>
        <rFont val="Calibri"/>
        <family val="2"/>
      </rPr>
      <t>Open</t>
    </r>
    <r>
      <rPr>
        <sz val="9"/>
        <color theme="1"/>
        <rFont val="Calibri"/>
        <family val="2"/>
      </rPr>
      <t xml:space="preserve"> Oracle EBS using </t>
    </r>
    <r>
      <rPr>
        <b/>
        <sz val="9"/>
        <color theme="1"/>
        <rFont val="Calibri"/>
        <family val="2"/>
      </rPr>
      <t>Internet Explorer</t>
    </r>
    <r>
      <rPr>
        <sz val="9"/>
        <color theme="1"/>
        <rFont val="Calibri"/>
        <family val="2"/>
      </rPr>
      <t xml:space="preserve"> browser(!), at </t>
    </r>
    <r>
      <rPr>
        <b/>
        <u/>
        <sz val="9"/>
        <color theme="3" tint="0.39997558519241921"/>
        <rFont val="Calibri"/>
        <family val="2"/>
      </rPr>
      <t>https://oraclefinance.dnvgl.com/</t>
    </r>
  </si>
  <si>
    <r>
      <t xml:space="preserve">2. In Oracle, click on </t>
    </r>
    <r>
      <rPr>
        <b/>
        <sz val="9"/>
        <color theme="1"/>
        <rFont val="Calibri"/>
        <family val="2"/>
      </rPr>
      <t>US_Timecard &gt; My Time &gt; Create Timecard</t>
    </r>
  </si>
  <si>
    <r>
      <t>3. Once a blank timecard has opened within Oracle (for the intended week), return to Timecard workbook and click on the large button labeled "</t>
    </r>
    <r>
      <rPr>
        <b/>
        <sz val="9"/>
        <color rgb="FF00B050"/>
        <rFont val="Calibri"/>
        <family val="2"/>
      </rPr>
      <t>Fill Oracle Hours</t>
    </r>
    <r>
      <rPr>
        <sz val="9"/>
        <color theme="1"/>
        <rFont val="Calibri"/>
        <family val="2"/>
      </rPr>
      <t>."</t>
    </r>
  </si>
  <si>
    <t>4. A dialog box will appear to show you the tabs open in Internet Explorer (IE). Enter the number next to the tab that contains your blank Oracle timecard. (If the only IE window open is your timecard, enter "0.")</t>
  </si>
  <si>
    <t>When you're ready to transfer your timecard to Oracle, follow these steps:</t>
  </si>
  <si>
    <r>
      <t>7. For those projects that require comments, go to Oracle and click the "</t>
    </r>
    <r>
      <rPr>
        <b/>
        <sz val="9"/>
        <color theme="1"/>
        <rFont val="Calibri"/>
        <family val="2"/>
      </rPr>
      <t>More Details</t>
    </r>
    <r>
      <rPr>
        <sz val="9"/>
        <color theme="1"/>
        <rFont val="Calibri"/>
        <family val="2"/>
      </rPr>
      <t>" button. Once the comments window appears in Oracle, return to the Timecard workbook and click the                     button next to the project row that contains the comments to be copied.</t>
    </r>
  </si>
  <si>
    <r>
      <t>8. In Oracle, click "</t>
    </r>
    <r>
      <rPr>
        <b/>
        <sz val="9"/>
        <color theme="1"/>
        <rFont val="Calibri"/>
        <family val="2"/>
      </rPr>
      <t>Apply</t>
    </r>
    <r>
      <rPr>
        <sz val="9"/>
        <color theme="1"/>
        <rFont val="Calibri"/>
        <family val="2"/>
      </rPr>
      <t>"</t>
    </r>
  </si>
  <si>
    <r>
      <t>9. In Oracle, click "</t>
    </r>
    <r>
      <rPr>
        <b/>
        <sz val="9"/>
        <color theme="1"/>
        <rFont val="Calibri"/>
        <family val="2"/>
      </rPr>
      <t>Save</t>
    </r>
    <r>
      <rPr>
        <sz val="9"/>
        <color theme="1"/>
        <rFont val="Calibri"/>
        <family val="2"/>
      </rPr>
      <t>" button (often)</t>
    </r>
  </si>
  <si>
    <r>
      <t>10. "</t>
    </r>
    <r>
      <rPr>
        <b/>
        <sz val="9"/>
        <color rgb="FFE8A318"/>
        <rFont val="Calibri"/>
        <family val="2"/>
      </rPr>
      <t>Clear Oracle Hours"</t>
    </r>
    <r>
      <rPr>
        <sz val="9"/>
        <color theme="1"/>
        <rFont val="Calibri"/>
        <family val="2"/>
      </rPr>
      <t xml:space="preserve"> and "</t>
    </r>
    <r>
      <rPr>
        <b/>
        <sz val="9"/>
        <color rgb="FFE8A318"/>
        <rFont val="Calibri"/>
        <family val="2"/>
      </rPr>
      <t>Clear</t>
    </r>
    <r>
      <rPr>
        <sz val="9"/>
        <color theme="1"/>
        <rFont val="Calibri"/>
        <family val="2"/>
      </rPr>
      <t>" macros are provided should things get messed up, for either the weekly timecard or each row of comments, respectively. From there, you can start from scratch.</t>
    </r>
  </si>
  <si>
    <t>Enter your annual chargeable hour target, innovation target (TSA?GIP), business development target, and your admin. limit. (See screenshot on left.)
If you started using this tool midway through the year and would like to track your YTD progress, use your chargeability report to paste in your YTD values. (See screenshot on right.)</t>
  </si>
  <si>
    <t>Chargeability</t>
  </si>
  <si>
    <t>F7 = SUM(G7:BF7) + Chargeable_Hours_YTD</t>
  </si>
  <si>
    <t>F8 = SUM(G8:BF8) + Innovation_Hours_YTD</t>
  </si>
  <si>
    <t>F9 = SUM(G9:BF9) + Business_Development_Hours_YTD</t>
  </si>
  <si>
    <t>F10 = SUM(G10:BF10) + Admin_Hours_YTD</t>
  </si>
  <si>
    <t>F11 = SUM(G11:BF11) + Absence_Hours_YTD</t>
  </si>
  <si>
    <t>Customized Project - Task Name</t>
  </si>
  <si>
    <t>Hints for Projects--Populate this Tab First</t>
  </si>
  <si>
    <r>
      <t>5. For timecards requiring more than the 3 rows offered by Oracle, click "</t>
    </r>
    <r>
      <rPr>
        <b/>
        <sz val="9"/>
        <color theme="1"/>
        <rFont val="Calibri"/>
        <family val="2"/>
      </rPr>
      <t>Add Another Row</t>
    </r>
    <r>
      <rPr>
        <sz val="9"/>
        <color theme="1"/>
        <rFont val="Calibri"/>
        <family val="2"/>
      </rPr>
      <t>"                                       in Oracle and then re-click the "</t>
    </r>
    <r>
      <rPr>
        <b/>
        <sz val="9"/>
        <color rgb="FF00B050"/>
        <rFont val="Calibri"/>
        <family val="2"/>
      </rPr>
      <t>Fill Oracle Hours</t>
    </r>
    <r>
      <rPr>
        <sz val="9"/>
        <color theme="1"/>
        <rFont val="Calibri"/>
        <family val="2"/>
      </rPr>
      <t xml:space="preserve">" button on this worksheet. </t>
    </r>
    <r>
      <rPr>
        <b/>
        <i/>
        <sz val="9"/>
        <color theme="1"/>
        <rFont val="Calibri"/>
        <family val="2"/>
      </rPr>
      <t>Repeat</t>
    </r>
    <r>
      <rPr>
        <sz val="9"/>
        <color theme="1"/>
        <rFont val="Calibri"/>
        <family val="2"/>
      </rPr>
      <t xml:space="preserve"> until all projects/hours have been copied.</t>
    </r>
  </si>
  <si>
    <t>Daily Totals</t>
  </si>
  <si>
    <t>Chargeable Hour Target</t>
  </si>
  <si>
    <t>Innovation Hour Target</t>
  </si>
  <si>
    <t>Project Number 
(exactly as in Oracle--copy/paste recommended)</t>
  </si>
  <si>
    <t>Task No. 
(exactly as in Oracle--copy/paste recommended)</t>
  </si>
  <si>
    <t>Requires Comments</t>
  </si>
  <si>
    <t>10010006 - Absences Global</t>
  </si>
  <si>
    <t>Target Categ.</t>
  </si>
  <si>
    <t>Date Last Modified</t>
  </si>
  <si>
    <t>6. In Oracle, click "Save" (often)</t>
  </si>
  <si>
    <t>If you've entered absence hours, they must appear at the uppermost row(s) of the table. Otherwise, your absence entries--through Absence Management--will become corrupted. If you have multiple absence rows, don't worry about the order--this tool won't touch those entries as long as you've sorted by color.</t>
  </si>
  <si>
    <t>Project-Task Nickname</t>
  </si>
  <si>
    <t>Other</t>
  </si>
  <si>
    <t>Contains</t>
  </si>
  <si>
    <t>Req'd.</t>
  </si>
  <si>
    <t>Avg. weekly chargeable hrs. needed to achieve year-end target</t>
  </si>
  <si>
    <t>Date range for YTD totals:</t>
  </si>
  <si>
    <t>Project-Task Nicknames</t>
  </si>
  <si>
    <t>Y</t>
  </si>
  <si>
    <t>Language</t>
  </si>
  <si>
    <t>Dutch</t>
  </si>
  <si>
    <t>French</t>
  </si>
  <si>
    <t>German</t>
  </si>
  <si>
    <t>Italian</t>
  </si>
  <si>
    <t>Norwegian</t>
  </si>
  <si>
    <t>Spanish</t>
  </si>
  <si>
    <t>"yyyy-mm-dd"</t>
  </si>
  <si>
    <t>"jjjj-mm-dd"</t>
  </si>
  <si>
    <t>"aaaa-mm-jj"</t>
  </si>
  <si>
    <t>"jjjj-mm-tt"</t>
  </si>
  <si>
    <t>"aaaa-mm-gg"</t>
  </si>
  <si>
    <t>"aaaa-mm-dd"</t>
  </si>
  <si>
    <r>
      <t xml:space="preserve">If workbook is used on a computer that doesn't use </t>
    </r>
    <r>
      <rPr>
        <b/>
        <sz val="10"/>
        <color theme="1"/>
        <rFont val="Calibri"/>
        <family val="2"/>
      </rPr>
      <t>English</t>
    </r>
    <r>
      <rPr>
        <sz val="10"/>
        <color theme="1"/>
        <rFont val="Calibri"/>
        <family val="2"/>
      </rPr>
      <t xml:space="preserve"> settings, you may need to perform a global "Replace" as shown below:</t>
    </r>
  </si>
  <si>
    <r>
      <t>Fi</t>
    </r>
    <r>
      <rPr>
        <b/>
        <u/>
        <sz val="10"/>
        <color theme="1"/>
        <rFont val="Calibri"/>
        <family val="2"/>
      </rPr>
      <t>n</t>
    </r>
    <r>
      <rPr>
        <b/>
        <sz val="10"/>
        <color theme="1"/>
        <rFont val="Calibri"/>
        <family val="2"/>
      </rPr>
      <t>d what:</t>
    </r>
  </si>
  <si>
    <r>
      <t>R</t>
    </r>
    <r>
      <rPr>
        <b/>
        <u/>
        <sz val="10"/>
        <color theme="1"/>
        <rFont val="Calibri"/>
        <family val="2"/>
      </rPr>
      <t>e</t>
    </r>
    <r>
      <rPr>
        <b/>
        <sz val="10"/>
        <color theme="1"/>
        <rFont val="Calibri"/>
        <family val="2"/>
      </rPr>
      <t>place with:</t>
    </r>
  </si>
  <si>
    <r>
      <t>"</t>
    </r>
    <r>
      <rPr>
        <sz val="8"/>
        <color theme="1"/>
        <rFont val="Verdana"/>
        <family val="2"/>
      </rPr>
      <t>åååå</t>
    </r>
    <r>
      <rPr>
        <sz val="10"/>
        <color theme="1"/>
        <rFont val="Calibri"/>
        <family val="2"/>
      </rPr>
      <t>-mm-dd"</t>
    </r>
  </si>
  <si>
    <t>Table of Contents</t>
  </si>
  <si>
    <r>
      <t xml:space="preserve">Hints for Weekly Time (Worksheet name </t>
    </r>
    <r>
      <rPr>
        <b/>
        <u/>
        <sz val="9"/>
        <color theme="1"/>
        <rFont val="Calibri"/>
        <family val="2"/>
      </rPr>
      <t>MUST</t>
    </r>
    <r>
      <rPr>
        <b/>
        <sz val="9"/>
        <color theme="1"/>
        <rFont val="Calibri"/>
        <family val="2"/>
      </rPr>
      <t xml:space="preserve"> be YYYY-MM-DD format of the Sunday ending the timecard week--as shown for 2018-08-05.)</t>
    </r>
  </si>
  <si>
    <t>Hints for date formats other than English</t>
  </si>
  <si>
    <t>Hints for add-in installation</t>
  </si>
  <si>
    <t>Projects worksheet</t>
  </si>
  <si>
    <r>
      <t xml:space="preserve">-Keep the list alphabetically sorted so that the dropdowns are easier to navigate on the Weekly worksheets.
-Non-chargeable project-tasks must begin with a "zz" so that they appear near the end of the project-task list.
-Absence project-task nicknames must begin with "zzz" so they appear at the very end of the project-task list (and don't interfere with Oracle's Absence Mgmt module). 
-Duplicate project-task nicknames will cause errors on the </t>
    </r>
    <r>
      <rPr>
        <b/>
        <sz val="9"/>
        <color theme="1"/>
        <rFont val="Calibri"/>
        <family val="2"/>
      </rPr>
      <t>2018 Stats</t>
    </r>
    <r>
      <rPr>
        <sz val="9"/>
        <color theme="1"/>
        <rFont val="Calibri"/>
        <family val="2"/>
      </rPr>
      <t xml:space="preserve"> worksheet.
Use </t>
    </r>
    <r>
      <rPr>
        <b/>
        <sz val="9"/>
        <color theme="1"/>
        <rFont val="Calibri"/>
        <family val="2"/>
      </rPr>
      <t>zzADMIN</t>
    </r>
    <r>
      <rPr>
        <sz val="9"/>
        <color theme="1"/>
        <rFont val="Calibri"/>
        <family val="2"/>
      </rPr>
      <t xml:space="preserve"> as left-most characters for admin project-task nicknames
Use </t>
    </r>
    <r>
      <rPr>
        <b/>
        <sz val="9"/>
        <color theme="1"/>
        <rFont val="Calibri"/>
        <family val="2"/>
      </rPr>
      <t>zzINNOV</t>
    </r>
    <r>
      <rPr>
        <sz val="9"/>
        <color theme="1"/>
        <rFont val="Calibri"/>
        <family val="2"/>
      </rPr>
      <t xml:space="preserve"> as left-most characters for TSA/GIP project-task nicknames
Use </t>
    </r>
    <r>
      <rPr>
        <b/>
        <sz val="9"/>
        <color theme="1"/>
        <rFont val="Calibri"/>
        <family val="2"/>
      </rPr>
      <t>zzBD</t>
    </r>
    <r>
      <rPr>
        <sz val="9"/>
        <color theme="1"/>
        <rFont val="Calibri"/>
        <family val="2"/>
      </rPr>
      <t xml:space="preserve"> as left-most characters for business development project-task nicknames
Use </t>
    </r>
    <r>
      <rPr>
        <b/>
        <sz val="9"/>
        <color theme="1"/>
        <rFont val="Calibri"/>
        <family val="2"/>
      </rPr>
      <t>zzz</t>
    </r>
    <r>
      <rPr>
        <sz val="9"/>
        <color theme="1"/>
        <rFont val="Calibri"/>
        <family val="2"/>
      </rPr>
      <t xml:space="preserve"> as left-most characters for absence project-task nicknames</t>
    </r>
  </si>
  <si>
    <t>Weekly worksheets</t>
  </si>
  <si>
    <t>The timecard tools have been moved to a ribbon programmed within the attached add-in file (.xlam). Here are the steps to install:</t>
  </si>
  <si>
    <t>Stats worksheet</t>
  </si>
  <si>
    <t>International Date Formats</t>
  </si>
  <si>
    <t>1. This file should be stored in the corresponding folder to this one (on my computer): 
     C:\Users\racmur\AppData\Roaming\Microsoft\AddIns</t>
  </si>
  <si>
    <t>Add-in Installation</t>
  </si>
  <si>
    <r>
      <t xml:space="preserve">2. Once you’ve stored the add-in file in the proper location, the next time you open Excel, you’ll probably have to instruct Excel to make use of it. This is done by going to: </t>
    </r>
    <r>
      <rPr>
        <b/>
        <sz val="9"/>
        <color theme="1"/>
        <rFont val="Verdana"/>
        <family val="2"/>
      </rPr>
      <t>Excel &gt; Options &gt; Add-ins</t>
    </r>
    <r>
      <rPr>
        <sz val="9"/>
        <color theme="1"/>
        <rFont val="Verdana"/>
        <family val="2"/>
      </rPr>
      <t>. At the bottom of the window, next to “Manage”, select “Excel Add-ins” and click the “Go” button.</t>
    </r>
  </si>
  <si>
    <r>
      <t xml:space="preserve">In the next window that opens, look for and select the add-in named </t>
    </r>
    <r>
      <rPr>
        <i/>
        <sz val="9"/>
        <color theme="1"/>
        <rFont val="Verdana"/>
        <family val="2"/>
      </rPr>
      <t>Timecard Toolbox</t>
    </r>
    <r>
      <rPr>
        <sz val="9"/>
        <color theme="1"/>
        <rFont val="Verdana"/>
        <family val="2"/>
      </rPr>
      <t>.</t>
    </r>
  </si>
  <si>
    <t>​</t>
  </si>
  <si>
    <r>
      <t xml:space="preserve">3. Once the add-in is properly installed, you’ll may need to force the “Timecard” ribbon (driven by the add-in) to appear among your displayed ribbons. This is done by going to: </t>
    </r>
    <r>
      <rPr>
        <b/>
        <sz val="9"/>
        <color theme="1"/>
        <rFont val="Verdana"/>
        <family val="2"/>
        <scheme val="major"/>
      </rPr>
      <t>Excel &gt; Options &gt; Customize Ribbon</t>
    </r>
    <r>
      <rPr>
        <sz val="9"/>
        <color theme="1"/>
        <rFont val="Verdana"/>
        <family val="2"/>
        <scheme val="major"/>
      </rPr>
      <t xml:space="preserve">. </t>
    </r>
  </si>
  <si>
    <r>
      <t xml:space="preserve">4. Now, you'll have the option to withhold rows from being written to Oracle using "Y" or "N" in column W. I use this to try to keep track, internally,  of tasks that performed above and beyond chargeable hours. Furthermore, if you used to use the macro-enabled workbook, you'll notice that the buttons to interact with Oracle have been moved from the worksheet to the </t>
    </r>
    <r>
      <rPr>
        <b/>
        <sz val="9"/>
        <color theme="1"/>
        <rFont val="Verdana"/>
        <family val="2"/>
        <scheme val="major"/>
      </rPr>
      <t>Timecard</t>
    </r>
    <r>
      <rPr>
        <sz val="9"/>
        <color theme="1"/>
        <rFont val="Verdana"/>
        <family val="2"/>
        <scheme val="major"/>
      </rPr>
      <t xml:space="preserve"> ribbon.</t>
    </r>
  </si>
  <si>
    <r>
      <rPr>
        <u/>
        <sz val="9"/>
        <color theme="1"/>
        <rFont val="Calibri"/>
        <family val="2"/>
      </rPr>
      <t>Only</t>
    </r>
    <r>
      <rPr>
        <sz val="9"/>
        <color theme="1"/>
        <rFont val="Calibri"/>
        <family val="2"/>
      </rPr>
      <t xml:space="preserve"> include hours recorded in 
Oracle in weekly totals (</t>
    </r>
    <r>
      <rPr>
        <u/>
        <sz val="9"/>
        <color theme="1"/>
        <rFont val="Calibri"/>
        <family val="2"/>
      </rPr>
      <t>Y</t>
    </r>
    <r>
      <rPr>
        <sz val="9"/>
        <color theme="1"/>
        <rFont val="Calibri"/>
        <family val="2"/>
      </rPr>
      <t>/N)?</t>
    </r>
  </si>
  <si>
    <t>Fill in green</t>
  </si>
  <si>
    <t>Total Vacation Accrued (Days)</t>
  </si>
  <si>
    <t>Vacation Taken  (Hrs)</t>
  </si>
  <si>
    <t>Vacation Remaining (Days)</t>
  </si>
  <si>
    <t>Vacation Remaining (Wks)</t>
  </si>
  <si>
    <t>Hrs / 2 Wks</t>
  </si>
  <si>
    <t>Vacation Remaining (Hrs)</t>
  </si>
  <si>
    <t>Total Vacation Accrued (Hrs)</t>
  </si>
  <si>
    <t>Starting Monday</t>
  </si>
  <si>
    <t>Ending Sunday</t>
  </si>
  <si>
    <t>Vacation Added (Hrs)</t>
  </si>
  <si>
    <t>Floating Holiday Remaining (Hrs)</t>
  </si>
  <si>
    <t>Sick Time Remaining (Hrs)</t>
  </si>
  <si>
    <t>Volunteer Remaining (Hrs)</t>
  </si>
  <si>
    <t>Vacation</t>
  </si>
  <si>
    <t>Floating Holiday</t>
  </si>
  <si>
    <t>zzzFloating Holiday</t>
  </si>
  <si>
    <t>Absence Category</t>
  </si>
  <si>
    <t>Volunteer Time</t>
  </si>
  <si>
    <t>BD/Proposal/Conference Hour Target</t>
  </si>
  <si>
    <t>Hours</t>
  </si>
  <si>
    <t>Admin Hour Limit:</t>
  </si>
  <si>
    <t>Total Floating Holiday (Hrs)</t>
  </si>
  <si>
    <t>Total Sick Leave (Hrs)</t>
  </si>
  <si>
    <t>Total Volunteer Time (Hrs)</t>
  </si>
  <si>
    <t>Vacation Accrual Rate</t>
  </si>
  <si>
    <t>705-Volunteer Leave</t>
  </si>
  <si>
    <t>Date</t>
  </si>
  <si>
    <t xml:space="preserve"> Description</t>
  </si>
  <si>
    <t>Added column to count projects billed in Oracle</t>
  </si>
  <si>
    <r>
      <t>Copy</t>
    </r>
    <r>
      <rPr>
        <b/>
        <sz val="9"/>
        <color theme="0"/>
        <rFont val="Verdana"/>
        <family val="2"/>
      </rPr>
      <t>&gt;</t>
    </r>
    <r>
      <rPr>
        <b/>
        <sz val="9"/>
        <color theme="0"/>
        <rFont val="Calibri"/>
        <family val="2"/>
      </rPr>
      <t xml:space="preserve"> Oracle</t>
    </r>
  </si>
  <si>
    <t>Created original 2021 version</t>
  </si>
  <si>
    <t>Annual Tallies</t>
  </si>
  <si>
    <t>Removed reference to year in worksheet names (except weekly timesheets)</t>
  </si>
  <si>
    <t>Added rows to accommodate 40 project/task entries</t>
  </si>
  <si>
    <t>Project-Task Example</t>
  </si>
  <si>
    <t>Project Name Example</t>
  </si>
  <si>
    <t>Task Name Example</t>
  </si>
  <si>
    <t>Billable</t>
  </si>
  <si>
    <t>Dept.-specific, 
if applic.</t>
  </si>
  <si>
    <t>Revised error message for improperly sorted absences</t>
  </si>
  <si>
    <t>Example comment</t>
  </si>
  <si>
    <t>zzzVolunteering</t>
  </si>
  <si>
    <t>Updated add-in to clear comments properly</t>
  </si>
  <si>
    <t>Renamed zzzVolunteer to zzzVolunteering</t>
  </si>
  <si>
    <t>Rolled previous</t>
  </si>
  <si>
    <t>over from year:</t>
  </si>
  <si>
    <t>In an effort to manage computational time required to update entire workbook, set workbook to calculate manually.</t>
  </si>
  <si>
    <t>Removed project counting column on weekly timecard</t>
  </si>
  <si>
    <t>Repaired equations that weren't sorting properly on weekly timecard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</si>
</sst>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yyyy\-mm\-dd"/>
    <numFmt numFmtId="165" formatCode="0.0%"/>
    <numFmt numFmtId="166" formatCode="m\-d"/>
    <numFmt numFmtId="167" formatCode="0.0"/>
    <numFmt numFmtId="168" formatCode="#,##0.0"/>
    <numFmt numFmtId="169" formatCode="[$-409]yyyy\-mm\-dd;@"/>
    <numFmt numFmtId="170" formatCode="yyyy\-mmm\-dd"/>
  </numFmts>
  <fonts count="54" x14ac:knownFonts="1">
    <font>
      <sz val="9"/>
      <color theme="1"/>
      <name val="Calibri"/>
      <family val="2"/>
    </font>
    <font>
      <sz val="9"/>
      <color theme="1"/>
      <name val="Verdana"/>
      <family val="2"/>
    </font>
    <font>
      <sz val="11"/>
      <color theme="1"/>
      <name val="Verdana"/>
      <family val="2"/>
      <scheme val="minor"/>
    </font>
    <font>
      <sz val="11"/>
      <color theme="1"/>
      <name val="Verdana"/>
      <family val="2"/>
      <scheme val="minor"/>
    </font>
    <font>
      <sz val="11"/>
      <color theme="1"/>
      <name val="Verdana"/>
      <family val="2"/>
      <scheme val="minor"/>
    </font>
    <font>
      <sz val="8"/>
      <color theme="1"/>
      <name val="Verdana"/>
      <family val="2"/>
    </font>
    <font>
      <sz val="8"/>
      <color theme="1"/>
      <name val="Verdana"/>
      <family val="2"/>
    </font>
    <font>
      <b/>
      <sz val="9"/>
      <color theme="1"/>
      <name val="Calibri"/>
      <family val="2"/>
    </font>
    <font>
      <sz val="9"/>
      <color rgb="FF000000"/>
      <name val="Calibri"/>
      <family val="2"/>
    </font>
    <font>
      <sz val="10"/>
      <color theme="1"/>
      <name val="Calibri"/>
      <family val="2"/>
    </font>
    <font>
      <sz val="11"/>
      <color theme="1"/>
      <name val="Calibri"/>
      <family val="2"/>
    </font>
    <font>
      <b/>
      <sz val="10"/>
      <color theme="1"/>
      <name val="Calibri"/>
      <family val="2"/>
    </font>
    <font>
      <b/>
      <sz val="11"/>
      <color theme="1"/>
      <name val="Calibri"/>
      <family val="2"/>
    </font>
    <font>
      <sz val="9"/>
      <color theme="1"/>
      <name val="Calibri"/>
      <family val="2"/>
    </font>
    <font>
      <b/>
      <sz val="15"/>
      <color theme="3"/>
      <name val="Calibri"/>
      <family val="2"/>
    </font>
    <font>
      <b/>
      <sz val="13"/>
      <color theme="3"/>
      <name val="Calibri"/>
      <family val="2"/>
    </font>
    <font>
      <b/>
      <sz val="11"/>
      <color theme="3"/>
      <name val="Calibri"/>
      <family val="2"/>
    </font>
    <font>
      <b/>
      <sz val="9"/>
      <color theme="3"/>
      <name val="Calibri"/>
      <family val="2"/>
    </font>
    <font>
      <b/>
      <sz val="9"/>
      <name val="Calibri"/>
      <family val="2"/>
    </font>
    <font>
      <b/>
      <sz val="9"/>
      <color theme="3" tint="0.59999389629810485"/>
      <name val="Calibri"/>
      <family val="2"/>
    </font>
    <font>
      <sz val="9"/>
      <name val="Calibri"/>
      <family val="2"/>
    </font>
    <font>
      <i/>
      <sz val="9"/>
      <color theme="1"/>
      <name val="Calibri"/>
      <family val="2"/>
    </font>
    <font>
      <sz val="9"/>
      <color theme="0"/>
      <name val="Calibri"/>
      <family val="2"/>
    </font>
    <font>
      <b/>
      <sz val="9"/>
      <color theme="3" tint="0.39997558519241921"/>
      <name val="Calibri"/>
      <family val="2"/>
    </font>
    <font>
      <sz val="10"/>
      <color theme="1"/>
      <name val="Tahoma"/>
      <family val="2"/>
    </font>
    <font>
      <b/>
      <u/>
      <sz val="9"/>
      <color theme="3" tint="0.39997558519241921"/>
      <name val="Calibri"/>
      <family val="2"/>
    </font>
    <font>
      <b/>
      <sz val="9"/>
      <color rgb="FF00B050"/>
      <name val="Calibri"/>
      <family val="2"/>
    </font>
    <font>
      <b/>
      <sz val="9"/>
      <color rgb="FFE8A318"/>
      <name val="Calibri"/>
      <family val="2"/>
    </font>
    <font>
      <b/>
      <i/>
      <sz val="9"/>
      <color theme="1"/>
      <name val="Calibri"/>
      <family val="2"/>
    </font>
    <font>
      <u/>
      <sz val="9"/>
      <color theme="10"/>
      <name val="Calibri"/>
      <family val="2"/>
    </font>
    <font>
      <b/>
      <sz val="10"/>
      <color theme="0"/>
      <name val="Calibri"/>
      <family val="2"/>
    </font>
    <font>
      <sz val="9"/>
      <color theme="1"/>
      <name val="Verdana"/>
      <family val="2"/>
    </font>
    <font>
      <b/>
      <sz val="8"/>
      <color theme="0"/>
      <name val="Calibri"/>
      <family val="2"/>
    </font>
    <font>
      <i/>
      <sz val="12"/>
      <name val="Calibri"/>
      <family val="2"/>
    </font>
    <font>
      <sz val="8"/>
      <color theme="1"/>
      <name val="Calibri"/>
      <family val="2"/>
    </font>
    <font>
      <b/>
      <sz val="10"/>
      <name val="Calibri"/>
      <family val="2"/>
    </font>
    <font>
      <i/>
      <sz val="9"/>
      <color theme="0" tint="-0.14999847407452621"/>
      <name val="Calibri"/>
      <family val="2"/>
    </font>
    <font>
      <b/>
      <sz val="9"/>
      <color theme="0"/>
      <name val="Calibri"/>
      <family val="2"/>
    </font>
    <font>
      <u/>
      <sz val="9"/>
      <color theme="1"/>
      <name val="Calibri"/>
      <family val="2"/>
    </font>
    <font>
      <b/>
      <u/>
      <sz val="10"/>
      <color theme="1"/>
      <name val="Calibri"/>
      <family val="2"/>
    </font>
    <font>
      <b/>
      <sz val="12"/>
      <color theme="3"/>
      <name val="Calibri"/>
      <family val="2"/>
    </font>
    <font>
      <b/>
      <u/>
      <sz val="9"/>
      <color theme="1"/>
      <name val="Calibri"/>
      <family val="2"/>
    </font>
    <font>
      <b/>
      <sz val="9"/>
      <color theme="1"/>
      <name val="Verdana"/>
      <family val="2"/>
    </font>
    <font>
      <i/>
      <sz val="9"/>
      <color theme="1"/>
      <name val="Verdana"/>
      <family val="2"/>
    </font>
    <font>
      <sz val="9"/>
      <color theme="1"/>
      <name val="Verdana"/>
      <family val="2"/>
      <scheme val="major"/>
    </font>
    <font>
      <b/>
      <sz val="9"/>
      <color theme="1"/>
      <name val="Verdana"/>
      <family val="2"/>
      <scheme val="major"/>
    </font>
    <font>
      <b/>
      <sz val="11"/>
      <name val="Verdana"/>
      <family val="2"/>
      <scheme val="minor"/>
    </font>
    <font>
      <b/>
      <sz val="11"/>
      <color theme="1"/>
      <name val="Verdana"/>
      <family val="2"/>
      <scheme val="minor"/>
    </font>
    <font>
      <sz val="11"/>
      <name val="Verdana"/>
      <family val="2"/>
      <scheme val="minor"/>
    </font>
    <font>
      <i/>
      <sz val="11"/>
      <color theme="1"/>
      <name val="Verdana"/>
      <family val="2"/>
      <scheme val="minor"/>
    </font>
    <font>
      <sz val="10"/>
      <color theme="1"/>
      <name val="Arial Unicode MS"/>
      <family val="2"/>
    </font>
    <font>
      <sz val="8.5"/>
      <color theme="1"/>
      <name val="Calibri"/>
      <family val="2"/>
    </font>
    <font>
      <sz val="8"/>
      <color theme="0"/>
      <name val="Calibri"/>
      <family val="2"/>
    </font>
    <font>
      <b/>
      <sz val="9"/>
      <color theme="0"/>
      <name val="Verdana"/>
      <family val="2"/>
    </font>
  </fonts>
  <fills count="15">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bgColor indexed="64"/>
      </patternFill>
    </fill>
    <fill>
      <patternFill patternType="solid">
        <fgColor theme="4"/>
        <bgColor theme="4"/>
      </patternFill>
    </fill>
    <fill>
      <patternFill patternType="solid">
        <fgColor theme="4" tint="0.59999389629810485"/>
        <bgColor theme="4"/>
      </patternFill>
    </fill>
    <fill>
      <patternFill patternType="solid">
        <fgColor theme="7" tint="0.89999084444715716"/>
        <bgColor indexed="64"/>
      </patternFill>
    </fill>
    <fill>
      <patternFill patternType="solid">
        <fgColor theme="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theme="1"/>
      </left>
      <right style="thin">
        <color theme="1"/>
      </right>
      <top style="thick">
        <color theme="4"/>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top style="thick">
        <color theme="4"/>
      </top>
      <bottom/>
      <diagonal/>
    </border>
    <border>
      <left/>
      <right/>
      <top style="thick">
        <color theme="4"/>
      </top>
      <bottom/>
      <diagonal/>
    </border>
    <border>
      <left/>
      <right style="thin">
        <color indexed="64"/>
      </right>
      <top style="thick">
        <color theme="4"/>
      </top>
      <bottom/>
      <diagonal/>
    </border>
    <border>
      <left style="thin">
        <color theme="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theme="4" tint="0.39997558519241921"/>
      </top>
      <bottom style="thin">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medium">
        <color indexed="64"/>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style="thin">
        <color indexed="64"/>
      </right>
      <top style="medium">
        <color indexed="64"/>
      </top>
      <bottom style="medium">
        <color indexed="64"/>
      </bottom>
      <diagonal/>
    </border>
    <border>
      <left style="medium">
        <color rgb="FF000000"/>
      </left>
      <right style="thin">
        <color indexed="64"/>
      </right>
      <top style="medium">
        <color rgb="FF000000"/>
      </top>
      <bottom style="thin">
        <color theme="3"/>
      </bottom>
      <diagonal/>
    </border>
    <border>
      <left style="thin">
        <color indexed="64"/>
      </left>
      <right/>
      <top style="thin">
        <color theme="4" tint="0.39997558519241921"/>
      </top>
      <bottom/>
      <diagonal/>
    </border>
    <border>
      <left style="medium">
        <color indexed="64"/>
      </left>
      <right/>
      <top style="thin">
        <color theme="4" tint="0.39997558519241921"/>
      </top>
      <bottom/>
      <diagonal/>
    </border>
    <border>
      <left/>
      <right/>
      <top style="thin">
        <color theme="4" tint="0.39997558519241921"/>
      </top>
      <bottom/>
      <diagonal/>
    </border>
    <border>
      <left style="thin">
        <color theme="3" tint="0.39994506668294322"/>
      </left>
      <right/>
      <top style="thin">
        <color theme="4" tint="0.3999755851924192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medium">
        <color indexed="64"/>
      </left>
      <right/>
      <top/>
      <bottom/>
      <diagonal/>
    </border>
    <border>
      <left style="thin">
        <color theme="3" tint="0.39994506668294322"/>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theme="3" tint="0.39994506668294322"/>
      </right>
      <top style="medium">
        <color indexed="64"/>
      </top>
      <bottom style="medium">
        <color indexed="64"/>
      </bottom>
      <diagonal/>
    </border>
    <border>
      <left style="thin">
        <color theme="3" tint="0.39994506668294322"/>
      </left>
      <right style="thin">
        <color theme="3" tint="0.39994506668294322"/>
      </right>
      <top style="medium">
        <color indexed="64"/>
      </top>
      <bottom style="medium">
        <color indexed="64"/>
      </bottom>
      <diagonal/>
    </border>
    <border>
      <left style="medium">
        <color indexed="64"/>
      </left>
      <right/>
      <top style="thin">
        <color theme="4" tint="0.59996337778862885"/>
      </top>
      <bottom/>
      <diagonal/>
    </border>
    <border>
      <left/>
      <right/>
      <top style="thin">
        <color theme="4" tint="0.59996337778862885"/>
      </top>
      <bottom/>
      <diagonal/>
    </border>
    <border>
      <left style="thin">
        <color theme="3" tint="0.39994506668294322"/>
      </left>
      <right/>
      <top style="thin">
        <color theme="4" tint="0.59996337778862885"/>
      </top>
      <bottom/>
      <diagonal/>
    </border>
    <border>
      <left/>
      <right/>
      <top style="thin">
        <color theme="3"/>
      </top>
      <bottom/>
      <diagonal/>
    </border>
    <border>
      <left/>
      <right/>
      <top style="thin">
        <color rgb="FF0070C0"/>
      </top>
      <bottom/>
      <diagonal/>
    </border>
    <border>
      <left style="medium">
        <color indexed="64"/>
      </left>
      <right/>
      <top/>
      <bottom style="medium">
        <color indexed="64"/>
      </bottom>
      <diagonal/>
    </border>
    <border>
      <left style="medium">
        <color auto="1"/>
      </left>
      <right style="medium">
        <color auto="1"/>
      </right>
      <top/>
      <bottom/>
      <diagonal/>
    </border>
  </borders>
  <cellStyleXfs count="16">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3" fillId="0" borderId="0" applyNumberFormat="0" applyFill="0" applyBorder="0" applyAlignment="0" applyProtection="0"/>
    <xf numFmtId="9" fontId="13" fillId="0" borderId="0" applyFont="0" applyFill="0" applyBorder="0" applyAlignment="0" applyProtection="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6" fillId="0" borderId="0"/>
    <xf numFmtId="0" fontId="5" fillId="0" borderId="0"/>
    <xf numFmtId="0" fontId="24" fillId="0" borderId="0"/>
    <xf numFmtId="0" fontId="29" fillId="0" borderId="0" applyNumberFormat="0" applyFill="0" applyBorder="0" applyAlignment="0" applyProtection="0"/>
    <xf numFmtId="0" fontId="4" fillId="0" borderId="0"/>
    <xf numFmtId="0" fontId="14" fillId="0" borderId="8" applyNumberFormat="0" applyFill="0" applyAlignment="0" applyProtection="0"/>
  </cellStyleXfs>
  <cellXfs count="377">
    <xf numFmtId="0" fontId="0" fillId="0" borderId="0" xfId="0"/>
    <xf numFmtId="0" fontId="0" fillId="0" borderId="0" xfId="0" applyAlignment="1">
      <alignment horizontal="left" vertical="center" wrapText="1" indent="1"/>
    </xf>
    <xf numFmtId="0" fontId="0" fillId="13" borderId="12" xfId="0" quotePrefix="1" applyFill="1" applyBorder="1" applyAlignment="1">
      <alignment horizontal="left" vertical="center" wrapText="1" indent="1"/>
    </xf>
    <xf numFmtId="0" fontId="0" fillId="0" borderId="12" xfId="0" quotePrefix="1" applyBorder="1" applyAlignment="1">
      <alignment horizontal="left" vertical="center" wrapText="1" indent="1"/>
    </xf>
    <xf numFmtId="0" fontId="0" fillId="0" borderId="13" xfId="0" applyBorder="1" applyAlignment="1">
      <alignment horizontal="left" vertical="center" wrapText="1" indent="1"/>
    </xf>
    <xf numFmtId="0" fontId="0" fillId="0" borderId="0" xfId="0" applyAlignment="1">
      <alignment horizontal="right" vertical="center" wrapText="1"/>
    </xf>
    <xf numFmtId="0" fontId="0" fillId="0" borderId="0" xfId="0" applyAlignment="1">
      <alignment horizontal="right" vertical="center" wrapText="1"/>
    </xf>
    <xf numFmtId="0" fontId="0" fillId="0" borderId="0" xfId="0" applyAlignment="1">
      <alignment vertical="center"/>
    </xf>
    <xf numFmtId="0" fontId="0" fillId="0" borderId="0" xfId="0" applyAlignment="1">
      <alignment horizontal="center" vertical="center"/>
    </xf>
    <xf numFmtId="4" fontId="0" fillId="0" borderId="0" xfId="0" applyNumberFormat="1" applyAlignment="1">
      <alignment horizontal="right" vertical="center" indent="1"/>
    </xf>
    <xf numFmtId="4" fontId="0" fillId="3" borderId="0" xfId="0" applyNumberFormat="1" applyFill="1" applyAlignment="1">
      <alignment horizontal="right" vertical="center" indent="1"/>
    </xf>
    <xf numFmtId="165" fontId="0" fillId="3" borderId="0" xfId="6" applyNumberFormat="1" applyFont="1" applyFill="1" applyAlignment="1">
      <alignment horizontal="right" vertical="center" indent="1"/>
    </xf>
    <xf numFmtId="0" fontId="14" fillId="0" borderId="8" xfId="7" applyAlignment="1">
      <alignment vertical="center"/>
    </xf>
    <xf numFmtId="164" fontId="17" fillId="0" borderId="10" xfId="9" applyNumberFormat="1" applyFont="1" applyAlignment="1">
      <alignment horizontal="center" vertical="center" wrapText="1"/>
    </xf>
    <xf numFmtId="0" fontId="0" fillId="0" borderId="0" xfId="0" applyAlignment="1">
      <alignment horizontal="left" vertical="center"/>
    </xf>
    <xf numFmtId="2" fontId="0" fillId="0" borderId="0" xfId="0" applyNumberFormat="1" applyAlignment="1">
      <alignment horizontal="right" vertical="center" indent="1"/>
    </xf>
    <xf numFmtId="164" fontId="17" fillId="0" borderId="10" xfId="9" applyNumberFormat="1" applyFont="1" applyAlignment="1">
      <alignment horizontal="left" vertical="center" indent="1"/>
    </xf>
    <xf numFmtId="0" fontId="0" fillId="0" borderId="0" xfId="0" applyAlignment="1">
      <alignment horizontal="right" vertical="center" indent="1"/>
    </xf>
    <xf numFmtId="0" fontId="17" fillId="0" borderId="9" xfId="8" applyFont="1" applyAlignment="1">
      <alignment horizontal="center" vertical="center"/>
    </xf>
    <xf numFmtId="0" fontId="20" fillId="6" borderId="0" xfId="0" applyFont="1" applyFill="1" applyAlignment="1" applyProtection="1">
      <alignment horizontal="center" vertical="top"/>
      <protection locked="0"/>
    </xf>
    <xf numFmtId="0" fontId="20" fillId="7" borderId="0" xfId="0" applyFont="1" applyFill="1" applyAlignment="1" applyProtection="1">
      <alignment horizontal="center" vertical="top"/>
      <protection locked="0"/>
    </xf>
    <xf numFmtId="0" fontId="0" fillId="5" borderId="0" xfId="0" applyFill="1" applyAlignment="1" applyProtection="1">
      <alignment horizontal="center" vertical="top"/>
      <protection locked="0"/>
    </xf>
    <xf numFmtId="0" fontId="21" fillId="0" borderId="0" xfId="0" applyFont="1" applyAlignment="1" applyProtection="1">
      <alignment vertical="top"/>
      <protection locked="0"/>
    </xf>
    <xf numFmtId="0" fontId="17" fillId="0" borderId="0" xfId="9" applyFont="1" applyBorder="1" applyAlignment="1">
      <alignment horizontal="center" vertical="center"/>
    </xf>
    <xf numFmtId="0" fontId="0" fillId="0" borderId="0" xfId="0" applyAlignment="1">
      <alignment vertical="top"/>
    </xf>
    <xf numFmtId="0" fontId="22" fillId="8" borderId="0" xfId="0" applyFont="1" applyFill="1" applyAlignment="1" applyProtection="1">
      <alignment horizontal="center" vertical="top"/>
      <protection locked="0"/>
    </xf>
    <xf numFmtId="0" fontId="7" fillId="0" borderId="0" xfId="0" applyFont="1" applyAlignment="1" applyProtection="1">
      <alignment horizontal="center" vertical="center" wrapText="1"/>
      <protection locked="0"/>
    </xf>
    <xf numFmtId="0" fontId="7" fillId="0" borderId="0" xfId="0" applyFont="1" applyAlignment="1" applyProtection="1">
      <alignment vertical="top"/>
      <protection locked="0"/>
    </xf>
    <xf numFmtId="0" fontId="0" fillId="0" borderId="0" xfId="0" applyAlignment="1" applyProtection="1">
      <alignment vertical="top"/>
      <protection locked="0"/>
    </xf>
    <xf numFmtId="0" fontId="0" fillId="0" borderId="1" xfId="0" applyBorder="1" applyAlignment="1">
      <alignment horizontal="right" vertical="center"/>
    </xf>
    <xf numFmtId="0" fontId="7" fillId="3" borderId="15" xfId="0" applyFont="1" applyFill="1" applyBorder="1" applyAlignment="1">
      <alignment horizontal="right" vertical="center"/>
    </xf>
    <xf numFmtId="0" fontId="7" fillId="3" borderId="16" xfId="0" applyFont="1" applyFill="1" applyBorder="1" applyAlignment="1">
      <alignment horizontal="right" vertical="center"/>
    </xf>
    <xf numFmtId="0" fontId="7" fillId="0" borderId="16" xfId="0" applyFont="1" applyBorder="1" applyAlignment="1">
      <alignment horizontal="right" vertical="center"/>
    </xf>
    <xf numFmtId="49" fontId="17" fillId="0" borderId="10" xfId="9" applyNumberFormat="1" applyFont="1" applyAlignment="1">
      <alignment horizontal="left" vertical="center" indent="1"/>
    </xf>
    <xf numFmtId="49" fontId="17" fillId="0" borderId="10" xfId="9" applyNumberFormat="1" applyFont="1" applyAlignment="1">
      <alignment horizontal="center" vertical="center"/>
    </xf>
    <xf numFmtId="0" fontId="0" fillId="0" borderId="0" xfId="0" quotePrefix="1"/>
    <xf numFmtId="0" fontId="0" fillId="0" borderId="0" xfId="0" applyAlignment="1">
      <alignment wrapText="1"/>
    </xf>
    <xf numFmtId="165" fontId="18" fillId="3" borderId="25" xfId="6" applyNumberFormat="1" applyFont="1" applyFill="1" applyBorder="1" applyAlignment="1">
      <alignment horizontal="right" vertical="center" indent="1"/>
    </xf>
    <xf numFmtId="165" fontId="18" fillId="9" borderId="1" xfId="6" applyNumberFormat="1" applyFont="1" applyFill="1" applyBorder="1" applyAlignment="1">
      <alignment horizontal="right" vertical="center" indent="1"/>
    </xf>
    <xf numFmtId="4" fontId="0" fillId="3" borderId="1" xfId="0" applyNumberFormat="1" applyFill="1" applyBorder="1" applyAlignment="1">
      <alignment horizontal="right" vertical="center" indent="1"/>
    </xf>
    <xf numFmtId="4" fontId="0" fillId="0" borderId="1" xfId="0" applyNumberFormat="1" applyBorder="1" applyAlignment="1">
      <alignment horizontal="right" vertical="center" indent="1"/>
    </xf>
    <xf numFmtId="0" fontId="7" fillId="0" borderId="1" xfId="0" applyFont="1" applyBorder="1" applyAlignment="1">
      <alignment horizontal="right" vertical="center" wrapText="1"/>
    </xf>
    <xf numFmtId="0" fontId="7" fillId="3" borderId="1" xfId="0" applyFont="1" applyFill="1" applyBorder="1" applyAlignment="1">
      <alignment horizontal="right" vertical="center" wrapText="1"/>
    </xf>
    <xf numFmtId="49" fontId="7" fillId="0" borderId="0" xfId="0" applyNumberFormat="1" applyFont="1" applyAlignment="1" applyProtection="1">
      <alignment horizontal="center" vertical="center" wrapText="1"/>
      <protection locked="0"/>
    </xf>
    <xf numFmtId="0" fontId="0" fillId="0" borderId="0" xfId="0" applyAlignment="1" applyProtection="1">
      <alignment vertical="center"/>
      <protection locked="0"/>
    </xf>
    <xf numFmtId="0" fontId="0" fillId="0" borderId="0" xfId="0" applyAlignment="1" applyProtection="1">
      <alignment horizontal="left" vertical="center"/>
      <protection locked="0"/>
    </xf>
    <xf numFmtId="49" fontId="0" fillId="0" borderId="0" xfId="0" applyNumberFormat="1" applyAlignment="1" applyProtection="1">
      <alignment horizontal="left" vertical="center"/>
      <protection locked="0"/>
    </xf>
    <xf numFmtId="0" fontId="0" fillId="0" borderId="0" xfId="0" applyAlignment="1" applyProtection="1">
      <alignment horizontal="center" vertical="center"/>
      <protection locked="0"/>
    </xf>
    <xf numFmtId="0" fontId="10" fillId="0" borderId="0" xfId="0" applyFont="1" applyAlignment="1">
      <alignment vertical="center"/>
    </xf>
    <xf numFmtId="0" fontId="0" fillId="0" borderId="3" xfId="0" applyBorder="1" applyAlignment="1">
      <alignment horizontal="center"/>
    </xf>
    <xf numFmtId="0" fontId="0" fillId="0" borderId="4" xfId="0" applyBorder="1" applyAlignment="1">
      <alignment horizontal="center"/>
    </xf>
    <xf numFmtId="0" fontId="13" fillId="0" borderId="0" xfId="0" applyFont="1" applyAlignment="1">
      <alignment vertical="center"/>
    </xf>
    <xf numFmtId="0" fontId="13" fillId="0" borderId="0" xfId="0" applyFont="1"/>
    <xf numFmtId="0" fontId="10" fillId="0" borderId="0" xfId="0" applyFont="1" applyAlignment="1">
      <alignment horizontal="center" vertical="center"/>
    </xf>
    <xf numFmtId="2" fontId="0" fillId="0" borderId="0" xfId="0" applyNumberFormat="1" applyAlignment="1">
      <alignment vertical="center"/>
    </xf>
    <xf numFmtId="2" fontId="12" fillId="0" borderId="0" xfId="0" applyNumberFormat="1" applyFont="1" applyAlignment="1">
      <alignment horizontal="right" vertical="center" indent="1"/>
    </xf>
    <xf numFmtId="0" fontId="32" fillId="11" borderId="26" xfId="0" applyFont="1" applyFill="1" applyBorder="1" applyAlignment="1">
      <alignment horizontal="center" vertical="center" wrapText="1"/>
    </xf>
    <xf numFmtId="0" fontId="32" fillId="11" borderId="27" xfId="0" applyFont="1" applyFill="1" applyBorder="1" applyAlignment="1">
      <alignment horizontal="center" vertical="center" wrapText="1"/>
    </xf>
    <xf numFmtId="0" fontId="34" fillId="0" borderId="0" xfId="0" applyFont="1" applyAlignment="1">
      <alignment horizontal="center" vertical="center" wrapText="1"/>
    </xf>
    <xf numFmtId="0" fontId="9" fillId="0" borderId="0" xfId="0" applyFont="1" applyAlignment="1">
      <alignment vertical="center"/>
    </xf>
    <xf numFmtId="2" fontId="11" fillId="0" borderId="3" xfId="0" applyNumberFormat="1" applyFont="1" applyBorder="1" applyAlignment="1">
      <alignment horizontal="center" vertical="center"/>
    </xf>
    <xf numFmtId="0" fontId="9" fillId="0" borderId="0" xfId="0" applyFont="1"/>
    <xf numFmtId="0" fontId="32" fillId="11" borderId="28" xfId="0" applyFont="1" applyFill="1" applyBorder="1" applyAlignment="1">
      <alignment horizontal="center" vertical="center" wrapText="1"/>
    </xf>
    <xf numFmtId="1" fontId="36" fillId="0" borderId="0" xfId="0" applyNumberFormat="1" applyFont="1" applyAlignment="1">
      <alignment vertical="center"/>
    </xf>
    <xf numFmtId="1" fontId="36" fillId="0" borderId="0" xfId="0" applyNumberFormat="1" applyFont="1" applyAlignment="1">
      <alignment horizontal="right" vertical="center" indent="1"/>
    </xf>
    <xf numFmtId="0" fontId="0" fillId="0" borderId="0" xfId="0" quotePrefix="1" applyAlignment="1">
      <alignment horizontal="left" vertical="center" indent="1"/>
    </xf>
    <xf numFmtId="0" fontId="0" fillId="0" borderId="0" xfId="0" applyAlignment="1">
      <alignment horizontal="left" vertical="center" indent="1"/>
    </xf>
    <xf numFmtId="0" fontId="14" fillId="0" borderId="0" xfId="7" applyBorder="1" applyAlignment="1">
      <alignment horizontal="left" vertical="center"/>
    </xf>
    <xf numFmtId="0" fontId="37" fillId="11" borderId="22" xfId="0" applyFont="1" applyFill="1" applyBorder="1" applyAlignment="1">
      <alignment horizontal="center" vertical="center" wrapText="1"/>
    </xf>
    <xf numFmtId="0" fontId="0" fillId="0" borderId="0" xfId="0" applyAlignment="1">
      <alignment horizontal="center" vertical="center" wrapText="1"/>
    </xf>
    <xf numFmtId="0" fontId="7" fillId="0" borderId="0" xfId="2" applyAlignment="1">
      <alignment vertical="center"/>
    </xf>
    <xf numFmtId="0" fontId="7" fillId="11" borderId="30" xfId="2" applyFill="1" applyBorder="1" applyAlignment="1">
      <alignment horizontal="center" vertical="center" wrapText="1"/>
    </xf>
    <xf numFmtId="0" fontId="33" fillId="0" borderId="3" xfId="13" applyFont="1" applyBorder="1" applyAlignment="1">
      <alignment horizontal="left" vertical="center" indent="1"/>
    </xf>
    <xf numFmtId="0" fontId="7" fillId="0" borderId="22" xfId="2" applyBorder="1" applyAlignment="1">
      <alignment horizontal="center" vertical="center" wrapText="1"/>
    </xf>
    <xf numFmtId="0" fontId="30" fillId="11" borderId="31" xfId="0" applyFont="1" applyFill="1" applyBorder="1" applyAlignment="1">
      <alignment horizontal="center" vertical="center" wrapText="1"/>
    </xf>
    <xf numFmtId="2" fontId="30" fillId="11" borderId="32" xfId="0" applyNumberFormat="1" applyFont="1" applyFill="1" applyBorder="1" applyAlignment="1">
      <alignment horizontal="center" vertical="top" wrapText="1"/>
    </xf>
    <xf numFmtId="2" fontId="30" fillId="11" borderId="33" xfId="0" applyNumberFormat="1" applyFont="1" applyFill="1" applyBorder="1" applyAlignment="1">
      <alignment horizontal="center" vertical="top" wrapText="1"/>
    </xf>
    <xf numFmtId="0" fontId="30" fillId="11" borderId="32" xfId="0" applyFont="1" applyFill="1" applyBorder="1" applyAlignment="1">
      <alignment horizontal="center" vertical="center" wrapText="1"/>
    </xf>
    <xf numFmtId="0" fontId="30" fillId="2" borderId="32" xfId="0" applyFont="1" applyFill="1" applyBorder="1" applyAlignment="1">
      <alignment horizontal="center" vertical="top" wrapText="1"/>
    </xf>
    <xf numFmtId="0" fontId="30" fillId="2" borderId="33" xfId="0" applyFont="1" applyFill="1" applyBorder="1" applyAlignment="1">
      <alignment horizontal="center" vertical="top" wrapText="1"/>
    </xf>
    <xf numFmtId="2" fontId="0" fillId="0" borderId="0" xfId="0" applyNumberFormat="1" applyAlignment="1">
      <alignment horizontal="right" vertical="center"/>
    </xf>
    <xf numFmtId="1" fontId="36" fillId="0" borderId="0" xfId="0" applyNumberFormat="1" applyFont="1" applyAlignment="1">
      <alignment horizontal="left" vertical="center"/>
    </xf>
    <xf numFmtId="1" fontId="20" fillId="0" borderId="0" xfId="0" applyNumberFormat="1" applyFont="1" applyAlignment="1">
      <alignment horizontal="right" vertical="center"/>
    </xf>
    <xf numFmtId="0" fontId="7" fillId="13" borderId="17" xfId="0" applyFont="1" applyFill="1" applyBorder="1" applyAlignment="1">
      <alignment horizontal="right" vertical="center"/>
    </xf>
    <xf numFmtId="165" fontId="18" fillId="13" borderId="1" xfId="6" applyNumberFormat="1" applyFont="1" applyFill="1" applyBorder="1" applyAlignment="1">
      <alignment horizontal="right" vertical="center" indent="1"/>
    </xf>
    <xf numFmtId="165" fontId="0" fillId="13" borderId="0" xfId="6" applyNumberFormat="1" applyFont="1" applyFill="1" applyAlignment="1">
      <alignment horizontal="right" vertical="center" indent="1"/>
    </xf>
    <xf numFmtId="4" fontId="0" fillId="13" borderId="0" xfId="0" applyNumberFormat="1" applyFill="1" applyAlignment="1">
      <alignment horizontal="right" vertical="center" indent="1"/>
    </xf>
    <xf numFmtId="0" fontId="21" fillId="13" borderId="1" xfId="0" applyFont="1" applyFill="1" applyBorder="1" applyAlignment="1">
      <alignment horizontal="right" vertical="center" wrapText="1"/>
    </xf>
    <xf numFmtId="0" fontId="0" fillId="13" borderId="0" xfId="0" quotePrefix="1" applyFill="1" applyAlignment="1">
      <alignment horizontal="left" vertical="center" indent="1"/>
    </xf>
    <xf numFmtId="0" fontId="0" fillId="13" borderId="0" xfId="0" applyFill="1" applyAlignment="1">
      <alignment horizontal="left" vertical="center" indent="1"/>
    </xf>
    <xf numFmtId="9" fontId="21" fillId="13" borderId="1" xfId="6" applyFont="1" applyFill="1" applyBorder="1" applyAlignment="1">
      <alignment horizontal="right" vertical="center" indent="1"/>
    </xf>
    <xf numFmtId="4" fontId="0" fillId="13" borderId="1" xfId="0" applyNumberFormat="1" applyFill="1" applyBorder="1" applyAlignment="1">
      <alignment horizontal="right" vertical="center" indent="1"/>
    </xf>
    <xf numFmtId="165" fontId="7" fillId="0" borderId="1" xfId="6" applyNumberFormat="1" applyFont="1" applyBorder="1" applyAlignment="1">
      <alignment horizontal="right" vertical="center" indent="1"/>
    </xf>
    <xf numFmtId="165" fontId="7" fillId="13" borderId="1" xfId="6" applyNumberFormat="1" applyFont="1" applyFill="1" applyBorder="1" applyAlignment="1">
      <alignment horizontal="right" vertical="center" indent="1"/>
    </xf>
    <xf numFmtId="4" fontId="7" fillId="4" borderId="1" xfId="0" applyNumberFormat="1" applyFont="1" applyFill="1" applyBorder="1" applyAlignment="1">
      <alignment horizontal="right" vertical="center" indent="1"/>
    </xf>
    <xf numFmtId="2" fontId="21" fillId="13" borderId="1" xfId="0" applyNumberFormat="1" applyFont="1" applyFill="1" applyBorder="1" applyAlignment="1">
      <alignment horizontal="right" vertical="center" indent="1"/>
    </xf>
    <xf numFmtId="4" fontId="0" fillId="4" borderId="1" xfId="0" applyNumberFormat="1" applyFill="1" applyBorder="1" applyAlignment="1">
      <alignment horizontal="right" vertical="center" indent="1"/>
    </xf>
    <xf numFmtId="0" fontId="21" fillId="0" borderId="0" xfId="0" applyFont="1" applyAlignment="1">
      <alignment horizontal="center" vertical="center" wrapText="1"/>
    </xf>
    <xf numFmtId="0" fontId="0" fillId="14" borderId="0" xfId="0" applyFill="1"/>
    <xf numFmtId="0" fontId="0" fillId="14" borderId="0" xfId="0" applyFill="1" applyAlignment="1">
      <alignment wrapText="1"/>
    </xf>
    <xf numFmtId="0" fontId="11" fillId="14" borderId="35" xfId="0" applyFont="1" applyFill="1" applyBorder="1" applyAlignment="1">
      <alignment horizontal="center" vertical="center"/>
    </xf>
    <xf numFmtId="0" fontId="11" fillId="14" borderId="35" xfId="0" applyFont="1" applyFill="1" applyBorder="1" applyAlignment="1">
      <alignment horizontal="left" vertical="center" indent="1"/>
    </xf>
    <xf numFmtId="0" fontId="9" fillId="14" borderId="35" xfId="0" applyFont="1" applyFill="1" applyBorder="1" applyAlignment="1">
      <alignment horizontal="center" vertical="center"/>
    </xf>
    <xf numFmtId="0" fontId="0" fillId="14" borderId="0" xfId="0" applyFill="1" applyAlignment="1">
      <alignment vertical="top"/>
    </xf>
    <xf numFmtId="0" fontId="0" fillId="0" borderId="0" xfId="0" applyAlignment="1" applyProtection="1">
      <alignment vertical="top" wrapText="1"/>
      <protection locked="0"/>
    </xf>
    <xf numFmtId="0" fontId="40" fillId="0" borderId="8" xfId="15" applyFont="1" applyAlignment="1">
      <alignment horizontal="left" vertical="center" wrapText="1"/>
    </xf>
    <xf numFmtId="0" fontId="7" fillId="1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7" fillId="10" borderId="0" xfId="0" applyFont="1" applyFill="1" applyAlignment="1">
      <alignment vertical="center"/>
    </xf>
    <xf numFmtId="0" fontId="0" fillId="14" borderId="0" xfId="0" applyFill="1" applyAlignment="1">
      <alignment vertical="center"/>
    </xf>
    <xf numFmtId="0" fontId="0" fillId="10" borderId="0" xfId="0" applyFill="1" applyAlignment="1">
      <alignment vertical="center"/>
    </xf>
    <xf numFmtId="0" fontId="29" fillId="0" borderId="0" xfId="13" applyAlignment="1">
      <alignment horizontal="left" vertical="center" indent="1"/>
    </xf>
    <xf numFmtId="0" fontId="31" fillId="0" borderId="0" xfId="0" applyFont="1"/>
    <xf numFmtId="0" fontId="31" fillId="0" borderId="0" xfId="0" applyFont="1" applyAlignment="1">
      <alignment horizontal="left" vertical="center" indent="1"/>
    </xf>
    <xf numFmtId="0" fontId="31" fillId="0" borderId="0" xfId="0" applyFont="1" applyAlignment="1">
      <alignment horizontal="left" vertical="center" indent="8"/>
    </xf>
    <xf numFmtId="164" fontId="18" fillId="0" borderId="1" xfId="0" applyNumberFormat="1" applyFont="1" applyBorder="1" applyAlignment="1">
      <alignment horizontal="right" vertical="center" indent="1"/>
    </xf>
    <xf numFmtId="0" fontId="4" fillId="0" borderId="0" xfId="14"/>
    <xf numFmtId="4" fontId="0" fillId="0" borderId="0" xfId="0" applyNumberFormat="1" applyAlignment="1">
      <alignment horizontal="left" vertical="center" indent="1"/>
    </xf>
    <xf numFmtId="164" fontId="20" fillId="4" borderId="1" xfId="0" applyNumberFormat="1" applyFont="1" applyFill="1" applyBorder="1" applyAlignment="1">
      <alignment horizontal="center" vertical="center"/>
    </xf>
    <xf numFmtId="2" fontId="0" fillId="4" borderId="1" xfId="0" applyNumberFormat="1" applyFill="1" applyBorder="1" applyAlignment="1">
      <alignment horizontal="center" vertical="center"/>
    </xf>
    <xf numFmtId="0" fontId="4" fillId="0" borderId="0" xfId="14" applyAlignment="1">
      <alignment horizontal="center" wrapText="1"/>
    </xf>
    <xf numFmtId="0" fontId="46" fillId="0" borderId="0" xfId="14" applyFont="1" applyAlignment="1">
      <alignment horizontal="center" wrapText="1"/>
    </xf>
    <xf numFmtId="0" fontId="47" fillId="0" borderId="0" xfId="14" applyFont="1" applyAlignment="1">
      <alignment horizontal="center" wrapText="1"/>
    </xf>
    <xf numFmtId="0" fontId="46" fillId="0" borderId="0" xfId="14" applyFont="1" applyAlignment="1">
      <alignment horizontal="center"/>
    </xf>
    <xf numFmtId="0" fontId="48" fillId="0" borderId="0" xfId="14" applyFont="1"/>
    <xf numFmtId="2" fontId="4" fillId="0" borderId="0" xfId="14" applyNumberFormat="1"/>
    <xf numFmtId="0" fontId="4" fillId="0" borderId="0" xfId="14" applyAlignment="1">
      <alignment wrapText="1"/>
    </xf>
    <xf numFmtId="2" fontId="4" fillId="0" borderId="0" xfId="14" applyNumberFormat="1" applyAlignment="1">
      <alignment horizontal="center" wrapText="1"/>
    </xf>
    <xf numFmtId="0" fontId="4" fillId="0" borderId="0" xfId="14" applyAlignment="1">
      <alignment horizontal="right"/>
    </xf>
    <xf numFmtId="0" fontId="4" fillId="0" borderId="0" xfId="14" applyAlignment="1">
      <alignment horizontal="left"/>
    </xf>
    <xf numFmtId="2" fontId="4" fillId="0" borderId="0" xfId="14" applyNumberFormat="1" applyAlignment="1">
      <alignment horizontal="right" vertical="center"/>
    </xf>
    <xf numFmtId="167" fontId="4" fillId="0" borderId="0" xfId="14" applyNumberFormat="1" applyAlignment="1">
      <alignment horizontal="right" vertical="center"/>
    </xf>
    <xf numFmtId="0" fontId="4" fillId="0" borderId="0" xfId="14" applyAlignment="1">
      <alignment horizontal="right" vertical="center"/>
    </xf>
    <xf numFmtId="0" fontId="47" fillId="0" borderId="0" xfId="14" applyFont="1" applyAlignment="1">
      <alignment horizontal="right" vertical="center"/>
    </xf>
    <xf numFmtId="2" fontId="4" fillId="0" borderId="0" xfId="14" applyNumberFormat="1" applyAlignment="1">
      <alignment horizontal="right" vertical="center" indent="2"/>
    </xf>
    <xf numFmtId="2" fontId="46" fillId="0" borderId="0" xfId="14" applyNumberFormat="1" applyFont="1" applyAlignment="1">
      <alignment horizontal="right" vertical="center" indent="2"/>
    </xf>
    <xf numFmtId="49" fontId="47" fillId="0" borderId="0" xfId="14" applyNumberFormat="1" applyFont="1" applyAlignment="1">
      <alignment horizontal="left" vertical="center" indent="1"/>
    </xf>
    <xf numFmtId="0" fontId="4" fillId="4" borderId="1" xfId="14" applyFill="1" applyBorder="1" applyAlignment="1">
      <alignment horizontal="left" vertical="center"/>
    </xf>
    <xf numFmtId="0" fontId="49" fillId="0" borderId="0" xfId="14" applyFont="1" applyAlignment="1">
      <alignment horizontal="right" vertical="center" wrapText="1"/>
    </xf>
    <xf numFmtId="0" fontId="49" fillId="0" borderId="0" xfId="14" applyFont="1" applyAlignment="1">
      <alignment vertical="center" wrapText="1"/>
    </xf>
    <xf numFmtId="2" fontId="4" fillId="0" borderId="1" xfId="14" applyNumberFormat="1" applyBorder="1" applyAlignment="1">
      <alignment horizontal="center" vertical="center"/>
    </xf>
    <xf numFmtId="167" fontId="47" fillId="0" borderId="1" xfId="14" applyNumberFormat="1" applyFont="1" applyBorder="1" applyAlignment="1">
      <alignment horizontal="center" vertical="center"/>
    </xf>
    <xf numFmtId="2" fontId="46" fillId="0" borderId="1" xfId="14" applyNumberFormat="1" applyFont="1" applyBorder="1" applyAlignment="1">
      <alignment horizontal="right" vertical="center" indent="2"/>
    </xf>
    <xf numFmtId="0" fontId="4" fillId="0" borderId="0" xfId="14" applyAlignment="1">
      <alignment horizontal="center" vertical="center"/>
    </xf>
    <xf numFmtId="0" fontId="3" fillId="4" borderId="1" xfId="14" applyFont="1" applyFill="1" applyBorder="1" applyAlignment="1">
      <alignment horizontal="left" vertical="center"/>
    </xf>
    <xf numFmtId="0" fontId="50" fillId="0" borderId="0" xfId="0" applyFont="1" applyAlignment="1">
      <alignment horizontal="right" vertical="center"/>
    </xf>
    <xf numFmtId="0" fontId="11" fillId="0" borderId="3" xfId="0" applyFont="1" applyBorder="1" applyAlignment="1">
      <alignment horizontal="center" vertical="center"/>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3" xfId="0" applyFont="1" applyBorder="1" applyAlignment="1">
      <alignment horizontal="center" vertical="center"/>
    </xf>
    <xf numFmtId="166" fontId="32" fillId="11" borderId="11" xfId="0" applyNumberFormat="1" applyFont="1" applyFill="1" applyBorder="1" applyAlignment="1">
      <alignment horizontal="center" vertical="center" wrapText="1"/>
    </xf>
    <xf numFmtId="166" fontId="32" fillId="12" borderId="24" xfId="0" applyNumberFormat="1" applyFont="1" applyFill="1" applyBorder="1" applyAlignment="1">
      <alignment horizontal="center" vertical="center" wrapText="1"/>
    </xf>
    <xf numFmtId="166" fontId="32" fillId="12" borderId="11" xfId="0" applyNumberFormat="1" applyFont="1" applyFill="1" applyBorder="1" applyAlignment="1">
      <alignment horizontal="center" vertical="center" wrapText="1"/>
    </xf>
    <xf numFmtId="0" fontId="7" fillId="0" borderId="3" xfId="2" applyBorder="1" applyAlignment="1">
      <alignment horizontal="center" vertical="center" wrapText="1"/>
    </xf>
    <xf numFmtId="0" fontId="7" fillId="0" borderId="0" xfId="2" applyAlignment="1">
      <alignment vertical="top" wrapText="1"/>
    </xf>
    <xf numFmtId="2" fontId="7" fillId="0" borderId="0" xfId="2" applyNumberFormat="1" applyAlignment="1">
      <alignment vertical="center"/>
    </xf>
    <xf numFmtId="0" fontId="9" fillId="0" borderId="3" xfId="0" applyFont="1" applyBorder="1" applyAlignment="1">
      <alignment horizontal="right"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2" fontId="9" fillId="0" borderId="4" xfId="0" applyNumberFormat="1" applyFont="1" applyBorder="1" applyAlignment="1">
      <alignment vertical="center"/>
    </xf>
    <xf numFmtId="0" fontId="7" fillId="4" borderId="41" xfId="2" applyFill="1" applyBorder="1" applyAlignment="1">
      <alignment horizontal="right" vertical="center" indent="1"/>
    </xf>
    <xf numFmtId="0" fontId="9" fillId="0" borderId="2" xfId="0" applyFont="1" applyBorder="1" applyAlignment="1">
      <alignment horizontal="right" vertical="center"/>
    </xf>
    <xf numFmtId="2" fontId="0" fillId="0" borderId="2" xfId="0" applyNumberFormat="1" applyBorder="1" applyAlignment="1">
      <alignment horizontal="center" vertical="center" wrapText="1"/>
    </xf>
    <xf numFmtId="2" fontId="9" fillId="0" borderId="3" xfId="0" applyNumberFormat="1" applyFont="1" applyBorder="1" applyAlignment="1">
      <alignment horizontal="center" vertical="center" wrapText="1"/>
    </xf>
    <xf numFmtId="2" fontId="0" fillId="0" borderId="3" xfId="0" applyNumberFormat="1" applyBorder="1" applyAlignment="1">
      <alignment horizontal="center" vertical="center"/>
    </xf>
    <xf numFmtId="2" fontId="9" fillId="0" borderId="4" xfId="0" applyNumberFormat="1" applyFont="1" applyBorder="1" applyAlignment="1">
      <alignment horizontal="center" vertical="center" wrapText="1"/>
    </xf>
    <xf numFmtId="0" fontId="21" fillId="0" borderId="29" xfId="4" applyBorder="1" applyAlignment="1">
      <alignment horizontal="center" vertical="center" wrapText="1"/>
    </xf>
    <xf numFmtId="2" fontId="21" fillId="0" borderId="0" xfId="4" applyNumberFormat="1" applyAlignment="1">
      <alignment vertical="center"/>
    </xf>
    <xf numFmtId="2" fontId="7" fillId="0" borderId="3" xfId="2" applyNumberFormat="1" applyBorder="1" applyAlignment="1">
      <alignment horizontal="center" vertical="center" wrapText="1"/>
    </xf>
    <xf numFmtId="2" fontId="13" fillId="4" borderId="43" xfId="2" applyNumberFormat="1" applyFont="1" applyFill="1" applyBorder="1" applyAlignment="1">
      <alignment horizontal="right" vertical="center" indent="1"/>
    </xf>
    <xf numFmtId="2" fontId="13" fillId="4" borderId="40" xfId="4" applyNumberFormat="1" applyFont="1" applyFill="1" applyBorder="1" applyAlignment="1">
      <alignment horizontal="right" vertical="center" indent="1"/>
    </xf>
    <xf numFmtId="164" fontId="4" fillId="0" borderId="0" xfId="14" applyNumberFormat="1" applyAlignment="1">
      <alignment horizontal="center" vertical="center"/>
    </xf>
    <xf numFmtId="168" fontId="4" fillId="0" borderId="0" xfId="14" applyNumberFormat="1" applyAlignment="1">
      <alignment horizontal="right" vertical="center" indent="2"/>
    </xf>
    <xf numFmtId="4" fontId="4" fillId="0" borderId="0" xfId="14" applyNumberFormat="1" applyAlignment="1">
      <alignment horizontal="right" vertical="center" indent="2"/>
    </xf>
    <xf numFmtId="168" fontId="4" fillId="0" borderId="0" xfId="14" applyNumberFormat="1" applyAlignment="1">
      <alignment horizontal="right" vertical="center" indent="3"/>
    </xf>
    <xf numFmtId="168" fontId="47" fillId="0" borderId="0" xfId="14" applyNumberFormat="1" applyFont="1" applyAlignment="1">
      <alignment horizontal="right" vertical="center" indent="3"/>
    </xf>
    <xf numFmtId="0" fontId="0" fillId="0" borderId="0" xfId="0" applyFill="1" applyAlignment="1" applyProtection="1">
      <alignment vertical="center"/>
      <protection locked="0"/>
    </xf>
    <xf numFmtId="0" fontId="0" fillId="0" borderId="0" xfId="0" applyFill="1" applyAlignment="1" applyProtection="1">
      <alignment horizontal="left" vertical="center"/>
      <protection locked="0"/>
    </xf>
    <xf numFmtId="49" fontId="0" fillId="0" borderId="0" xfId="0" applyNumberFormat="1" applyFill="1" applyAlignment="1" applyProtection="1">
      <alignment horizontal="left" vertical="center"/>
      <protection locked="0"/>
    </xf>
    <xf numFmtId="0" fontId="0" fillId="0" borderId="0" xfId="0" applyNumberFormat="1" applyFill="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Font="1" applyFill="1" applyAlignment="1" applyProtection="1">
      <alignment horizontal="left" vertical="center"/>
      <protection locked="0"/>
    </xf>
    <xf numFmtId="0" fontId="7" fillId="13" borderId="7" xfId="0" applyFont="1" applyFill="1" applyBorder="1" applyAlignment="1">
      <alignment horizontal="right" vertical="center" wrapText="1"/>
    </xf>
    <xf numFmtId="0" fontId="21" fillId="0" borderId="3" xfId="4" applyBorder="1" applyAlignment="1">
      <alignment horizontal="center" vertical="center" wrapText="1"/>
    </xf>
    <xf numFmtId="2" fontId="21" fillId="0" borderId="4" xfId="4" applyNumberFormat="1" applyBorder="1" applyAlignment="1">
      <alignment horizontal="center" vertical="center" wrapText="1"/>
    </xf>
    <xf numFmtId="0" fontId="21" fillId="0" borderId="0" xfId="4" applyAlignment="1">
      <alignment vertical="top" wrapText="1"/>
    </xf>
    <xf numFmtId="2" fontId="7" fillId="4" borderId="41" xfId="0" applyNumberFormat="1" applyFont="1" applyFill="1" applyBorder="1" applyAlignment="1">
      <alignment horizontal="right" vertical="center" wrapText="1" indent="1"/>
    </xf>
    <xf numFmtId="2" fontId="0" fillId="4" borderId="42" xfId="0" applyNumberFormat="1" applyFont="1" applyFill="1" applyBorder="1" applyAlignment="1">
      <alignment horizontal="right" vertical="center" indent="1"/>
    </xf>
    <xf numFmtId="2" fontId="0" fillId="4" borderId="43" xfId="0" applyNumberFormat="1" applyFont="1" applyFill="1" applyBorder="1" applyAlignment="1">
      <alignment horizontal="right" vertical="center" indent="1"/>
    </xf>
    <xf numFmtId="0" fontId="0" fillId="0" borderId="0" xfId="0"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0" xfId="0" applyAlignment="1" applyProtection="1">
      <alignment horizontal="left" vertical="center"/>
      <protection locked="0"/>
    </xf>
    <xf numFmtId="164" fontId="2" fillId="4" borderId="1" xfId="14" applyNumberFormat="1" applyFont="1" applyFill="1" applyBorder="1" applyAlignment="1">
      <alignment horizontal="left" vertical="center" indent="1"/>
    </xf>
    <xf numFmtId="167" fontId="4" fillId="0" borderId="1" xfId="14" applyNumberFormat="1" applyBorder="1" applyAlignment="1">
      <alignment horizontal="center" vertical="center"/>
    </xf>
    <xf numFmtId="2" fontId="46" fillId="13" borderId="1" xfId="14" applyNumberFormat="1" applyFont="1" applyFill="1" applyBorder="1" applyAlignment="1">
      <alignment horizontal="right" vertical="center" indent="2"/>
    </xf>
    <xf numFmtId="167" fontId="46" fillId="4" borderId="1" xfId="14" applyNumberFormat="1" applyFont="1" applyFill="1" applyBorder="1" applyAlignment="1">
      <alignment horizontal="right" vertical="center" indent="2"/>
    </xf>
    <xf numFmtId="0" fontId="0" fillId="0" borderId="0" xfId="0"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lignment vertical="center"/>
    </xf>
    <xf numFmtId="0" fontId="0" fillId="0" borderId="0" xfId="0" applyAlignment="1" applyProtection="1">
      <alignment horizontal="left" vertical="center"/>
      <protection locked="0"/>
    </xf>
    <xf numFmtId="170" fontId="0" fillId="0" borderId="0" xfId="0" applyNumberFormat="1" applyAlignment="1" applyProtection="1">
      <alignment horizontal="center" vertical="center"/>
      <protection locked="0"/>
    </xf>
    <xf numFmtId="170" fontId="0" fillId="0" borderId="0" xfId="0" applyNumberFormat="1" applyFill="1" applyAlignment="1" applyProtection="1">
      <alignment horizontal="center" vertical="center"/>
      <protection locked="0"/>
    </xf>
    <xf numFmtId="0" fontId="0" fillId="0" borderId="0" xfId="0" applyAlignment="1" applyProtection="1">
      <alignment horizontal="left" vertical="center"/>
      <protection locked="0"/>
    </xf>
    <xf numFmtId="0" fontId="52" fillId="11" borderId="22" xfId="0" applyFont="1" applyFill="1" applyBorder="1" applyAlignment="1">
      <alignment horizontal="center" vertical="center" wrapText="1"/>
    </xf>
    <xf numFmtId="0" fontId="0" fillId="0" borderId="0" xfId="0"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Font="1" applyFill="1" applyAlignment="1" applyProtection="1">
      <alignment vertical="center"/>
      <protection locked="0"/>
    </xf>
    <xf numFmtId="49" fontId="0" fillId="0" borderId="0" xfId="0" applyNumberFormat="1" applyFont="1" applyFill="1" applyAlignment="1" applyProtection="1">
      <alignment horizontal="left" vertical="center"/>
      <protection locked="0"/>
    </xf>
    <xf numFmtId="0" fontId="0" fillId="0" borderId="0" xfId="0" applyNumberFormat="1" applyFont="1" applyFill="1" applyAlignment="1" applyProtection="1">
      <alignment horizontal="center" vertical="center"/>
      <protection locked="0"/>
    </xf>
    <xf numFmtId="0" fontId="0" fillId="0" borderId="0" xfId="0" applyFont="1" applyFill="1" applyAlignment="1" applyProtection="1">
      <alignment horizontal="center" vertical="center"/>
      <protection locked="0"/>
    </xf>
    <xf numFmtId="170" fontId="9" fillId="0" borderId="0" xfId="0" applyNumberFormat="1" applyFont="1" applyFill="1" applyAlignment="1" applyProtection="1">
      <alignment horizontal="center" vertical="center"/>
      <protection locked="0"/>
    </xf>
    <xf numFmtId="0" fontId="0" fillId="0" borderId="0" xfId="0" applyFont="1" applyAlignment="1" applyProtection="1">
      <alignment horizontal="center" vertical="center" wrapText="1"/>
      <protection locked="0"/>
    </xf>
    <xf numFmtId="0" fontId="21" fillId="0" borderId="0" xfId="3" applyAlignment="1">
      <alignment vertical="center"/>
    </xf>
    <xf numFmtId="0" fontId="7" fillId="0" borderId="0" xfId="1" applyAlignment="1">
      <alignment vertical="center"/>
    </xf>
    <xf numFmtId="0" fontId="13" fillId="0" borderId="0" xfId="5" applyAlignment="1">
      <alignment vertical="center"/>
    </xf>
    <xf numFmtId="0" fontId="0" fillId="0" borderId="0" xfId="0" applyAlignment="1" applyProtection="1">
      <alignment horizontal="left" vertical="center"/>
      <protection locked="0"/>
    </xf>
    <xf numFmtId="0" fontId="0" fillId="0" borderId="0" xfId="0" applyFill="1" applyAlignment="1" applyProtection="1">
      <alignment horizontal="left" vertical="center" wrapText="1"/>
      <protection locked="0"/>
    </xf>
    <xf numFmtId="0" fontId="0" fillId="0" borderId="0" xfId="0"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Alignment="1" applyProtection="1">
      <alignment horizontal="left" vertical="center"/>
      <protection locked="0"/>
    </xf>
    <xf numFmtId="0" fontId="37" fillId="11" borderId="24" xfId="0" applyFont="1" applyFill="1" applyBorder="1" applyAlignment="1">
      <alignment horizontal="center" vertical="center" wrapText="1"/>
    </xf>
    <xf numFmtId="0" fontId="0" fillId="0" borderId="0" xfId="0" applyAlignment="1" applyProtection="1">
      <alignment horizontal="left" vertical="center"/>
      <protection locked="0"/>
    </xf>
    <xf numFmtId="0" fontId="0" fillId="0" borderId="0" xfId="0" applyAlignment="1">
      <alignment vertical="top" wrapText="1"/>
    </xf>
    <xf numFmtId="169" fontId="7" fillId="0" borderId="0" xfId="0" applyNumberFormat="1" applyFont="1" applyAlignment="1">
      <alignment horizontal="center" vertical="top"/>
    </xf>
    <xf numFmtId="169" fontId="0" fillId="0" borderId="0" xfId="0" applyNumberFormat="1" applyAlignment="1">
      <alignment horizontal="center" vertical="top"/>
    </xf>
    <xf numFmtId="0" fontId="7" fillId="0" borderId="0" xfId="0" applyFont="1" applyAlignment="1">
      <alignment vertical="top" wrapText="1"/>
    </xf>
    <xf numFmtId="0" fontId="0" fillId="0" borderId="0" xfId="0" applyAlignment="1">
      <alignment vertical="top" wrapText="1"/>
    </xf>
    <xf numFmtId="0" fontId="37" fillId="2" borderId="33" xfId="2" applyFont="1" applyFill="1" applyBorder="1" applyAlignment="1">
      <alignment horizontal="center" vertical="top" wrapText="1"/>
    </xf>
    <xf numFmtId="0" fontId="37" fillId="11" borderId="47" xfId="2" applyFont="1" applyFill="1" applyBorder="1" applyAlignment="1">
      <alignment horizontal="center" vertical="center" wrapText="1"/>
    </xf>
    <xf numFmtId="0" fontId="32" fillId="11" borderId="26" xfId="0" applyFont="1" applyFill="1" applyBorder="1" applyAlignment="1">
      <alignment horizontal="center" vertical="top"/>
    </xf>
    <xf numFmtId="2" fontId="0" fillId="8" borderId="32" xfId="0" applyNumberFormat="1" applyFont="1" applyFill="1" applyBorder="1" applyAlignment="1">
      <alignment horizontal="right" vertical="center" indent="1"/>
    </xf>
    <xf numFmtId="2" fontId="0" fillId="8" borderId="34" xfId="0" applyNumberFormat="1" applyFont="1" applyFill="1" applyBorder="1" applyAlignment="1">
      <alignment horizontal="right" vertical="center" indent="1"/>
    </xf>
    <xf numFmtId="2" fontId="21" fillId="8" borderId="32" xfId="0" applyNumberFormat="1" applyFont="1" applyFill="1" applyBorder="1" applyAlignment="1">
      <alignment horizontal="right" vertical="center" indent="1"/>
    </xf>
    <xf numFmtId="2" fontId="21" fillId="8" borderId="34" xfId="0" applyNumberFormat="1" applyFont="1" applyFill="1" applyBorder="1" applyAlignment="1">
      <alignment horizontal="right" vertical="center" indent="1"/>
    </xf>
    <xf numFmtId="2" fontId="0" fillId="8" borderId="32" xfId="5" applyNumberFormat="1" applyFont="1" applyFill="1" applyBorder="1" applyAlignment="1">
      <alignment horizontal="right" vertical="center" indent="1"/>
    </xf>
    <xf numFmtId="2" fontId="0" fillId="8" borderId="34" xfId="5" applyNumberFormat="1" applyFont="1" applyFill="1" applyBorder="1" applyAlignment="1">
      <alignment horizontal="right" vertical="center" indent="1"/>
    </xf>
    <xf numFmtId="2" fontId="0" fillId="8" borderId="42" xfId="0" applyNumberFormat="1" applyFont="1" applyFill="1" applyBorder="1" applyAlignment="1">
      <alignment horizontal="right" vertical="center" indent="1"/>
    </xf>
    <xf numFmtId="2" fontId="0" fillId="8" borderId="43" xfId="0" applyNumberFormat="1" applyFont="1" applyFill="1" applyBorder="1" applyAlignment="1">
      <alignment horizontal="right" vertical="center" indent="1"/>
    </xf>
    <xf numFmtId="0" fontId="7" fillId="0" borderId="48" xfId="2" applyFont="1" applyFill="1" applyBorder="1" applyAlignment="1">
      <alignment vertical="center"/>
    </xf>
    <xf numFmtId="0" fontId="0" fillId="0" borderId="32" xfId="0" applyFont="1" applyFill="1" applyBorder="1" applyAlignment="1">
      <alignment horizontal="left" vertical="center"/>
    </xf>
    <xf numFmtId="0" fontId="0" fillId="0" borderId="33" xfId="0" applyFont="1" applyFill="1" applyBorder="1" applyAlignment="1">
      <alignment horizontal="left" vertical="center"/>
    </xf>
    <xf numFmtId="0" fontId="0" fillId="0" borderId="33" xfId="0" applyFont="1" applyFill="1" applyBorder="1" applyAlignment="1">
      <alignment horizontal="center" vertical="center"/>
    </xf>
    <xf numFmtId="2" fontId="0" fillId="0" borderId="34" xfId="0" applyNumberFormat="1" applyFont="1" applyFill="1" applyBorder="1" applyAlignment="1">
      <alignment horizontal="right" vertical="center" indent="1"/>
    </xf>
    <xf numFmtId="2" fontId="0" fillId="0" borderId="34" xfId="2" applyNumberFormat="1" applyFont="1" applyFill="1" applyBorder="1" applyAlignment="1">
      <alignment horizontal="right" vertical="center" indent="1"/>
    </xf>
    <xf numFmtId="2" fontId="21" fillId="0" borderId="34" xfId="4" applyNumberFormat="1" applyFont="1" applyFill="1" applyBorder="1" applyAlignment="1">
      <alignment horizontal="right" vertical="center" indent="1"/>
    </xf>
    <xf numFmtId="0" fontId="0" fillId="0" borderId="32" xfId="0" applyFont="1" applyFill="1" applyBorder="1" applyAlignment="1">
      <alignment vertical="center"/>
    </xf>
    <xf numFmtId="0" fontId="0" fillId="0" borderId="32" xfId="0" applyFont="1" applyFill="1" applyBorder="1" applyAlignment="1">
      <alignment vertical="top" wrapText="1"/>
    </xf>
    <xf numFmtId="0" fontId="0" fillId="0" borderId="34" xfId="0" applyFont="1" applyFill="1" applyBorder="1" applyAlignment="1">
      <alignment vertical="top" wrapText="1"/>
    </xf>
    <xf numFmtId="0" fontId="0" fillId="0" borderId="34" xfId="2" applyFont="1" applyFill="1" applyBorder="1" applyAlignment="1">
      <alignment vertical="top" wrapText="1"/>
    </xf>
    <xf numFmtId="0" fontId="0" fillId="0" borderId="34" xfId="4" applyFont="1" applyFill="1" applyBorder="1" applyAlignment="1">
      <alignment vertical="top" wrapText="1"/>
    </xf>
    <xf numFmtId="2" fontId="0" fillId="0" borderId="32" xfId="0" applyNumberFormat="1" applyFont="1" applyFill="1" applyBorder="1" applyAlignment="1">
      <alignment vertical="center"/>
    </xf>
    <xf numFmtId="2" fontId="0" fillId="0" borderId="32" xfId="0" applyNumberFormat="1" applyFont="1" applyFill="1" applyBorder="1" applyAlignment="1">
      <alignment horizontal="right" vertical="center" wrapText="1" indent="1"/>
    </xf>
    <xf numFmtId="0" fontId="8" fillId="0" borderId="32" xfId="0" applyFont="1" applyFill="1" applyBorder="1" applyAlignment="1">
      <alignment horizontal="center" vertical="center"/>
    </xf>
    <xf numFmtId="0" fontId="0" fillId="0" borderId="33" xfId="0" applyFont="1" applyFill="1" applyBorder="1" applyAlignment="1">
      <alignment horizontal="center" vertical="top"/>
    </xf>
    <xf numFmtId="0" fontId="0" fillId="0" borderId="32" xfId="0" applyFont="1" applyFill="1" applyBorder="1" applyAlignment="1">
      <alignment horizontal="center" vertical="center"/>
    </xf>
    <xf numFmtId="2" fontId="0" fillId="0" borderId="34" xfId="4" applyNumberFormat="1" applyFont="1" applyFill="1" applyBorder="1" applyAlignment="1">
      <alignment horizontal="right" vertical="center" indent="1"/>
    </xf>
    <xf numFmtId="0" fontId="0" fillId="0" borderId="34" xfId="2" applyFont="1" applyFill="1" applyBorder="1" applyAlignment="1">
      <alignment vertical="center"/>
    </xf>
    <xf numFmtId="2" fontId="0" fillId="0" borderId="34" xfId="1" applyNumberFormat="1" applyFont="1" applyFill="1" applyBorder="1" applyAlignment="1">
      <alignment horizontal="right" vertical="center" indent="1"/>
    </xf>
    <xf numFmtId="0" fontId="0" fillId="0" borderId="34" xfId="1" applyFont="1" applyFill="1" applyBorder="1" applyAlignment="1">
      <alignment vertical="top" wrapText="1"/>
    </xf>
    <xf numFmtId="2" fontId="0" fillId="0" borderId="32" xfId="1" applyNumberFormat="1" applyFont="1" applyFill="1" applyBorder="1" applyAlignment="1">
      <alignment vertical="center"/>
    </xf>
    <xf numFmtId="0" fontId="0" fillId="0" borderId="32" xfId="1" applyFont="1" applyFill="1" applyBorder="1" applyAlignment="1">
      <alignment horizontal="center" vertical="center"/>
    </xf>
    <xf numFmtId="0" fontId="7" fillId="0" borderId="45" xfId="1" applyFont="1" applyFill="1" applyBorder="1" applyAlignment="1">
      <alignment vertical="center"/>
    </xf>
    <xf numFmtId="0" fontId="0" fillId="0" borderId="44" xfId="1" applyFont="1" applyFill="1" applyBorder="1" applyAlignment="1">
      <alignment horizontal="left" vertical="center"/>
    </xf>
    <xf numFmtId="0" fontId="0" fillId="0" borderId="45" xfId="1" applyFont="1" applyFill="1" applyBorder="1" applyAlignment="1">
      <alignment horizontal="left" vertical="center"/>
    </xf>
    <xf numFmtId="0" fontId="0" fillId="0" borderId="45" xfId="1" applyFont="1" applyFill="1" applyBorder="1" applyAlignment="1">
      <alignment horizontal="center" vertical="center"/>
    </xf>
    <xf numFmtId="2" fontId="0" fillId="0" borderId="46" xfId="0" applyNumberFormat="1" applyFont="1" applyFill="1" applyBorder="1" applyAlignment="1">
      <alignment horizontal="right" vertical="center" indent="1"/>
    </xf>
    <xf numFmtId="2" fontId="0" fillId="0" borderId="46" xfId="1" applyNumberFormat="1" applyFont="1" applyFill="1" applyBorder="1" applyAlignment="1">
      <alignment horizontal="right" vertical="center" indent="1"/>
    </xf>
    <xf numFmtId="0" fontId="0" fillId="0" borderId="32" xfId="1" applyFont="1" applyFill="1" applyBorder="1" applyAlignment="1">
      <alignment vertical="center"/>
    </xf>
    <xf numFmtId="0" fontId="0" fillId="0" borderId="46" xfId="0" applyFont="1" applyFill="1" applyBorder="1" applyAlignment="1">
      <alignment vertical="top" wrapText="1"/>
    </xf>
    <xf numFmtId="0" fontId="0" fillId="0" borderId="46" xfId="4" applyFont="1" applyFill="1" applyBorder="1" applyAlignment="1">
      <alignment vertical="top" wrapText="1"/>
    </xf>
    <xf numFmtId="2" fontId="0" fillId="0" borderId="44" xfId="0" applyNumberFormat="1" applyFont="1" applyFill="1" applyBorder="1" applyAlignment="1">
      <alignment vertical="center"/>
    </xf>
    <xf numFmtId="0" fontId="13" fillId="0" borderId="32" xfId="3" applyFont="1" applyFill="1" applyBorder="1" applyAlignment="1">
      <alignment horizontal="left" vertical="center"/>
    </xf>
    <xf numFmtId="0" fontId="13" fillId="0" borderId="33" xfId="3" applyFont="1" applyFill="1" applyBorder="1" applyAlignment="1">
      <alignment horizontal="left" vertical="center"/>
    </xf>
    <xf numFmtId="0" fontId="13" fillId="0" borderId="33" xfId="3" applyFont="1" applyFill="1" applyBorder="1" applyAlignment="1">
      <alignment horizontal="center" vertical="center"/>
    </xf>
    <xf numFmtId="2" fontId="21" fillId="0" borderId="34" xfId="0" applyNumberFormat="1" applyFont="1" applyFill="1" applyBorder="1" applyAlignment="1">
      <alignment horizontal="right" vertical="center" indent="1"/>
    </xf>
    <xf numFmtId="2" fontId="21" fillId="0" borderId="34" xfId="3" applyNumberFormat="1" applyFont="1" applyFill="1" applyBorder="1" applyAlignment="1">
      <alignment horizontal="right" vertical="center" indent="1"/>
    </xf>
    <xf numFmtId="2" fontId="13" fillId="0" borderId="34" xfId="3" applyNumberFormat="1" applyFont="1" applyFill="1" applyBorder="1" applyAlignment="1">
      <alignment horizontal="right" vertical="center" indent="1"/>
    </xf>
    <xf numFmtId="0" fontId="13" fillId="0" borderId="32" xfId="3" applyFont="1" applyFill="1" applyBorder="1" applyAlignment="1">
      <alignment vertical="center"/>
    </xf>
    <xf numFmtId="0" fontId="0" fillId="0" borderId="34" xfId="3" applyFont="1" applyFill="1" applyBorder="1" applyAlignment="1">
      <alignment vertical="top" wrapText="1"/>
    </xf>
    <xf numFmtId="2" fontId="0" fillId="0" borderId="32" xfId="3" applyNumberFormat="1" applyFont="1" applyFill="1" applyBorder="1" applyAlignment="1">
      <alignment vertical="center"/>
    </xf>
    <xf numFmtId="0" fontId="0" fillId="0" borderId="32" xfId="3" applyFont="1" applyFill="1" applyBorder="1" applyAlignment="1">
      <alignment horizontal="center" vertical="center"/>
    </xf>
    <xf numFmtId="2" fontId="0" fillId="0" borderId="34" xfId="0" applyNumberFormat="1" applyFont="1" applyFill="1" applyBorder="1" applyAlignment="1">
      <alignment vertical="top" wrapText="1"/>
    </xf>
    <xf numFmtId="0" fontId="0" fillId="0" borderId="32" xfId="5" applyFont="1" applyFill="1" applyBorder="1" applyAlignment="1">
      <alignment horizontal="left" vertical="center"/>
    </xf>
    <xf numFmtId="0" fontId="0" fillId="0" borderId="33" xfId="5" applyFont="1" applyFill="1" applyBorder="1" applyAlignment="1">
      <alignment horizontal="left" vertical="center"/>
    </xf>
    <xf numFmtId="0" fontId="0" fillId="0" borderId="33" xfId="5" applyFont="1" applyFill="1" applyBorder="1" applyAlignment="1">
      <alignment horizontal="center" vertical="center"/>
    </xf>
    <xf numFmtId="2" fontId="0" fillId="0" borderId="34" xfId="5" applyNumberFormat="1" applyFont="1" applyFill="1" applyBorder="1" applyAlignment="1">
      <alignment horizontal="right" vertical="center" indent="1"/>
    </xf>
    <xf numFmtId="0" fontId="0" fillId="0" borderId="32" xfId="5" applyFont="1" applyFill="1" applyBorder="1" applyAlignment="1">
      <alignment vertical="center"/>
    </xf>
    <xf numFmtId="0" fontId="0" fillId="0" borderId="32" xfId="5" applyFont="1" applyFill="1" applyBorder="1" applyAlignment="1">
      <alignment vertical="top" wrapText="1"/>
    </xf>
    <xf numFmtId="0" fontId="0" fillId="0" borderId="34" xfId="5" applyFont="1" applyFill="1" applyBorder="1" applyAlignment="1">
      <alignment vertical="top" wrapText="1"/>
    </xf>
    <xf numFmtId="2" fontId="0" fillId="0" borderId="32" xfId="5" applyNumberFormat="1" applyFont="1" applyFill="1" applyBorder="1" applyAlignment="1">
      <alignment vertical="center"/>
    </xf>
    <xf numFmtId="0" fontId="0" fillId="0" borderId="32" xfId="5" applyFont="1" applyFill="1" applyBorder="1" applyAlignment="1">
      <alignment horizontal="center" vertical="center"/>
    </xf>
    <xf numFmtId="0" fontId="9" fillId="0" borderId="24" xfId="0" applyFont="1" applyBorder="1" applyAlignment="1">
      <alignment horizontal="center" vertical="center" wrapText="1"/>
    </xf>
    <xf numFmtId="0" fontId="0" fillId="0" borderId="0" xfId="0" applyAlignment="1">
      <alignment vertical="top" wrapText="1"/>
    </xf>
    <xf numFmtId="1" fontId="46" fillId="4" borderId="1" xfId="14" applyNumberFormat="1" applyFont="1" applyFill="1" applyBorder="1" applyAlignment="1">
      <alignment horizontal="center" vertical="center"/>
    </xf>
    <xf numFmtId="2" fontId="47" fillId="0" borderId="0" xfId="14" applyNumberFormat="1" applyFont="1" applyAlignment="1">
      <alignment horizontal="right" vertical="center" wrapText="1"/>
    </xf>
    <xf numFmtId="2" fontId="47" fillId="0" borderId="0" xfId="14" applyNumberFormat="1" applyFont="1" applyAlignment="1">
      <alignment horizontal="left" vertical="center" wrapText="1"/>
    </xf>
    <xf numFmtId="2" fontId="47" fillId="4" borderId="1" xfId="14" applyNumberFormat="1" applyFont="1" applyFill="1" applyBorder="1" applyAlignment="1">
      <alignment horizontal="right" vertical="center" indent="1"/>
    </xf>
    <xf numFmtId="169" fontId="0" fillId="5" borderId="0" xfId="0" applyNumberFormat="1" applyFill="1" applyAlignment="1">
      <alignment horizontal="center" vertical="top"/>
    </xf>
    <xf numFmtId="0" fontId="0" fillId="5" borderId="0" xfId="0" applyFill="1" applyAlignment="1">
      <alignment vertical="top" wrapText="1"/>
    </xf>
    <xf numFmtId="0" fontId="0" fillId="13" borderId="0" xfId="0" applyFill="1" applyAlignment="1">
      <alignment horizontal="left" vertical="center" wrapText="1" indent="1"/>
    </xf>
    <xf numFmtId="0" fontId="0" fillId="13" borderId="13" xfId="0" applyFill="1" applyBorder="1" applyAlignment="1">
      <alignment horizontal="left" vertical="center" wrapText="1" indent="1"/>
    </xf>
    <xf numFmtId="0" fontId="0" fillId="0" borderId="5" xfId="0" quotePrefix="1" applyBorder="1" applyAlignment="1">
      <alignment horizontal="left" vertical="center" indent="1"/>
    </xf>
    <xf numFmtId="0" fontId="0" fillId="0" borderId="14" xfId="0" applyBorder="1" applyAlignment="1">
      <alignment horizontal="left" vertical="center" indent="1"/>
    </xf>
    <xf numFmtId="0" fontId="0" fillId="0" borderId="6" xfId="0" applyBorder="1" applyAlignment="1">
      <alignment horizontal="left" vertical="center" indent="1"/>
    </xf>
    <xf numFmtId="0" fontId="0" fillId="3" borderId="18" xfId="0" applyFill="1" applyBorder="1" applyAlignment="1">
      <alignment horizontal="left" vertical="center"/>
    </xf>
    <xf numFmtId="0" fontId="0" fillId="3" borderId="19" xfId="0" applyFill="1" applyBorder="1" applyAlignment="1">
      <alignment horizontal="left" vertical="center"/>
    </xf>
    <xf numFmtId="0" fontId="0" fillId="3" borderId="20" xfId="0" applyFill="1" applyBorder="1" applyAlignment="1">
      <alignment horizontal="left" vertical="center"/>
    </xf>
    <xf numFmtId="0" fontId="0" fillId="3" borderId="21" xfId="0" applyFill="1" applyBorder="1" applyAlignment="1">
      <alignment horizontal="left" vertical="center"/>
    </xf>
    <xf numFmtId="0" fontId="0" fillId="3" borderId="0" xfId="0" applyFill="1" applyAlignment="1">
      <alignment horizontal="left" vertical="center"/>
    </xf>
    <xf numFmtId="0" fontId="0" fillId="3" borderId="13" xfId="0" applyFill="1" applyBorder="1" applyAlignment="1">
      <alignment horizontal="left" vertical="center"/>
    </xf>
    <xf numFmtId="0" fontId="0" fillId="0" borderId="21" xfId="0" applyBorder="1" applyAlignment="1">
      <alignment horizontal="left" vertical="center"/>
    </xf>
    <xf numFmtId="0" fontId="0" fillId="0" borderId="0" xfId="0" applyAlignment="1">
      <alignment horizontal="left" vertical="center"/>
    </xf>
    <xf numFmtId="0" fontId="0" fillId="0" borderId="13" xfId="0" applyBorder="1" applyAlignment="1">
      <alignment horizontal="left" vertical="center"/>
    </xf>
    <xf numFmtId="0" fontId="0" fillId="13" borderId="21" xfId="0" applyFill="1" applyBorder="1" applyAlignment="1">
      <alignment horizontal="left" vertical="center"/>
    </xf>
    <xf numFmtId="0" fontId="0" fillId="13" borderId="0" xfId="0" applyFill="1" applyAlignment="1">
      <alignment horizontal="left" vertical="center"/>
    </xf>
    <xf numFmtId="0" fontId="0" fillId="13" borderId="13" xfId="0" applyFill="1" applyBorder="1" applyAlignment="1">
      <alignment horizontal="left" vertical="center"/>
    </xf>
    <xf numFmtId="0" fontId="0" fillId="3" borderId="12" xfId="0" quotePrefix="1" applyFill="1" applyBorder="1" applyAlignment="1">
      <alignment horizontal="left" vertical="center" wrapText="1" indent="1"/>
    </xf>
    <xf numFmtId="0" fontId="0" fillId="3" borderId="0" xfId="0" applyFill="1" applyAlignment="1">
      <alignment horizontal="left" vertical="center" wrapText="1" indent="1"/>
    </xf>
    <xf numFmtId="0" fontId="0" fillId="3" borderId="13" xfId="0" applyFill="1" applyBorder="1" applyAlignment="1">
      <alignment horizontal="left" vertical="center" wrapText="1" indent="1"/>
    </xf>
    <xf numFmtId="0" fontId="49" fillId="0" borderId="12" xfId="14" applyFont="1" applyBorder="1" applyAlignment="1">
      <alignment horizontal="center" vertical="center" wrapText="1"/>
    </xf>
    <xf numFmtId="0" fontId="49" fillId="0" borderId="0" xfId="14" applyFont="1" applyAlignment="1">
      <alignment horizontal="center" vertical="center" wrapText="1"/>
    </xf>
    <xf numFmtId="2" fontId="51" fillId="0" borderId="22" xfId="0" applyNumberFormat="1" applyFont="1" applyBorder="1" applyAlignment="1">
      <alignment horizontal="center" wrapText="1"/>
    </xf>
    <xf numFmtId="2" fontId="51" fillId="0" borderId="23" xfId="0" applyNumberFormat="1" applyFont="1" applyBorder="1" applyAlignment="1">
      <alignment horizontal="center" wrapText="1"/>
    </xf>
    <xf numFmtId="0" fontId="51" fillId="0" borderId="39" xfId="0" applyNumberFormat="1" applyFont="1" applyBorder="1" applyAlignment="1">
      <alignment horizontal="center" vertical="center" wrapText="1"/>
    </xf>
    <xf numFmtId="0" fontId="51" fillId="0" borderId="49" xfId="0" applyNumberFormat="1" applyFont="1" applyBorder="1" applyAlignment="1">
      <alignment horizontal="center" vertical="center" wrapText="1"/>
    </xf>
    <xf numFmtId="0" fontId="51" fillId="0" borderId="39" xfId="0" applyNumberFormat="1" applyFont="1" applyBorder="1" applyAlignment="1" applyProtection="1">
      <alignment horizontal="center" vertical="center" wrapText="1"/>
      <protection locked="0"/>
    </xf>
    <xf numFmtId="0" fontId="51" fillId="0" borderId="49" xfId="0" applyNumberFormat="1" applyFont="1" applyBorder="1" applyAlignment="1" applyProtection="1">
      <alignment horizontal="center" vertical="center" wrapText="1"/>
      <protection locked="0"/>
    </xf>
    <xf numFmtId="0" fontId="31" fillId="0" borderId="0" xfId="0" applyFont="1" applyAlignment="1">
      <alignment vertical="top" wrapText="1"/>
    </xf>
    <xf numFmtId="0" fontId="31" fillId="0" borderId="0" xfId="0" applyFont="1" applyAlignment="1">
      <alignment horizontal="left" vertical="center" wrapText="1" indent="1"/>
    </xf>
    <xf numFmtId="0" fontId="0" fillId="0" borderId="0" xfId="0" applyAlignment="1" applyProtection="1">
      <alignment horizontal="center" vertical="top"/>
      <protection locked="0"/>
    </xf>
    <xf numFmtId="0" fontId="9" fillId="14" borderId="36" xfId="0" applyFont="1" applyFill="1" applyBorder="1" applyAlignment="1">
      <alignment horizontal="center" vertical="top"/>
    </xf>
    <xf numFmtId="0" fontId="9" fillId="14" borderId="37" xfId="0" applyFont="1" applyFill="1" applyBorder="1" applyAlignment="1">
      <alignment horizontal="center" vertical="top"/>
    </xf>
    <xf numFmtId="0" fontId="9" fillId="14" borderId="38" xfId="0" applyFont="1" applyFill="1" applyBorder="1" applyAlignment="1">
      <alignment horizontal="center" vertical="top"/>
    </xf>
    <xf numFmtId="0" fontId="7" fillId="10" borderId="0" xfId="0" applyFont="1" applyFill="1" applyAlignment="1" applyProtection="1">
      <alignment horizontal="left" vertical="center" wrapText="1"/>
      <protection locked="0"/>
    </xf>
    <xf numFmtId="0" fontId="0" fillId="10" borderId="0" xfId="0" quotePrefix="1" applyFill="1" applyAlignment="1">
      <alignment vertical="top" wrapText="1"/>
    </xf>
    <xf numFmtId="0" fontId="0" fillId="0" borderId="0" xfId="0" applyAlignment="1" applyProtection="1">
      <alignment horizontal="left" vertical="center"/>
      <protection locked="0"/>
    </xf>
    <xf numFmtId="0" fontId="0" fillId="0" borderId="0" xfId="0" applyAlignment="1">
      <alignment vertical="top" wrapText="1"/>
    </xf>
    <xf numFmtId="0" fontId="9" fillId="14" borderId="0" xfId="0" applyFont="1" applyFill="1" applyAlignment="1">
      <alignment wrapText="1"/>
    </xf>
    <xf numFmtId="0" fontId="0" fillId="0" borderId="0" xfId="0" applyAlignment="1" applyProtection="1">
      <alignment vertical="top" wrapText="1"/>
      <protection locked="0"/>
    </xf>
    <xf numFmtId="0" fontId="7" fillId="0" borderId="0" xfId="0" applyFont="1" applyAlignment="1" applyProtection="1">
      <alignment vertical="top" wrapText="1"/>
      <protection locked="0"/>
    </xf>
    <xf numFmtId="0" fontId="31" fillId="0" borderId="0" xfId="0" applyFont="1" applyAlignment="1">
      <alignment horizontal="left" vertical="center" wrapText="1" indent="4"/>
    </xf>
    <xf numFmtId="0" fontId="7" fillId="0" borderId="0" xfId="0" applyFont="1" applyAlignment="1" applyProtection="1">
      <alignment vertical="top"/>
      <protection locked="0"/>
    </xf>
    <xf numFmtId="0" fontId="0" fillId="0" borderId="0" xfId="0" applyAlignment="1" applyProtection="1">
      <alignment vertical="top"/>
      <protection locked="0"/>
    </xf>
    <xf numFmtId="0" fontId="0" fillId="0" borderId="0" xfId="0" applyAlignment="1" applyProtection="1">
      <alignment horizontal="left" vertical="top" wrapText="1"/>
      <protection locked="0"/>
    </xf>
    <xf numFmtId="0" fontId="44" fillId="0" borderId="0" xfId="0" applyFont="1" applyAlignment="1">
      <alignment vertical="top" wrapText="1"/>
    </xf>
    <xf numFmtId="0" fontId="44" fillId="0" borderId="0" xfId="0" applyFont="1" applyAlignment="1">
      <alignment vertical="center" wrapText="1"/>
    </xf>
    <xf numFmtId="0" fontId="9" fillId="0" borderId="39" xfId="0" applyFont="1" applyBorder="1" applyAlignment="1">
      <alignment horizontal="center" vertical="center" wrapText="1"/>
    </xf>
    <xf numFmtId="2" fontId="0" fillId="0" borderId="22" xfId="0" applyNumberFormat="1" applyFont="1" applyFill="1" applyBorder="1" applyAlignment="1">
      <alignment horizontal="right" vertical="top" wrapText="1" indent="1"/>
    </xf>
    <xf numFmtId="2" fontId="0" fillId="0" borderId="50" xfId="0" applyNumberFormat="1" applyFont="1" applyFill="1" applyBorder="1" applyAlignment="1">
      <alignment horizontal="right" vertical="top" wrapText="1" indent="1"/>
    </xf>
    <xf numFmtId="2" fontId="0" fillId="0" borderId="23" xfId="0" applyNumberFormat="1" applyFont="1" applyFill="1" applyBorder="1" applyAlignment="1">
      <alignment horizontal="right" vertical="top" wrapText="1" indent="1"/>
    </xf>
    <xf numFmtId="0" fontId="8" fillId="0" borderId="22" xfId="0" applyFont="1" applyFill="1" applyBorder="1" applyAlignment="1">
      <alignment horizontal="center" vertical="top"/>
    </xf>
    <xf numFmtId="0" fontId="8" fillId="0" borderId="50" xfId="0" applyFont="1" applyFill="1" applyBorder="1" applyAlignment="1">
      <alignment horizontal="center" vertical="top"/>
    </xf>
    <xf numFmtId="0" fontId="8" fillId="0" borderId="23" xfId="0" applyFont="1" applyFill="1" applyBorder="1" applyAlignment="1">
      <alignment horizontal="center" vertical="top"/>
    </xf>
    <xf numFmtId="0" fontId="0" fillId="0" borderId="32" xfId="0" applyFont="1" applyFill="1" applyBorder="1" applyAlignment="1">
      <alignment vertical="top"/>
    </xf>
    <xf numFmtId="0" fontId="0" fillId="0" borderId="32" xfId="1" applyFont="1" applyFill="1" applyBorder="1" applyAlignment="1">
      <alignment vertical="top"/>
    </xf>
    <xf numFmtId="0" fontId="13" fillId="0" borderId="32" xfId="3" applyFont="1" applyFill="1" applyBorder="1" applyAlignment="1">
      <alignment vertical="top"/>
    </xf>
    <xf numFmtId="0" fontId="0" fillId="0" borderId="32" xfId="5" applyFont="1" applyFill="1" applyBorder="1" applyAlignment="1">
      <alignment vertical="top"/>
    </xf>
    <xf numFmtId="2" fontId="0" fillId="0" borderId="32" xfId="0" applyNumberFormat="1" applyFont="1" applyFill="1" applyBorder="1" applyAlignment="1">
      <alignment horizontal="right" vertical="top" indent="1"/>
    </xf>
    <xf numFmtId="2" fontId="0" fillId="0" borderId="34" xfId="0" applyNumberFormat="1" applyFont="1" applyFill="1" applyBorder="1" applyAlignment="1">
      <alignment horizontal="right" vertical="top" indent="1"/>
    </xf>
    <xf numFmtId="2" fontId="0" fillId="0" borderId="34" xfId="2" applyNumberFormat="1" applyFont="1" applyFill="1" applyBorder="1" applyAlignment="1">
      <alignment horizontal="right" vertical="top" indent="1"/>
    </xf>
    <xf numFmtId="2" fontId="21" fillId="0" borderId="34" xfId="4" applyNumberFormat="1" applyFont="1" applyFill="1" applyBorder="1" applyAlignment="1">
      <alignment horizontal="right" vertical="top" indent="1"/>
    </xf>
    <xf numFmtId="2" fontId="0" fillId="0" borderId="34" xfId="4" applyNumberFormat="1" applyFont="1" applyFill="1" applyBorder="1" applyAlignment="1">
      <alignment horizontal="right" vertical="top" indent="1"/>
    </xf>
    <xf numFmtId="2" fontId="0" fillId="0" borderId="34" xfId="1" applyNumberFormat="1" applyFont="1" applyFill="1" applyBorder="1" applyAlignment="1">
      <alignment horizontal="right" vertical="top" indent="1"/>
    </xf>
    <xf numFmtId="2" fontId="0" fillId="0" borderId="46" xfId="0" applyNumberFormat="1" applyFont="1" applyFill="1" applyBorder="1" applyAlignment="1">
      <alignment horizontal="right" vertical="top" indent="1"/>
    </xf>
    <xf numFmtId="2" fontId="0" fillId="0" borderId="46" xfId="1" applyNumberFormat="1" applyFont="1" applyFill="1" applyBorder="1" applyAlignment="1">
      <alignment horizontal="right" vertical="top" indent="1"/>
    </xf>
    <xf numFmtId="2" fontId="21" fillId="0" borderId="32" xfId="0" applyNumberFormat="1" applyFont="1" applyFill="1" applyBorder="1" applyAlignment="1">
      <alignment horizontal="right" vertical="top" indent="1"/>
    </xf>
    <xf numFmtId="2" fontId="21" fillId="0" borderId="34" xfId="0" applyNumberFormat="1" applyFont="1" applyFill="1" applyBorder="1" applyAlignment="1">
      <alignment horizontal="right" vertical="top" indent="1"/>
    </xf>
    <xf numFmtId="2" fontId="21" fillId="0" borderId="34" xfId="3" applyNumberFormat="1" applyFont="1" applyFill="1" applyBorder="1" applyAlignment="1">
      <alignment horizontal="right" vertical="top" indent="1"/>
    </xf>
    <xf numFmtId="2" fontId="13" fillId="0" borderId="34" xfId="3" applyNumberFormat="1" applyFont="1" applyFill="1" applyBorder="1" applyAlignment="1">
      <alignment horizontal="right" vertical="top" indent="1"/>
    </xf>
    <xf numFmtId="2" fontId="0" fillId="0" borderId="32" xfId="5" applyNumberFormat="1" applyFont="1" applyFill="1" applyBorder="1" applyAlignment="1">
      <alignment horizontal="right" vertical="top" indent="1"/>
    </xf>
    <xf numFmtId="2" fontId="0" fillId="0" borderId="34" xfId="5" applyNumberFormat="1" applyFont="1" applyFill="1" applyBorder="1" applyAlignment="1">
      <alignment horizontal="right" vertical="top" indent="1"/>
    </xf>
    <xf numFmtId="0" fontId="0" fillId="0" borderId="32" xfId="0" applyFont="1" applyFill="1" applyBorder="1" applyAlignment="1">
      <alignment horizontal="left" vertical="top"/>
    </xf>
    <xf numFmtId="0" fontId="0" fillId="0" borderId="33" xfId="0" applyFont="1" applyFill="1" applyBorder="1" applyAlignment="1">
      <alignment horizontal="left" vertical="top"/>
    </xf>
    <xf numFmtId="0" fontId="7" fillId="0" borderId="48" xfId="2" applyFont="1" applyFill="1" applyBorder="1" applyAlignment="1">
      <alignment vertical="top"/>
    </xf>
    <xf numFmtId="0" fontId="7" fillId="0" borderId="45" xfId="1" applyFont="1" applyFill="1" applyBorder="1" applyAlignment="1">
      <alignment vertical="top"/>
    </xf>
  </cellXfs>
  <cellStyles count="16">
    <cellStyle name="ColLevel_1" xfId="2" builtinId="2" iLevel="0"/>
    <cellStyle name="ColLevel_2" xfId="4" builtinId="2" iLevel="1"/>
    <cellStyle name="Heading 1" xfId="7" builtinId="16"/>
    <cellStyle name="Heading 1 2" xfId="15"/>
    <cellStyle name="Heading 2" xfId="8" builtinId="17"/>
    <cellStyle name="Heading 3" xfId="9" builtinId="18"/>
    <cellStyle name="Hyperlink" xfId="13" builtinId="8"/>
    <cellStyle name="Normal" xfId="0" builtinId="0"/>
    <cellStyle name="Normal 2" xfId="10"/>
    <cellStyle name="Normal 2 2" xfId="11"/>
    <cellStyle name="Normal 3" xfId="12"/>
    <cellStyle name="Normal 4" xfId="14"/>
    <cellStyle name="Percent" xfId="6" builtinId="5"/>
    <cellStyle name="RowLevel_1" xfId="1" builtinId="1" iLevel="0"/>
    <cellStyle name="RowLevel_2" xfId="3" builtinId="1" iLevel="1"/>
    <cellStyle name="RowLevel_3" xfId="5" builtinId="1" iLevel="2"/>
  </cellStyles>
  <dxfs count="175">
    <dxf>
      <font>
        <b/>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0" indent="0" justifyLastLine="0" shrinkToFit="0" readingOrder="0"/>
      <border diagonalUp="0" diagonalDown="0" outline="0">
        <left/>
        <right/>
        <top style="thin">
          <color rgb="FF0070C0"/>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left"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center"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center"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left" vertical="top" textRotation="0" wrapText="0" indent="0" justifyLastLine="0" shrinkToFit="0" readingOrder="0"/>
      <border diagonalUp="0" diagonalDown="0" outline="0">
        <left/>
        <right/>
        <top style="thin">
          <color theme="4" tint="0.39997558519241921"/>
        </top>
        <bottom/>
      </border>
    </dxf>
    <dxf>
      <font>
        <b val="0"/>
        <i/>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style="medium">
          <color indexed="64"/>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0" formatCode="General"/>
      <fill>
        <patternFill patternType="none">
          <fgColor indexed="64"/>
          <bgColor auto="1"/>
        </patternFill>
      </fill>
      <alignment horizontal="center" vertical="top" textRotation="0" wrapText="0" indent="0" justifyLastLine="0" shrinkToFit="0" readingOrder="0"/>
      <border diagonalUp="0" diagonalDown="0" outline="0">
        <left style="medium">
          <color indexed="64"/>
        </left>
        <right style="medium">
          <color auto="1"/>
        </right>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top" textRotation="0" wrapText="1" 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general" vertical="center" textRotation="0" wrapText="0" indent="0" justifyLastLine="0" shrinkToFit="0" readingOrder="0"/>
      <border diagonalUp="0" diagonalDown="0" outline="0">
        <left/>
        <right style="medium">
          <color indexed="64"/>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dxf>
    <dxf>
      <fill>
        <patternFill>
          <bgColor rgb="FFFFC000"/>
        </patternFill>
      </fill>
    </dxf>
    <dxf>
      <fill>
        <patternFill>
          <bgColor rgb="FFFF0000"/>
        </patternFill>
      </fill>
    </dxf>
    <dxf>
      <fill>
        <patternFill>
          <bgColor rgb="FFFF9999"/>
        </patternFill>
      </fill>
    </dxf>
    <dxf>
      <fill>
        <patternFill>
          <bgColor rgb="FFFFC000"/>
        </patternFill>
      </fill>
    </dxf>
    <dxf>
      <font>
        <b/>
        <i val="0"/>
        <color theme="0"/>
      </font>
      <fill>
        <patternFill>
          <bgColor rgb="FFFF0000"/>
        </patternFill>
      </fill>
    </dxf>
    <dxf>
      <fill>
        <patternFill>
          <bgColor rgb="FFFFC000"/>
        </patternFill>
      </fill>
    </dxf>
    <dxf>
      <fill>
        <patternFill>
          <bgColor rgb="FFFF0000"/>
        </patternFill>
      </fill>
    </dxf>
    <dxf>
      <fill>
        <patternFill>
          <bgColor rgb="FFFF9999"/>
        </patternFill>
      </fill>
    </dxf>
    <dxf>
      <fill>
        <patternFill>
          <bgColor rgb="FFFFC000"/>
        </patternFill>
      </fill>
    </dxf>
    <dxf>
      <fill>
        <patternFill>
          <bgColor rgb="FFFF9999"/>
        </patternFill>
      </fill>
    </dxf>
    <dxf>
      <font>
        <color theme="0" tint="-0.14996795556505021"/>
      </font>
    </dxf>
    <dxf>
      <font>
        <color theme="0" tint="-0.14996795556505021"/>
      </font>
    </dxf>
    <dxf>
      <font>
        <color theme="0"/>
      </font>
      <fill>
        <patternFill>
          <bgColor theme="0" tint="-0.34998626667073579"/>
        </patternFill>
      </fill>
    </dxf>
    <dxf>
      <fill>
        <patternFill>
          <bgColor rgb="FFFFFF00"/>
        </patternFill>
      </fill>
    </dxf>
    <dxf>
      <font>
        <color theme="0" tint="-0.14996795556505021"/>
      </font>
    </dxf>
    <dxf>
      <fill>
        <patternFill>
          <bgColor rgb="FFFFFFCC"/>
        </patternFill>
      </fill>
    </dxf>
    <dxf>
      <font>
        <b/>
        <i val="0"/>
        <color theme="0"/>
      </font>
      <fill>
        <patternFill>
          <bgColor rgb="FFFF0000"/>
        </patternFill>
      </fill>
    </dxf>
    <dxf>
      <font>
        <b/>
        <i val="0"/>
        <color theme="0"/>
      </font>
      <fill>
        <patternFill>
          <bgColor rgb="FFFF0000"/>
        </patternFill>
      </fill>
    </dxf>
    <dxf>
      <fill>
        <patternFill>
          <bgColor rgb="FFFF9999"/>
        </patternFill>
      </fill>
    </dxf>
    <dxf>
      <font>
        <color theme="0" tint="-0.14996795556505021"/>
      </font>
    </dxf>
    <dxf>
      <font>
        <color theme="0" tint="-0.14996795556505021"/>
      </font>
    </dxf>
    <dxf>
      <font>
        <color theme="0"/>
      </font>
      <fill>
        <patternFill>
          <bgColor theme="0" tint="-0.34998626667073579"/>
        </patternFill>
      </fill>
    </dxf>
    <dxf>
      <fill>
        <patternFill>
          <bgColor rgb="FFFFFF00"/>
        </patternFill>
      </fill>
    </dxf>
    <dxf>
      <font>
        <color theme="0" tint="-0.14996795556505021"/>
      </font>
    </dxf>
    <dxf>
      <fill>
        <patternFill>
          <bgColor rgb="FFFFFFCC"/>
        </patternFill>
      </fill>
    </dxf>
    <dxf>
      <font>
        <b/>
        <i val="0"/>
        <color theme="0"/>
      </font>
      <fill>
        <patternFill>
          <bgColor rgb="FFFF0000"/>
        </patternFill>
      </fill>
    </dxf>
    <dxf>
      <font>
        <color theme="0" tint="-0.24994659260841701"/>
      </font>
    </dxf>
    <dxf>
      <fill>
        <patternFill>
          <bgColor theme="0" tint="-0.14996795556505021"/>
        </patternFill>
      </fill>
    </dxf>
    <dxf>
      <font>
        <color rgb="FF9C0006"/>
      </font>
      <fill>
        <patternFill>
          <bgColor rgb="FFFFFF00"/>
        </patternFill>
      </fill>
    </dxf>
    <dxf>
      <fill>
        <patternFill>
          <bgColor theme="0" tint="-4.9989318521683403E-2"/>
        </patternFill>
      </fill>
    </dxf>
    <dxf>
      <font>
        <color rgb="FFC00000"/>
      </font>
      <fill>
        <patternFill>
          <bgColor rgb="FFFFCCCC"/>
        </patternFill>
      </fill>
    </dxf>
    <dxf>
      <fill>
        <patternFill>
          <bgColor rgb="FFFFFF00"/>
        </patternFill>
      </fill>
      <border>
        <left style="thin">
          <color auto="1"/>
        </left>
        <right style="thin">
          <color auto="1"/>
        </right>
        <top style="thin">
          <color auto="1"/>
        </top>
        <bottom style="thin">
          <color auto="1"/>
        </bottom>
      </border>
    </dxf>
    <dxf>
      <font>
        <color theme="0" tint="-0.24994659260841701"/>
      </font>
    </dxf>
    <dxf>
      <fill>
        <patternFill>
          <bgColor rgb="FFFFFF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99"/>
        </patternFill>
      </fill>
    </dxf>
    <dxf>
      <fill>
        <patternFill>
          <bgColor theme="5" tint="0.59996337778862885"/>
        </patternFill>
      </fill>
    </dxf>
    <dxf>
      <fill>
        <patternFill>
          <bgColor theme="8" tint="0.79998168889431442"/>
        </patternFill>
      </fill>
    </dxf>
    <dxf>
      <font>
        <b val="0"/>
        <i val="0"/>
        <strike val="0"/>
        <condense val="0"/>
        <extend val="0"/>
        <outline val="0"/>
        <shadow val="0"/>
        <u val="none"/>
        <vertAlign val="baseline"/>
        <sz val="9"/>
        <color theme="1"/>
        <name val="Calibri"/>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medium">
          <color indexed="64"/>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center" textRotation="0" wrapText="1" indent="1" justifyLastLine="0" shrinkToFit="0" readingOrder="0"/>
      <border diagonalUp="0" diagonalDown="0" outline="0">
        <left style="medium">
          <color indexed="64"/>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medium">
          <color indexed="64"/>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top style="thin">
          <color theme="4" tint="0.39997558519241921"/>
        </top>
        <bottom/>
      </border>
    </dxf>
    <dxf>
      <font>
        <b val="0"/>
        <i/>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center" textRotation="0" wrapText="0" indent="1"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center" textRotation="0" wrapText="0" indent="1" justifyLastLine="0" shrinkToFit="0" readingOrder="0"/>
      <border diagonalUp="0" diagonalDown="0" outline="0">
        <left style="thin">
          <color theme="3" tint="0.39994506668294322"/>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none">
          <fgColor indexed="64"/>
          <bgColor auto="1"/>
        </patternFill>
      </fill>
      <alignment horizontal="righ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solid">
          <fgColor indexed="64"/>
          <bgColor theme="1" tint="0.499984740745262"/>
        </patternFill>
      </fill>
      <alignment horizontal="righ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solid">
          <fgColor indexed="64"/>
          <bgColor theme="1" tint="0.499984740745262"/>
        </patternFill>
      </fill>
      <alignment horizontal="righ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solid">
          <fgColor indexed="64"/>
          <bgColor theme="1" tint="0.499984740745262"/>
        </patternFill>
      </fill>
      <alignment horizontal="right" vertical="center" textRotation="0" wrapText="0" indent="1"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numFmt numFmtId="2" formatCode="0.00"/>
      <fill>
        <patternFill patternType="solid">
          <fgColor indexed="64"/>
          <bgColor theme="1" tint="0.499984740745262"/>
        </patternFill>
      </fill>
      <alignment horizontal="right" vertical="center" textRotation="0" wrapText="0" indent="1" justifyLastLine="0" shrinkToFit="0" readingOrder="0"/>
      <border diagonalUp="0" diagonalDown="0" outline="0">
        <left style="medium">
          <color indexed="64"/>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top style="thin">
          <color theme="4" tint="0.39997558519241921"/>
        </top>
        <bottom/>
      </border>
    </dxf>
    <dxf>
      <font>
        <b/>
        <i val="0"/>
        <strike val="0"/>
        <condense val="0"/>
        <extend val="0"/>
        <outline val="0"/>
        <shadow val="0"/>
        <u val="none"/>
        <vertAlign val="baseline"/>
        <sz val="9"/>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right/>
        <top style="thin">
          <color rgb="FF0070C0"/>
        </top>
        <bottom/>
      </border>
    </dxf>
    <dxf>
      <border outline="0">
        <left style="thin">
          <color rgb="FF2275FF"/>
        </left>
        <right style="medium">
          <color auto="1"/>
        </right>
        <bottom style="medium">
          <color rgb="FF000000"/>
        </bottom>
      </border>
    </dxf>
    <dxf>
      <fill>
        <patternFill patternType="none">
          <fgColor indexed="64"/>
          <bgColor auto="1"/>
        </patternFill>
      </fill>
    </dxf>
    <dxf>
      <font>
        <b/>
        <i val="0"/>
        <strike val="0"/>
        <condense val="0"/>
        <extend val="0"/>
        <outline val="0"/>
        <shadow val="0"/>
        <u val="none"/>
        <vertAlign val="baseline"/>
        <sz val="10"/>
        <color theme="0"/>
        <name val="Calibri"/>
        <scheme val="none"/>
      </font>
      <fill>
        <patternFill patternType="solid">
          <fgColor theme="4"/>
          <bgColor theme="4"/>
        </patternFill>
      </fill>
      <alignment horizontal="center" vertical="center" textRotation="0" wrapText="1" indent="0" justifyLastLine="0" shrinkToFit="0" readingOrder="0"/>
    </dxf>
    <dxf>
      <fill>
        <patternFill patternType="solid">
          <fgColor rgb="FFFF9999"/>
          <bgColor rgb="FFB5D0FF"/>
        </patternFill>
      </fill>
    </dxf>
    <dxf>
      <border outline="0">
        <left style="thin">
          <color theme="4" tint="0.39997558519241921"/>
        </left>
        <right style="medium">
          <color auto="1"/>
        </right>
        <bottom style="medium">
          <color rgb="FF000000"/>
        </bottom>
      </border>
    </dxf>
    <dxf>
      <fill>
        <patternFill patternType="none">
          <fgColor indexed="64"/>
          <bgColor auto="1"/>
        </patternFill>
      </fill>
    </dxf>
    <dxf>
      <font>
        <b/>
        <i val="0"/>
        <strike val="0"/>
        <condense val="0"/>
        <extend val="0"/>
        <outline val="0"/>
        <shadow val="0"/>
        <u val="none"/>
        <vertAlign val="baseline"/>
        <sz val="10"/>
        <color theme="0"/>
        <name val="Calibri"/>
        <scheme val="none"/>
      </font>
      <fill>
        <patternFill patternType="solid">
          <fgColor theme="4"/>
          <bgColor theme="4"/>
        </patternFill>
      </fill>
      <alignment horizontal="center" vertical="center" textRotation="0" wrapText="1" indent="0" justifyLastLine="0" shrinkToFit="0" readingOrder="0"/>
    </dxf>
    <dxf>
      <numFmt numFmtId="170" formatCode="yyyy\-mmm\-dd"/>
      <fill>
        <patternFill patternType="none">
          <fgColor indexed="64"/>
          <bgColor indexed="65"/>
        </patternFill>
      </fill>
      <alignment horizontal="center" vertical="center" textRotation="0" wrapText="0" indent="0" justifyLastLine="0" shrinkToFit="0" readingOrder="0"/>
      <protection locked="0" hidden="0"/>
    </dxf>
    <dxf>
      <fill>
        <patternFill patternType="none">
          <fgColor indexed="64"/>
          <bgColor indexed="65"/>
        </patternFill>
      </fill>
      <alignment horizontal="center" vertical="center" textRotation="0" wrapText="0" indent="0" justifyLastLine="0" shrinkToFit="0" readingOrder="0"/>
      <protection locked="0" hidden="0"/>
    </dxf>
    <dxf>
      <fill>
        <patternFill patternType="none">
          <fgColor indexed="64"/>
          <bgColor indexed="65"/>
        </patternFill>
      </fill>
      <alignment horizontal="center" vertical="center" textRotation="0" wrapText="0" indent="0" justifyLastLine="0" shrinkToFit="0" readingOrder="0"/>
      <protection locked="0" hidden="0"/>
    </dxf>
    <dxf>
      <numFmt numFmtId="0" formatCode="General"/>
      <fill>
        <patternFill patternType="none">
          <fgColor indexed="64"/>
          <bgColor indexed="65"/>
        </patternFill>
      </fill>
      <alignment horizontal="center" vertical="center" textRotation="0" wrapText="0" indent="0" justifyLastLine="0" shrinkToFit="0" readingOrder="0"/>
      <protection locked="0" hidden="0"/>
    </dxf>
    <dxf>
      <numFmt numFmtId="0" formatCode="General"/>
      <fill>
        <patternFill patternType="none">
          <fgColor indexed="64"/>
          <bgColor indexed="65"/>
        </patternFill>
      </fill>
      <alignment horizontal="center" vertical="center" textRotation="0" wrapText="0" indent="0" justifyLastLine="0" shrinkToFit="0" readingOrder="0"/>
      <protection locked="0" hidden="0"/>
    </dxf>
    <dxf>
      <numFmt numFmtId="30" formatCode="@"/>
      <fill>
        <patternFill patternType="none">
          <fgColor indexed="64"/>
          <bgColor indexed="65"/>
        </patternFill>
      </fill>
      <alignment horizontal="left" vertical="center" textRotation="0" wrapText="0" indent="0" justifyLastLine="0" shrinkToFit="0" readingOrder="0"/>
      <protection locked="0" hidden="0"/>
    </dxf>
    <dxf>
      <fill>
        <patternFill patternType="none">
          <fgColor indexed="64"/>
          <bgColor indexed="65"/>
        </patternFill>
      </fill>
      <alignment horizontal="left" vertical="center" textRotation="0" wrapText="0" indent="0" justifyLastLine="0" shrinkToFit="0" readingOrder="0"/>
      <protection locked="0" hidden="0"/>
    </dxf>
    <dxf>
      <fill>
        <patternFill patternType="none">
          <fgColor indexed="64"/>
          <bgColor indexed="65"/>
        </patternFill>
      </fill>
      <alignment horizontal="general" vertical="center" textRotation="0" wrapText="0" indent="0" justifyLastLine="0" shrinkToFit="0" readingOrder="0"/>
      <protection locked="0" hidden="0"/>
    </dxf>
    <dxf>
      <alignment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9900"/>
      <color rgb="FFE6AF00"/>
      <color rgb="FFFFCCCC"/>
      <color rgb="FFFF9999"/>
      <color rgb="FFFFFF99"/>
      <color rgb="FFFFFFCC"/>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jpg"/><Relationship Id="rId2" Type="http://schemas.openxmlformats.org/officeDocument/2006/relationships/image" Target="../media/image6.png"/><Relationship Id="rId1" Type="http://schemas.openxmlformats.org/officeDocument/2006/relationships/image" Target="../media/image5.JPG"/><Relationship Id="rId6" Type="http://schemas.openxmlformats.org/officeDocument/2006/relationships/image" Target="../media/image10.png"/><Relationship Id="rId11" Type="http://schemas.openxmlformats.org/officeDocument/2006/relationships/image" Target="../media/image15.jp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13</xdr:col>
      <xdr:colOff>547687</xdr:colOff>
      <xdr:row>7</xdr:row>
      <xdr:rowOff>23812</xdr:rowOff>
    </xdr:from>
    <xdr:to>
      <xdr:col>19</xdr:col>
      <xdr:colOff>1410040</xdr:colOff>
      <xdr:row>38</xdr:row>
      <xdr:rowOff>202406</xdr:rowOff>
    </xdr:to>
    <xdr:grpSp>
      <xdr:nvGrpSpPr>
        <xdr:cNvPr id="2" name="Group 1">
          <a:extLst>
            <a:ext uri="{FF2B5EF4-FFF2-40B4-BE49-F238E27FC236}">
              <a16:creationId xmlns:a16="http://schemas.microsoft.com/office/drawing/2014/main" id="{A428B508-0A95-466D-9C7E-01B2B0E56222}"/>
            </a:ext>
          </a:extLst>
        </xdr:cNvPr>
        <xdr:cNvGrpSpPr/>
      </xdr:nvGrpSpPr>
      <xdr:grpSpPr>
        <a:xfrm>
          <a:off x="10889116" y="2187348"/>
          <a:ext cx="6550138" cy="6505915"/>
          <a:chOff x="16247745" y="2452687"/>
          <a:chExt cx="5903334" cy="6177809"/>
        </a:xfrm>
      </xdr:grpSpPr>
      <xdr:grpSp>
        <xdr:nvGrpSpPr>
          <xdr:cNvPr id="3" name="Group 2">
            <a:extLst>
              <a:ext uri="{FF2B5EF4-FFF2-40B4-BE49-F238E27FC236}">
                <a16:creationId xmlns:a16="http://schemas.microsoft.com/office/drawing/2014/main" id="{EE273D24-83AD-4BC8-969D-56B6573E947B}"/>
              </a:ext>
            </a:extLst>
          </xdr:cNvPr>
          <xdr:cNvGrpSpPr/>
        </xdr:nvGrpSpPr>
        <xdr:grpSpPr>
          <a:xfrm>
            <a:off x="16243935" y="2448877"/>
            <a:ext cx="5903334" cy="3795063"/>
            <a:chOff x="16243935" y="2448877"/>
            <a:chExt cx="5903334" cy="3795063"/>
          </a:xfrm>
        </xdr:grpSpPr>
        <xdr:pic>
          <xdr:nvPicPr>
            <xdr:cNvPr id="6" name="Picture 5">
              <a:extLst>
                <a:ext uri="{FF2B5EF4-FFF2-40B4-BE49-F238E27FC236}">
                  <a16:creationId xmlns:a16="http://schemas.microsoft.com/office/drawing/2014/main" id="{7C98EA9A-5BC1-4C19-BDF7-EA40FB7CDFD8}"/>
                </a:ext>
              </a:extLst>
            </xdr:cNvPr>
            <xdr:cNvPicPr>
              <a:picLocks noChangeAspect="1"/>
            </xdr:cNvPicPr>
          </xdr:nvPicPr>
          <xdr:blipFill>
            <a:blip xmlns:r="http://schemas.openxmlformats.org/officeDocument/2006/relationships" r:embed="rId1"/>
            <a:stretch>
              <a:fillRect/>
            </a:stretch>
          </xdr:blipFill>
          <xdr:spPr>
            <a:xfrm>
              <a:off x="16243935" y="2448877"/>
              <a:ext cx="5902856" cy="2379049"/>
            </a:xfrm>
            <a:prstGeom prst="rect">
              <a:avLst/>
            </a:prstGeom>
            <a:ln>
              <a:solidFill>
                <a:schemeClr val="accent1"/>
              </a:solidFill>
            </a:ln>
          </xdr:spPr>
        </xdr:pic>
        <xdr:pic>
          <xdr:nvPicPr>
            <xdr:cNvPr id="7" name="Picture 6">
              <a:extLst>
                <a:ext uri="{FF2B5EF4-FFF2-40B4-BE49-F238E27FC236}">
                  <a16:creationId xmlns:a16="http://schemas.microsoft.com/office/drawing/2014/main" id="{6B0C0A2C-BD95-47C8-9214-2AF5DF9503CA}"/>
                </a:ext>
              </a:extLst>
            </xdr:cNvPr>
            <xdr:cNvPicPr>
              <a:picLocks noChangeAspect="1"/>
            </xdr:cNvPicPr>
          </xdr:nvPicPr>
          <xdr:blipFill>
            <a:blip xmlns:r="http://schemas.openxmlformats.org/officeDocument/2006/relationships" r:embed="rId2"/>
            <a:stretch>
              <a:fillRect/>
            </a:stretch>
          </xdr:blipFill>
          <xdr:spPr>
            <a:xfrm>
              <a:off x="16248220" y="4842034"/>
              <a:ext cx="5899049" cy="1401906"/>
            </a:xfrm>
            <a:prstGeom prst="rect">
              <a:avLst/>
            </a:prstGeom>
            <a:ln>
              <a:solidFill>
                <a:schemeClr val="accent1"/>
              </a:solidFill>
            </a:ln>
          </xdr:spPr>
        </xdr:pic>
      </xdr:grpSp>
      <xdr:pic>
        <xdr:nvPicPr>
          <xdr:cNvPr id="4" name="Picture 3">
            <a:extLst>
              <a:ext uri="{FF2B5EF4-FFF2-40B4-BE49-F238E27FC236}">
                <a16:creationId xmlns:a16="http://schemas.microsoft.com/office/drawing/2014/main" id="{54268857-CA49-44FB-A990-E252B4A9794E}"/>
              </a:ext>
            </a:extLst>
          </xdr:cNvPr>
          <xdr:cNvPicPr>
            <a:picLocks noChangeAspect="1"/>
          </xdr:cNvPicPr>
        </xdr:nvPicPr>
        <xdr:blipFill>
          <a:blip xmlns:r="http://schemas.openxmlformats.org/officeDocument/2006/relationships" r:embed="rId3"/>
          <a:stretch>
            <a:fillRect/>
          </a:stretch>
        </xdr:blipFill>
        <xdr:spPr>
          <a:xfrm>
            <a:off x="16273464" y="6266980"/>
            <a:ext cx="5826667" cy="1504520"/>
          </a:xfrm>
          <a:prstGeom prst="rect">
            <a:avLst/>
          </a:prstGeom>
          <a:ln>
            <a:solidFill>
              <a:schemeClr val="accent1"/>
            </a:solidFill>
          </a:ln>
        </xdr:spPr>
      </xdr:pic>
      <xdr:pic>
        <xdr:nvPicPr>
          <xdr:cNvPr id="5" name="Picture 4">
            <a:extLst>
              <a:ext uri="{FF2B5EF4-FFF2-40B4-BE49-F238E27FC236}">
                <a16:creationId xmlns:a16="http://schemas.microsoft.com/office/drawing/2014/main" id="{83D2186B-5BF2-40B3-8903-36F25641B259}"/>
              </a:ext>
            </a:extLst>
          </xdr:cNvPr>
          <xdr:cNvPicPr>
            <a:picLocks noChangeAspect="1"/>
          </xdr:cNvPicPr>
        </xdr:nvPicPr>
        <xdr:blipFill>
          <a:blip xmlns:r="http://schemas.openxmlformats.org/officeDocument/2006/relationships" r:embed="rId4"/>
          <a:stretch>
            <a:fillRect/>
          </a:stretch>
        </xdr:blipFill>
        <xdr:spPr>
          <a:xfrm>
            <a:off x="16275830" y="7742617"/>
            <a:ext cx="5820967" cy="887879"/>
          </a:xfrm>
          <a:prstGeom prst="rect">
            <a:avLst/>
          </a:prstGeom>
          <a:ln>
            <a:solidFill>
              <a:schemeClr val="accent1"/>
            </a:solidFill>
          </a:ln>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59266</xdr:colOff>
      <xdr:row>6</xdr:row>
      <xdr:rowOff>0</xdr:rowOff>
    </xdr:from>
    <xdr:ext cx="505655" cy="675024"/>
    <xdr:pic>
      <xdr:nvPicPr>
        <xdr:cNvPr id="2" name="Picture 1">
          <a:extLst>
            <a:ext uri="{FF2B5EF4-FFF2-40B4-BE49-F238E27FC236}">
              <a16:creationId xmlns:a16="http://schemas.microsoft.com/office/drawing/2014/main" id="{17EC7196-2CE7-41FF-8E1B-9312EE72B14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864" r="3628"/>
        <a:stretch/>
      </xdr:blipFill>
      <xdr:spPr>
        <a:xfrm>
          <a:off x="7231591" y="1352550"/>
          <a:ext cx="505655" cy="675024"/>
        </a:xfrm>
        <a:prstGeom prst="rect">
          <a:avLst/>
        </a:prstGeom>
        <a:solidFill>
          <a:schemeClr val="accent2">
            <a:lumMod val="40000"/>
            <a:lumOff val="60000"/>
          </a:schemeClr>
        </a:solidFill>
      </xdr:spPr>
    </xdr:pic>
    <xdr:clientData/>
  </xdr:oneCellAnchor>
  <xdr:twoCellAnchor editAs="oneCell">
    <xdr:from>
      <xdr:col>6</xdr:col>
      <xdr:colOff>15241</xdr:colOff>
      <xdr:row>17</xdr:row>
      <xdr:rowOff>9525</xdr:rowOff>
    </xdr:from>
    <xdr:to>
      <xdr:col>6</xdr:col>
      <xdr:colOff>388621</xdr:colOff>
      <xdr:row>18</xdr:row>
      <xdr:rowOff>83820</xdr:rowOff>
    </xdr:to>
    <xdr:pic>
      <xdr:nvPicPr>
        <xdr:cNvPr id="3" name="Picture 2">
          <a:extLst>
            <a:ext uri="{FF2B5EF4-FFF2-40B4-BE49-F238E27FC236}">
              <a16:creationId xmlns:a16="http://schemas.microsoft.com/office/drawing/2014/main" id="{7A4C2399-4230-4D14-8D29-6DE7D37A33F6}"/>
            </a:ext>
          </a:extLst>
        </xdr:cNvPr>
        <xdr:cNvPicPr>
          <a:picLocks noChangeAspect="1"/>
        </xdr:cNvPicPr>
      </xdr:nvPicPr>
      <xdr:blipFill>
        <a:blip xmlns:r="http://schemas.openxmlformats.org/officeDocument/2006/relationships" r:embed="rId2"/>
        <a:stretch>
          <a:fillRect/>
        </a:stretch>
      </xdr:blipFill>
      <xdr:spPr>
        <a:xfrm>
          <a:off x="13026391" y="4181475"/>
          <a:ext cx="373380" cy="436245"/>
        </a:xfrm>
        <a:prstGeom prst="rect">
          <a:avLst/>
        </a:prstGeom>
      </xdr:spPr>
    </xdr:pic>
    <xdr:clientData/>
  </xdr:twoCellAnchor>
  <xdr:twoCellAnchor editAs="oneCell">
    <xdr:from>
      <xdr:col>5</xdr:col>
      <xdr:colOff>4655820</xdr:colOff>
      <xdr:row>23</xdr:row>
      <xdr:rowOff>137160</xdr:rowOff>
    </xdr:from>
    <xdr:to>
      <xdr:col>6</xdr:col>
      <xdr:colOff>123825</xdr:colOff>
      <xdr:row>25</xdr:row>
      <xdr:rowOff>89535</xdr:rowOff>
    </xdr:to>
    <xdr:pic>
      <xdr:nvPicPr>
        <xdr:cNvPr id="4" name="Picture 3">
          <a:extLst>
            <a:ext uri="{FF2B5EF4-FFF2-40B4-BE49-F238E27FC236}">
              <a16:creationId xmlns:a16="http://schemas.microsoft.com/office/drawing/2014/main" id="{BE9B4643-073B-4CB7-A400-192C99DDA0DA}"/>
            </a:ext>
          </a:extLst>
        </xdr:cNvPr>
        <xdr:cNvPicPr>
          <a:picLocks noChangeAspect="1"/>
        </xdr:cNvPicPr>
      </xdr:nvPicPr>
      <xdr:blipFill>
        <a:blip xmlns:r="http://schemas.openxmlformats.org/officeDocument/2006/relationships" r:embed="rId3"/>
        <a:stretch>
          <a:fillRect/>
        </a:stretch>
      </xdr:blipFill>
      <xdr:spPr>
        <a:xfrm>
          <a:off x="12466320" y="6433185"/>
          <a:ext cx="668655" cy="476250"/>
        </a:xfrm>
        <a:prstGeom prst="rect">
          <a:avLst/>
        </a:prstGeom>
      </xdr:spPr>
    </xdr:pic>
    <xdr:clientData/>
  </xdr:twoCellAnchor>
  <xdr:twoCellAnchor editAs="oneCell">
    <xdr:from>
      <xdr:col>5</xdr:col>
      <xdr:colOff>4032885</xdr:colOff>
      <xdr:row>18</xdr:row>
      <xdr:rowOff>331470</xdr:rowOff>
    </xdr:from>
    <xdr:to>
      <xdr:col>5</xdr:col>
      <xdr:colOff>4851923</xdr:colOff>
      <xdr:row>19</xdr:row>
      <xdr:rowOff>152782</xdr:rowOff>
    </xdr:to>
    <xdr:pic>
      <xdr:nvPicPr>
        <xdr:cNvPr id="5" name="Picture 4">
          <a:extLst>
            <a:ext uri="{FF2B5EF4-FFF2-40B4-BE49-F238E27FC236}">
              <a16:creationId xmlns:a16="http://schemas.microsoft.com/office/drawing/2014/main" id="{AB4D0A7B-1A0B-4684-A3B0-E2FD7F569404}"/>
            </a:ext>
          </a:extLst>
        </xdr:cNvPr>
        <xdr:cNvPicPr>
          <a:picLocks noChangeAspect="1"/>
        </xdr:cNvPicPr>
      </xdr:nvPicPr>
      <xdr:blipFill rotWithShape="1">
        <a:blip xmlns:r="http://schemas.openxmlformats.org/officeDocument/2006/relationships" r:embed="rId4"/>
        <a:srcRect l="5107" t="16554" r="-5107" b="20542"/>
        <a:stretch/>
      </xdr:blipFill>
      <xdr:spPr>
        <a:xfrm>
          <a:off x="11843385" y="4865370"/>
          <a:ext cx="819038" cy="173737"/>
        </a:xfrm>
        <a:prstGeom prst="rect">
          <a:avLst/>
        </a:prstGeom>
      </xdr:spPr>
    </xdr:pic>
    <xdr:clientData/>
  </xdr:twoCellAnchor>
  <xdr:twoCellAnchor editAs="oneCell">
    <xdr:from>
      <xdr:col>8</xdr:col>
      <xdr:colOff>20955</xdr:colOff>
      <xdr:row>7</xdr:row>
      <xdr:rowOff>47625</xdr:rowOff>
    </xdr:from>
    <xdr:to>
      <xdr:col>8</xdr:col>
      <xdr:colOff>4297145</xdr:colOff>
      <xdr:row>19</xdr:row>
      <xdr:rowOff>500195</xdr:rowOff>
    </xdr:to>
    <xdr:pic>
      <xdr:nvPicPr>
        <xdr:cNvPr id="6" name="Picture 5">
          <a:extLst>
            <a:ext uri="{FF2B5EF4-FFF2-40B4-BE49-F238E27FC236}">
              <a16:creationId xmlns:a16="http://schemas.microsoft.com/office/drawing/2014/main" id="{6D23DF7D-3560-461D-82A0-F5C2C84EB65E}"/>
            </a:ext>
          </a:extLst>
        </xdr:cNvPr>
        <xdr:cNvPicPr>
          <a:picLocks noChangeAspect="1"/>
        </xdr:cNvPicPr>
      </xdr:nvPicPr>
      <xdr:blipFill>
        <a:blip xmlns:r="http://schemas.openxmlformats.org/officeDocument/2006/relationships" r:embed="rId5"/>
        <a:stretch>
          <a:fillRect/>
        </a:stretch>
      </xdr:blipFill>
      <xdr:spPr>
        <a:xfrm>
          <a:off x="14165580" y="1609725"/>
          <a:ext cx="4276190" cy="3776795"/>
        </a:xfrm>
        <a:prstGeom prst="rect">
          <a:avLst/>
        </a:prstGeom>
      </xdr:spPr>
    </xdr:pic>
    <xdr:clientData/>
  </xdr:twoCellAnchor>
  <xdr:twoCellAnchor editAs="oneCell">
    <xdr:from>
      <xdr:col>5</xdr:col>
      <xdr:colOff>2895601</xdr:colOff>
      <xdr:row>21</xdr:row>
      <xdr:rowOff>167641</xdr:rowOff>
    </xdr:from>
    <xdr:to>
      <xdr:col>5</xdr:col>
      <xdr:colOff>3322320</xdr:colOff>
      <xdr:row>21</xdr:row>
      <xdr:rowOff>338329</xdr:rowOff>
    </xdr:to>
    <xdr:pic>
      <xdr:nvPicPr>
        <xdr:cNvPr id="7" name="Picture 6">
          <a:extLst>
            <a:ext uri="{FF2B5EF4-FFF2-40B4-BE49-F238E27FC236}">
              <a16:creationId xmlns:a16="http://schemas.microsoft.com/office/drawing/2014/main" id="{B5798C87-7148-431F-8CBB-A01F40E4F8D1}"/>
            </a:ext>
          </a:extLst>
        </xdr:cNvPr>
        <xdr:cNvPicPr>
          <a:picLocks noChangeAspect="1"/>
        </xdr:cNvPicPr>
      </xdr:nvPicPr>
      <xdr:blipFill>
        <a:blip xmlns:r="http://schemas.openxmlformats.org/officeDocument/2006/relationships" r:embed="rId6"/>
        <a:stretch>
          <a:fillRect/>
        </a:stretch>
      </xdr:blipFill>
      <xdr:spPr>
        <a:xfrm>
          <a:off x="10706101" y="5758816"/>
          <a:ext cx="426719" cy="170688"/>
        </a:xfrm>
        <a:prstGeom prst="rect">
          <a:avLst/>
        </a:prstGeom>
      </xdr:spPr>
    </xdr:pic>
    <xdr:clientData/>
  </xdr:twoCellAnchor>
  <xdr:twoCellAnchor editAs="oneCell">
    <xdr:from>
      <xdr:col>6</xdr:col>
      <xdr:colOff>175260</xdr:colOff>
      <xdr:row>23</xdr:row>
      <xdr:rowOff>160021</xdr:rowOff>
    </xdr:from>
    <xdr:to>
      <xdr:col>7</xdr:col>
      <xdr:colOff>24765</xdr:colOff>
      <xdr:row>24</xdr:row>
      <xdr:rowOff>144781</xdr:rowOff>
    </xdr:to>
    <xdr:pic>
      <xdr:nvPicPr>
        <xdr:cNvPr id="8" name="Picture 7">
          <a:extLst>
            <a:ext uri="{FF2B5EF4-FFF2-40B4-BE49-F238E27FC236}">
              <a16:creationId xmlns:a16="http://schemas.microsoft.com/office/drawing/2014/main" id="{F4E9A442-B06E-4E1E-B01D-3004983E5965}"/>
            </a:ext>
          </a:extLst>
        </xdr:cNvPr>
        <xdr:cNvPicPr>
          <a:picLocks noChangeAspect="1"/>
        </xdr:cNvPicPr>
      </xdr:nvPicPr>
      <xdr:blipFill>
        <a:blip xmlns:r="http://schemas.openxmlformats.org/officeDocument/2006/relationships" r:embed="rId7"/>
        <a:stretch>
          <a:fillRect/>
        </a:stretch>
      </xdr:blipFill>
      <xdr:spPr>
        <a:xfrm>
          <a:off x="13186410" y="6456046"/>
          <a:ext cx="449580" cy="156210"/>
        </a:xfrm>
        <a:prstGeom prst="rect">
          <a:avLst/>
        </a:prstGeom>
      </xdr:spPr>
    </xdr:pic>
    <xdr:clientData/>
  </xdr:twoCellAnchor>
  <xdr:twoCellAnchor editAs="oneCell">
    <xdr:from>
      <xdr:col>11</xdr:col>
      <xdr:colOff>116898</xdr:colOff>
      <xdr:row>10</xdr:row>
      <xdr:rowOff>124691</xdr:rowOff>
    </xdr:from>
    <xdr:to>
      <xdr:col>17</xdr:col>
      <xdr:colOff>430672</xdr:colOff>
      <xdr:row>18</xdr:row>
      <xdr:rowOff>219636</xdr:rowOff>
    </xdr:to>
    <xdr:pic>
      <xdr:nvPicPr>
        <xdr:cNvPr id="9" name="Picture 8">
          <a:extLst>
            <a:ext uri="{FF2B5EF4-FFF2-40B4-BE49-F238E27FC236}">
              <a16:creationId xmlns:a16="http://schemas.microsoft.com/office/drawing/2014/main" id="{5D94B520-DC4C-472E-A179-A99C92B2E422}"/>
            </a:ext>
          </a:extLst>
        </xdr:cNvPr>
        <xdr:cNvPicPr>
          <a:picLocks noChangeAspect="1"/>
        </xdr:cNvPicPr>
      </xdr:nvPicPr>
      <xdr:blipFill>
        <a:blip xmlns:r="http://schemas.openxmlformats.org/officeDocument/2006/relationships" r:embed="rId8"/>
        <a:stretch>
          <a:fillRect/>
        </a:stretch>
      </xdr:blipFill>
      <xdr:spPr>
        <a:xfrm>
          <a:off x="20986173" y="2315441"/>
          <a:ext cx="4409524" cy="2438095"/>
        </a:xfrm>
        <a:prstGeom prst="rect">
          <a:avLst/>
        </a:prstGeom>
      </xdr:spPr>
    </xdr:pic>
    <xdr:clientData/>
  </xdr:twoCellAnchor>
  <xdr:twoCellAnchor editAs="oneCell">
    <xdr:from>
      <xdr:col>11</xdr:col>
      <xdr:colOff>60614</xdr:colOff>
      <xdr:row>2</xdr:row>
      <xdr:rowOff>8659</xdr:rowOff>
    </xdr:from>
    <xdr:to>
      <xdr:col>18</xdr:col>
      <xdr:colOff>70139</xdr:colOff>
      <xdr:row>20</xdr:row>
      <xdr:rowOff>153266</xdr:rowOff>
    </xdr:to>
    <xdr:pic>
      <xdr:nvPicPr>
        <xdr:cNvPr id="10" name="Picture 9">
          <a:extLst>
            <a:ext uri="{FF2B5EF4-FFF2-40B4-BE49-F238E27FC236}">
              <a16:creationId xmlns:a16="http://schemas.microsoft.com/office/drawing/2014/main" id="{EBB32214-7984-4324-9373-CFC6F5244DC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0929889" y="580159"/>
          <a:ext cx="4638675" cy="4964257"/>
        </a:xfrm>
        <a:prstGeom prst="rect">
          <a:avLst/>
        </a:prstGeom>
        <a:noFill/>
        <a:ln w="317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276225</xdr:colOff>
      <xdr:row>7</xdr:row>
      <xdr:rowOff>0</xdr:rowOff>
    </xdr:from>
    <xdr:to>
      <xdr:col>23</xdr:col>
      <xdr:colOff>419100</xdr:colOff>
      <xdr:row>7</xdr:row>
      <xdr:rowOff>142875</xdr:rowOff>
    </xdr:to>
    <xdr:sp macro="" textlink="">
      <xdr:nvSpPr>
        <xdr:cNvPr id="11" name="AutoShape 2" descr="data:image/gif;base64,R0lGODlhAQABAPABAP///wAAACH5BAEKAAAALAAAAAABAAEAAAICRAEAOw==">
          <a:extLst>
            <a:ext uri="{FF2B5EF4-FFF2-40B4-BE49-F238E27FC236}">
              <a16:creationId xmlns:a16="http://schemas.microsoft.com/office/drawing/2014/main" id="{1F334AEA-89D4-4162-82FA-500A87A01DA4}"/>
            </a:ext>
          </a:extLst>
        </xdr:cNvPr>
        <xdr:cNvSpPr>
          <a:spLocks noChangeAspect="1" noChangeArrowheads="1"/>
        </xdr:cNvSpPr>
      </xdr:nvSpPr>
      <xdr:spPr bwMode="auto">
        <a:xfrm>
          <a:off x="28956000" y="1562100"/>
          <a:ext cx="142875" cy="142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13</xdr:row>
      <xdr:rowOff>0</xdr:rowOff>
    </xdr:from>
    <xdr:to>
      <xdr:col>23</xdr:col>
      <xdr:colOff>161925</xdr:colOff>
      <xdr:row>22</xdr:row>
      <xdr:rowOff>158461</xdr:rowOff>
    </xdr:to>
    <xdr:sp macro="" textlink="">
      <xdr:nvSpPr>
        <xdr:cNvPr id="12" name="AutoShape 3" descr="blob:https://teams.microsoft.com/3cc1e1b6-0cc8-419d-b4e6-d1f38926a955">
          <a:extLst>
            <a:ext uri="{FF2B5EF4-FFF2-40B4-BE49-F238E27FC236}">
              <a16:creationId xmlns:a16="http://schemas.microsoft.com/office/drawing/2014/main" id="{274DF359-7E76-4154-B630-C9C11F94C85B}"/>
            </a:ext>
          </a:extLst>
        </xdr:cNvPr>
        <xdr:cNvSpPr>
          <a:spLocks noChangeAspect="1" noChangeArrowheads="1"/>
        </xdr:cNvSpPr>
      </xdr:nvSpPr>
      <xdr:spPr bwMode="auto">
        <a:xfrm>
          <a:off x="26546175" y="3076575"/>
          <a:ext cx="2295525" cy="317788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171450</xdr:colOff>
      <xdr:row>12</xdr:row>
      <xdr:rowOff>0</xdr:rowOff>
    </xdr:from>
    <xdr:to>
      <xdr:col>23</xdr:col>
      <xdr:colOff>314325</xdr:colOff>
      <xdr:row>12</xdr:row>
      <xdr:rowOff>142875</xdr:rowOff>
    </xdr:to>
    <xdr:sp macro="" textlink="">
      <xdr:nvSpPr>
        <xdr:cNvPr id="13" name="AutoShape 4" descr="data:image/gif;base64,R0lGODlhAQABAPABAP///wAAACH5BAEKAAAALAAAAAABAAEAAAICRAEAOw==">
          <a:extLst>
            <a:ext uri="{FF2B5EF4-FFF2-40B4-BE49-F238E27FC236}">
              <a16:creationId xmlns:a16="http://schemas.microsoft.com/office/drawing/2014/main" id="{0689D52B-F627-43BB-8EDA-F419F2604BD2}"/>
            </a:ext>
          </a:extLst>
        </xdr:cNvPr>
        <xdr:cNvSpPr>
          <a:spLocks noChangeAspect="1" noChangeArrowheads="1"/>
        </xdr:cNvSpPr>
      </xdr:nvSpPr>
      <xdr:spPr bwMode="auto">
        <a:xfrm>
          <a:off x="28851225" y="2733675"/>
          <a:ext cx="142875" cy="142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400050</xdr:colOff>
      <xdr:row>34</xdr:row>
      <xdr:rowOff>19050</xdr:rowOff>
    </xdr:from>
    <xdr:to>
      <xdr:col>30</xdr:col>
      <xdr:colOff>447675</xdr:colOff>
      <xdr:row>54</xdr:row>
      <xdr:rowOff>76200</xdr:rowOff>
    </xdr:to>
    <xdr:pic>
      <xdr:nvPicPr>
        <xdr:cNvPr id="14" name="Picture 13" descr="https://northeurope1-mediap.svc.ms/transform/thumbnail?provider=spo&amp;inputFormat=png&amp;cs=MWZlYzhlNzgtYmNlNC00YWFmLWFiMWItNTQ1MWNjMzg3MjY0fFNQTw&amp;correlationId=7744809e-d04d-6000-0c53-7eb93c63ddec&amp;docid=https%3A%2F%2Fdnv%2Esharepoint%2Ecom%2F%5Fapi%2Fv2%2E0%2Fdrives%2Fb%21RvObT%5FOi40iIw2uk5Qn946LQUcK%5FQf5Fko8lKQVNtVNVyeQZcP5eT4IJ4Zkq8Dgp%2Fitems%2F01BTHWO3XEAYIXGLBVFBDYQUYM77YWECV5%3Ftempauth%3DeyJ0eXAiOiJKV1QiLCJhbGciOiJub25lIn0%2EeyJhdWQiOiIwMDAwMDAwMy0wMDAwLTBmZjEtY2UwMC0wMDAwMDAwMDAwMDAvZG52LnNoYXJlcG9pbnQuY29tQGFkZjEwZTJiLWI2ZTktNDFkNi1iZTJmLWMxMmJiNTY2MDE5YyIsImlzcyI6IjAwMDAwMDAzLTAwMDAtMGZmMS1jZTAwLTAwMDAwMDAwMDAwMCIsIm5iZiI6IjE1MzMwNzAxODgiLCJleHAiOiIxNTMzMDkxNzg4IiwiZW5kcG9pbnR1cmwiOiJ0ZDdsQjA0OVJmYTgzdjZIN0RlVys3ODZ2VWllQXlwM1hzSk1JdFlLRkxvPSIsImVuZHBvaW50dXJsTGVuZ3RoIjoiMTUxIiwiaXNsb29wYmFjayI6IlRydWUiLCJjaWQiOiJOemMwTkRnd09XVXRaREEwWkMwMk1EQXdMVEJqTlRNdE4yVmlPVE5qTmpOa1pHVmoiLCJ2ZXIiOiJoYXNoZWRwcm9vZnRva2VuIiwic2l0ZWlkIjoiTkdZNVltWXpORFl0WVRKbU15MDBPR1V6TFRnNFl6TXRObUpoTkdVMU1EbG1aR1V6IiwiYXBwX2Rpc3BsYXluYW1lIjoiTWljcm9zb2Z0IFRlYW1zIiwic2lnbmluX3N0YXRlIjoiW1wia21zaVwiLFwiZHZjX2RtamRcIl0iLCJhcHBpZCI6IjFmZWM4ZTc4LWJjZTQtNGFhZi1hYjFiLTU0NTFjYzM4NzI2NCIsInRpZCI6ImFkZjEwZTJiLWI2ZTktNDFkNi1iZTJmLWMxMmJiNTY2MDE5YyIsInVwbiI6InJhY2hlbC5tdXJyYXlAZG52Z2wuY29tIiwicHVpZCI6IjEwMDMzRkZGODFCOTMzRTciLCJzY3AiOiJteWZpbGVzLndyaXRlIGFsbHNpdGVzLmZ1bGxjb250cm9sIGFsbHNpdGVzLm1hbmFnZSBhbGxwcm9maWxlcy53cml0ZSIsInR0IjoiMiIsInVzZVBlcnNpc3RlbnRDb29raWUiOm51bGx9%2Eb2JmS1QxZytUVGVqRFROWmtSa1Q2STVzMXJZWXhpSjVkVDUwY291RUY0ST0%26version%3DPublished&amp;width=800&amp;height=800">
          <a:extLst>
            <a:ext uri="{FF2B5EF4-FFF2-40B4-BE49-F238E27FC236}">
              <a16:creationId xmlns:a16="http://schemas.microsoft.com/office/drawing/2014/main" id="{7E8DA034-C2D1-4BE2-89A9-22239FFA884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6946225" y="8210550"/>
          <a:ext cx="5915025"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57150</xdr:colOff>
      <xdr:row>37</xdr:row>
      <xdr:rowOff>0</xdr:rowOff>
    </xdr:from>
    <xdr:to>
      <xdr:col>30</xdr:col>
      <xdr:colOff>200025</xdr:colOff>
      <xdr:row>37</xdr:row>
      <xdr:rowOff>142875</xdr:rowOff>
    </xdr:to>
    <xdr:sp macro="" textlink="">
      <xdr:nvSpPr>
        <xdr:cNvPr id="15" name="AutoShape 6" descr="data:image/gif;base64,R0lGODlhAQABAPABAP///wAAACH5BAEKAAAALAAAAAABAAEAAAICRAEAOw==">
          <a:extLst>
            <a:ext uri="{FF2B5EF4-FFF2-40B4-BE49-F238E27FC236}">
              <a16:creationId xmlns:a16="http://schemas.microsoft.com/office/drawing/2014/main" id="{4159EAA1-6F81-4D34-9A8C-7CDB2151F282}"/>
            </a:ext>
          </a:extLst>
        </xdr:cNvPr>
        <xdr:cNvSpPr>
          <a:spLocks noChangeAspect="1" noChangeArrowheads="1"/>
        </xdr:cNvSpPr>
      </xdr:nvSpPr>
      <xdr:spPr bwMode="auto">
        <a:xfrm>
          <a:off x="32470725" y="8648700"/>
          <a:ext cx="142875" cy="142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9</xdr:row>
      <xdr:rowOff>0</xdr:rowOff>
    </xdr:from>
    <xdr:to>
      <xdr:col>25</xdr:col>
      <xdr:colOff>361950</xdr:colOff>
      <xdr:row>11</xdr:row>
      <xdr:rowOff>152400</xdr:rowOff>
    </xdr:to>
    <xdr:sp macro="" textlink="">
      <xdr:nvSpPr>
        <xdr:cNvPr id="16" name="AutoShape 10" descr="blob:https://teams.microsoft.com/c1c214ca-83ce-4725-87c1-112e484f8ffa">
          <a:extLst>
            <a:ext uri="{FF2B5EF4-FFF2-40B4-BE49-F238E27FC236}">
              <a16:creationId xmlns:a16="http://schemas.microsoft.com/office/drawing/2014/main" id="{A8D801D9-A72F-4114-B457-6A94BA102D98}"/>
            </a:ext>
          </a:extLst>
        </xdr:cNvPr>
        <xdr:cNvSpPr>
          <a:spLocks noChangeAspect="1" noChangeArrowheads="1"/>
        </xdr:cNvSpPr>
      </xdr:nvSpPr>
      <xdr:spPr bwMode="auto">
        <a:xfrm>
          <a:off x="27079575" y="1981200"/>
          <a:ext cx="3028950" cy="552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400050</xdr:colOff>
      <xdr:row>9</xdr:row>
      <xdr:rowOff>66675</xdr:rowOff>
    </xdr:from>
    <xdr:to>
      <xdr:col>24</xdr:col>
      <xdr:colOff>276225</xdr:colOff>
      <xdr:row>11</xdr:row>
      <xdr:rowOff>28575</xdr:rowOff>
    </xdr:to>
    <xdr:pic>
      <xdr:nvPicPr>
        <xdr:cNvPr id="17" name="Picture 16" descr="694E0046-212A-4DDC-88D7-0B298F4E8B8C.jpg">
          <a:extLst>
            <a:ext uri="{FF2B5EF4-FFF2-40B4-BE49-F238E27FC236}">
              <a16:creationId xmlns:a16="http://schemas.microsoft.com/office/drawing/2014/main" id="{5DCA2948-8850-48EF-BF3B-9398CFB0D0CA}"/>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6946225" y="2047875"/>
          <a:ext cx="2543175" cy="361950"/>
        </a:xfrm>
        <a:prstGeom prst="rect">
          <a:avLst/>
        </a:prstGeom>
        <a:noFill/>
        <a:ln>
          <a:noFill/>
        </a:ln>
      </xdr:spPr>
    </xdr:pic>
    <xdr:clientData/>
  </xdr:twoCellAnchor>
  <xdr:twoCellAnchor editAs="oneCell">
    <xdr:from>
      <xdr:col>19</xdr:col>
      <xdr:colOff>400050</xdr:colOff>
      <xdr:row>12</xdr:row>
      <xdr:rowOff>9525</xdr:rowOff>
    </xdr:from>
    <xdr:to>
      <xdr:col>24</xdr:col>
      <xdr:colOff>495300</xdr:colOff>
      <xdr:row>24</xdr:row>
      <xdr:rowOff>76200</xdr:rowOff>
    </xdr:to>
    <xdr:pic>
      <xdr:nvPicPr>
        <xdr:cNvPr id="18" name="Picture 17" descr="37F341A1-E7F6-449F-BCED-F9A847C2F99B.jpg">
          <a:extLst>
            <a:ext uri="{FF2B5EF4-FFF2-40B4-BE49-F238E27FC236}">
              <a16:creationId xmlns:a16="http://schemas.microsoft.com/office/drawing/2014/main" id="{9B23A705-05CE-4D25-8029-FBABA0372ECA}"/>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6946225" y="2743200"/>
          <a:ext cx="2762250" cy="3800475"/>
        </a:xfrm>
        <a:prstGeom prst="rect">
          <a:avLst/>
        </a:prstGeom>
        <a:noFill/>
        <a:ln>
          <a:noFill/>
        </a:ln>
      </xdr:spPr>
    </xdr:pic>
    <xdr:clientData/>
  </xdr:twoCellAnchor>
</xdr:wsDr>
</file>

<file path=xl/tables/table1.xml><?xml version="1.0" encoding="utf-8"?>
<table xmlns="http://schemas.openxmlformats.org/spreadsheetml/2006/main" id="2" name="Projects" displayName="Projects" ref="A1:H293" totalsRowShown="0" headerRowDxfId="174" dataDxfId="173">
  <autoFilter ref="A1:H293"/>
  <sortState ref="A2:H275">
    <sortCondition ref="A1:A293"/>
  </sortState>
  <tableColumns count="8">
    <tableColumn id="1" name="Customized Project - Task Name" dataDxfId="172"/>
    <tableColumn id="2" name="Project Number _x000a_(exactly as in Oracle--copy/paste recommended)" dataDxfId="171"/>
    <tableColumn id="3" name="Task No. _x000a_(exactly as in Oracle--copy/paste recommended)" dataDxfId="170"/>
    <tableColumn id="4" name="Type" dataDxfId="169">
      <calculatedColumnFormula>IF(ISBLANK(A2),"",IF(LEFT(A2,3)="zzz","Leave","Regular"))</calculatedColumnFormula>
    </tableColumn>
    <tableColumn id="5" name="Chargeability Code" dataDxfId="168">
      <calculatedColumnFormula>IF(ISBLANK($A2),"",IF(LEFT($A2,3)="zzz","Absence",IF(LEFT($A2,4)="zzBD","BD",IF(LEFT($A2,7)="zzInnov","Innov",IF(LEFT($A2,2)="zz","Admin","Billable")))))</calculatedColumnFormula>
    </tableColumn>
    <tableColumn id="6" name="Requires Comments" dataDxfId="167"/>
    <tableColumn id="7" name="Dept.-specific, _x000a_if applic." dataDxfId="166"/>
    <tableColumn id="8" name="Date Last Modified" dataDxfId="165"/>
  </tableColumns>
  <tableStyleInfo name="TableStyleMedium3" showFirstColumn="0" showLastColumn="0" showRowStripes="1" showColumnStripes="0"/>
</table>
</file>

<file path=xl/tables/table2.xml><?xml version="1.0" encoding="utf-8"?>
<table xmlns="http://schemas.openxmlformats.org/spreadsheetml/2006/main" id="1" name="Week02" displayName="Week02" ref="A3:W43" totalsRowShown="0" headerRowDxfId="164" dataDxfId="163" tableBorderDxfId="162">
  <autoFilter ref="A3:W43"/>
  <sortState ref="A4:X23">
    <sortCondition sortBy="cellColor" ref="A3:A43" dxfId="161"/>
  </sortState>
  <tableColumns count="23">
    <tableColumn id="1" name="Project-Task Nickname" dataDxfId="0" dataCellStyle="ColLevel_1"/>
    <tableColumn id="2" name="Project No." dataDxfId="1">
      <calculatedColumnFormula>IFERROR(VLOOKUP(Week02[[#Headers],[Project-Task Nickname]],OFFSET(Projects!$A$1,1,0,COUNTA(Projects!$A:$A)-1,6),COLUMN(),FALSE),"")</calculatedColumnFormula>
    </tableColumn>
    <tableColumn id="3" name="Task No." dataDxfId="5">
      <calculatedColumnFormula>IFERROR(VLOOKUP(Week02[[#This Row],[Project-Task Nickname]],OFFSET(Projects!$A$1,1,0,COUNTA(Projects!$A:$A)-1,6),COLUMN(),FALSE),"")</calculatedColumnFormula>
    </tableColumn>
    <tableColumn id="4" name="Type" dataDxfId="4">
      <calculatedColumnFormula>IFERROR(VLOOKUP(Week02[[#This Row],[Project-Task Nickname]],OFFSET(Projects!$A$1,1,0,COUNTA(Projects!$A:$A)-1,6),COLUMN(),FALSE),"")</calculatedColumnFormula>
    </tableColumn>
    <tableColumn id="5" name="Target Categ." dataDxfId="2">
      <calculatedColumnFormula>IFERROR(VLOOKUP(Week02[[#This Row],[Project-Task Nickname]],OFFSET(Projects!$A$1,1,0,COUNTA(Projects!$A:$A)-1,6),COLUMN(),FALSE),"")</calculatedColumnFormula>
    </tableColumn>
    <tableColumn id="6" name="M" dataDxfId="3"/>
    <tableColumn id="7" name="T" dataDxfId="12"/>
    <tableColumn id="8" name="W" dataDxfId="11"/>
    <tableColumn id="9" name="Th" dataDxfId="10"/>
    <tableColumn id="10" name="F" dataDxfId="9" dataCellStyle="ColLevel_1"/>
    <tableColumn id="11" name="Sa" dataDxfId="8"/>
    <tableColumn id="12" name="Su" dataDxfId="6" dataCellStyle="ColLevel_2"/>
    <tableColumn id="13" name="Comments" dataDxfId="7">
      <calculatedColumnFormula>IF(AND(ISBLANK(N4),ISBLANK(O4),ISBLANK(P4),ISBLANK(Q4),ISBLANK(R4),ISBLANK(S4),ISBLANK(T4)),FALSE,TRUE)</calculatedColumnFormula>
    </tableColumn>
    <tableColumn id="14" name="Mo" dataDxfId="13"/>
    <tableColumn id="15" name="Tu" dataDxfId="22"/>
    <tableColumn id="16" name="We" dataDxfId="21"/>
    <tableColumn id="17" name="Thu" dataDxfId="20"/>
    <tableColumn id="18" name="Fr" dataDxfId="19" dataCellStyle="ColLevel_1"/>
    <tableColumn id="19" name="Sat" dataDxfId="18"/>
    <tableColumn id="20" name="Sun" dataDxfId="17" dataCellStyle="ColLevel_2"/>
    <tableColumn id="21" name="Req'd." dataDxfId="16">
      <calculatedColumnFormula>IFERROR(VLOOKUP(Week02[[#This Row],[Project-Task Nickname]],OFFSET(Projects!$A$1,1,0,COUNTA(Projects!$A:$A)-1,6),6,FALSE),FALSE)</calculatedColumnFormula>
    </tableColumn>
    <tableColumn id="22" name="Week" dataDxfId="15">
      <calculatedColumnFormula>SUM(Week02[[#This Row],[M]:[Su]])</calculatedColumnFormula>
    </tableColumn>
    <tableColumn id="23" name="Copy&gt; Oracle" dataDxfId="14">
      <calculatedColumnFormula>IF(OR(Week02[[#This Row],[Type]]="Leave",Week02[[#This Row],[Week]]=0),"N","Y")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Week01" displayName="Week01" ref="A3:W43" totalsRowShown="0" headerRowDxfId="160" dataDxfId="159" tableBorderDxfId="158">
  <autoFilter ref="A3:W43"/>
  <tableColumns count="23">
    <tableColumn id="1" name="Project-Task Nickname" dataDxfId="157" dataCellStyle="ColLevel_1"/>
    <tableColumn id="2" name="Project No." dataDxfId="156">
      <calculatedColumnFormula>IFERROR(VLOOKUP($A4,OFFSET(Projects!$A$1,1,0,COUNTA(Projects!$A:$A)-1,6),COLUMN(),FALSE),"")</calculatedColumnFormula>
    </tableColumn>
    <tableColumn id="3" name="Task No." dataDxfId="155">
      <calculatedColumnFormula>IFERROR(VLOOKUP($A4,OFFSET(Projects!$A$1,1,0,COUNTA(Projects!$A:$A)-1,6),COLUMN(),FALSE),"")</calculatedColumnFormula>
    </tableColumn>
    <tableColumn id="4" name="Type" dataDxfId="154">
      <calculatedColumnFormula>IFERROR(VLOOKUP($A4,OFFSET(Projects!$A$1,1,0,COUNTA(Projects!$A:$A)-1,6),COLUMN(),FALSE),"")</calculatedColumnFormula>
    </tableColumn>
    <tableColumn id="5" name="Target Categ." dataDxfId="153">
      <calculatedColumnFormula>IFERROR(VLOOKUP($A4,OFFSET(Projects!$A$1,1,0,COUNTA(Projects!$A:$A)-1,6),COLUMN(),FALSE),"")</calculatedColumnFormula>
    </tableColumn>
    <tableColumn id="6" name="M" dataDxfId="152"/>
    <tableColumn id="7" name="T" dataDxfId="151"/>
    <tableColumn id="8" name="W" dataDxfId="150"/>
    <tableColumn id="9" name="Th" dataDxfId="149"/>
    <tableColumn id="10" name="F" dataDxfId="148" dataCellStyle="ColLevel_1"/>
    <tableColumn id="11" name="Sa" dataDxfId="147"/>
    <tableColumn id="12" name="Su" dataDxfId="146" dataCellStyle="ColLevel_2"/>
    <tableColumn id="13" name="Comments" dataDxfId="145">
      <calculatedColumnFormula>IF(AND(ISBLANK(N4),ISBLANK(O4),ISBLANK(P4),ISBLANK(Q4),ISBLANK(R4),ISBLANK(S4),ISBLANK(T4)),FALSE,TRUE)</calculatedColumnFormula>
    </tableColumn>
    <tableColumn id="14" name="Mo" dataDxfId="144"/>
    <tableColumn id="15" name="Tu" dataDxfId="143"/>
    <tableColumn id="16" name="We" dataDxfId="142"/>
    <tableColumn id="17" name="Thu" dataDxfId="141"/>
    <tableColumn id="18" name="Fr" dataDxfId="140" dataCellStyle="ColLevel_1"/>
    <tableColumn id="19" name="Sat" dataDxfId="139"/>
    <tableColumn id="20" name="Sun" dataDxfId="138" dataCellStyle="ColLevel_2"/>
    <tableColumn id="21" name="Req'd." dataDxfId="137">
      <calculatedColumnFormula>IFERROR(VLOOKUP($A4,OFFSET(Projects!$A$1,1,0,COUNTA(Projects!$A:$A)-1,6),6,FALSE),FALSE)</calculatedColumnFormula>
    </tableColumn>
    <tableColumn id="22" name="Week" dataDxfId="136">
      <calculatedColumnFormula>SUM('2021-01-03'!$F4:$L4)</calculatedColumnFormula>
    </tableColumn>
    <tableColumn id="23" name="Copy&gt; Oracle" dataDxfId="135">
      <calculatedColumnFormula>IF(OR('2021-01-03'!$D4="Leave",'2021-01-03'!$V4=0),"N","Y")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NVGLrvm">
  <a:themeElements>
    <a:clrScheme name="DNV GL primary colors">
      <a:dk1>
        <a:sysClr val="windowText" lastClr="000000"/>
      </a:dk1>
      <a:lt1>
        <a:sysClr val="window" lastClr="FFFFFF"/>
      </a:lt1>
      <a:dk2>
        <a:srgbClr val="003591"/>
      </a:dk2>
      <a:lt2>
        <a:srgbClr val="FFFFFF"/>
      </a:lt2>
      <a:accent1>
        <a:srgbClr val="003591"/>
      </a:accent1>
      <a:accent2>
        <a:srgbClr val="3F9C35"/>
      </a:accent2>
      <a:accent3>
        <a:srgbClr val="99D6F0"/>
      </a:accent3>
      <a:accent4>
        <a:srgbClr val="0F204B"/>
      </a:accent4>
      <a:accent5>
        <a:srgbClr val="009FDA"/>
      </a:accent5>
      <a:accent6>
        <a:srgbClr val="E5F5FB"/>
      </a:accent6>
      <a:hlink>
        <a:srgbClr val="003591"/>
      </a:hlink>
      <a:folHlink>
        <a:srgbClr val="33B2E1"/>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8" tint="0.39997558519241921"/>
    <pageSetUpPr fitToPage="1"/>
  </sheetPr>
  <dimension ref="A1:AC295"/>
  <sheetViews>
    <sheetView showGridLines="0" zoomScale="90" zoomScaleNormal="90" workbookViewId="0">
      <pane xSplit="1" ySplit="1" topLeftCell="B2" activePane="bottomRight" state="frozen"/>
      <selection activeCell="A32" sqref="A32"/>
      <selection pane="topRight" activeCell="A32" sqref="A32"/>
      <selection pane="bottomLeft" activeCell="A32" sqref="A32"/>
      <selection pane="bottomRight" activeCell="B2" sqref="B2"/>
    </sheetView>
  </sheetViews>
  <sheetFormatPr defaultColWidth="0" defaultRowHeight="0" customHeight="1" zeroHeight="1" x14ac:dyDescent="0.2"/>
  <cols>
    <col min="1" max="1" width="47" style="44" customWidth="1"/>
    <col min="2" max="2" width="44.33203125" style="45" bestFit="1" customWidth="1"/>
    <col min="3" max="3" width="31.33203125" style="46" customWidth="1"/>
    <col min="4" max="4" width="16.1640625" style="47" customWidth="1"/>
    <col min="5" max="5" width="13.5" style="47" customWidth="1"/>
    <col min="6" max="6" width="12.83203125" style="47" customWidth="1"/>
    <col min="7" max="7" width="12.1640625" style="47" customWidth="1"/>
    <col min="8" max="8" width="15.5" style="201" customWidth="1"/>
    <col min="9" max="29" width="0" style="44" hidden="1" customWidth="1"/>
    <col min="30" max="16384" width="9.1640625" style="44" hidden="1"/>
  </cols>
  <sheetData>
    <row r="1" spans="1:8" s="26" customFormat="1" ht="54" customHeight="1" x14ac:dyDescent="0.2">
      <c r="A1" s="26" t="s">
        <v>81</v>
      </c>
      <c r="B1" s="26" t="s">
        <v>87</v>
      </c>
      <c r="C1" s="43" t="s">
        <v>88</v>
      </c>
      <c r="D1" s="26" t="s">
        <v>0</v>
      </c>
      <c r="E1" s="26" t="s">
        <v>59</v>
      </c>
      <c r="F1" s="26" t="s">
        <v>89</v>
      </c>
      <c r="G1" s="26" t="s">
        <v>177</v>
      </c>
      <c r="H1" s="26" t="s">
        <v>92</v>
      </c>
    </row>
    <row r="2" spans="1:8" s="212" customFormat="1" ht="17.25" customHeight="1" x14ac:dyDescent="0.2">
      <c r="A2" s="44" t="s">
        <v>173</v>
      </c>
      <c r="B2" s="205" t="s">
        <v>174</v>
      </c>
      <c r="C2" s="46" t="s">
        <v>175</v>
      </c>
      <c r="D2" s="47" t="str">
        <f t="shared" ref="D2:D10" si="0">IF(ISBLANK(A2),"",IF(LEFT(A2,3)="zzz","Leave","Regular"))</f>
        <v>Regular</v>
      </c>
      <c r="E2" s="47" t="s">
        <v>176</v>
      </c>
      <c r="F2" s="47" t="b">
        <v>1</v>
      </c>
      <c r="G2" s="47"/>
      <c r="H2" s="201">
        <v>44197</v>
      </c>
    </row>
    <row r="3" spans="1:8" ht="16.5" customHeight="1" x14ac:dyDescent="0.2">
      <c r="A3" s="44" t="s">
        <v>23</v>
      </c>
      <c r="B3" s="197" t="s">
        <v>90</v>
      </c>
      <c r="C3" s="46" t="s">
        <v>53</v>
      </c>
      <c r="D3" s="47" t="str">
        <f t="shared" si="0"/>
        <v>Leave</v>
      </c>
      <c r="E3" s="47" t="str">
        <f t="shared" ref="E3:E10" si="1">IF(ISBLANK($A3),"",IF(LEFT($A3,3)="zzz","Absence",IF(LEFT($A3,4)="zzBD","BD",IF(LEFT($A3,7)="zzInnov","Innov",IF(LEFT($A3,2)="zz","Admin","Billable")))))</f>
        <v>Absence</v>
      </c>
      <c r="F3" s="47" t="b">
        <v>0</v>
      </c>
      <c r="H3" s="201">
        <v>43108</v>
      </c>
    </row>
    <row r="4" spans="1:8" ht="16.5" customHeight="1" x14ac:dyDescent="0.2">
      <c r="A4" s="44" t="s">
        <v>24</v>
      </c>
      <c r="B4" s="223" t="s">
        <v>90</v>
      </c>
      <c r="C4" s="46" t="s">
        <v>49</v>
      </c>
      <c r="D4" s="47" t="str">
        <f t="shared" si="0"/>
        <v>Leave</v>
      </c>
      <c r="E4" s="47" t="str">
        <f t="shared" si="1"/>
        <v>Absence</v>
      </c>
      <c r="F4" s="47" t="b">
        <v>0</v>
      </c>
      <c r="H4" s="201">
        <v>43108</v>
      </c>
    </row>
    <row r="5" spans="1:8" ht="16.5" customHeight="1" x14ac:dyDescent="0.2">
      <c r="A5" s="44" t="s">
        <v>25</v>
      </c>
      <c r="B5" s="223" t="s">
        <v>90</v>
      </c>
      <c r="C5" s="46" t="s">
        <v>48</v>
      </c>
      <c r="D5" s="47" t="str">
        <f t="shared" si="0"/>
        <v>Leave</v>
      </c>
      <c r="E5" s="47" t="str">
        <f t="shared" si="1"/>
        <v>Absence</v>
      </c>
      <c r="F5" s="47" t="b">
        <v>0</v>
      </c>
      <c r="H5" s="201">
        <v>43108</v>
      </c>
    </row>
    <row r="6" spans="1:8" ht="16.5" customHeight="1" x14ac:dyDescent="0.2">
      <c r="A6" s="44" t="s">
        <v>26</v>
      </c>
      <c r="B6" s="223" t="s">
        <v>90</v>
      </c>
      <c r="C6" s="46" t="s">
        <v>54</v>
      </c>
      <c r="D6" s="47" t="str">
        <f t="shared" si="0"/>
        <v>Leave</v>
      </c>
      <c r="E6" s="47" t="str">
        <f t="shared" si="1"/>
        <v>Absence</v>
      </c>
      <c r="F6" s="47" t="b">
        <v>0</v>
      </c>
      <c r="H6" s="201">
        <v>43108</v>
      </c>
    </row>
    <row r="7" spans="1:8" ht="16.5" customHeight="1" x14ac:dyDescent="0.2">
      <c r="A7" s="44" t="s">
        <v>51</v>
      </c>
      <c r="B7" s="223" t="s">
        <v>90</v>
      </c>
      <c r="C7" s="46" t="s">
        <v>52</v>
      </c>
      <c r="D7" s="47" t="str">
        <f t="shared" si="0"/>
        <v>Leave</v>
      </c>
      <c r="E7" s="47" t="str">
        <f t="shared" si="1"/>
        <v>Absence</v>
      </c>
      <c r="F7" s="47" t="b">
        <v>0</v>
      </c>
      <c r="H7" s="201">
        <v>43108</v>
      </c>
    </row>
    <row r="8" spans="1:8" ht="16.5" customHeight="1" x14ac:dyDescent="0.2">
      <c r="A8" s="44" t="s">
        <v>27</v>
      </c>
      <c r="B8" s="223" t="s">
        <v>90</v>
      </c>
      <c r="C8" s="46" t="s">
        <v>47</v>
      </c>
      <c r="D8" s="47" t="str">
        <f t="shared" si="0"/>
        <v>Leave</v>
      </c>
      <c r="E8" s="47" t="str">
        <f t="shared" si="1"/>
        <v>Absence</v>
      </c>
      <c r="F8" s="47" t="b">
        <v>0</v>
      </c>
      <c r="H8" s="201">
        <v>43108</v>
      </c>
    </row>
    <row r="9" spans="1:8" ht="16.5" customHeight="1" x14ac:dyDescent="0.2">
      <c r="A9" s="44" t="s">
        <v>28</v>
      </c>
      <c r="B9" s="223" t="s">
        <v>90</v>
      </c>
      <c r="C9" s="46" t="s">
        <v>50</v>
      </c>
      <c r="D9" s="47" t="str">
        <f t="shared" si="0"/>
        <v>Leave</v>
      </c>
      <c r="E9" s="47" t="str">
        <f t="shared" si="1"/>
        <v>Absence</v>
      </c>
      <c r="F9" s="47" t="b">
        <v>0</v>
      </c>
      <c r="H9" s="201">
        <v>43108</v>
      </c>
    </row>
    <row r="10" spans="1:8" ht="16.5" customHeight="1" x14ac:dyDescent="0.2">
      <c r="A10" s="44" t="s">
        <v>180</v>
      </c>
      <c r="B10" s="223" t="s">
        <v>90</v>
      </c>
      <c r="C10" s="46" t="s">
        <v>164</v>
      </c>
      <c r="D10" s="47" t="str">
        <f t="shared" si="0"/>
        <v>Leave</v>
      </c>
      <c r="E10" s="47" t="str">
        <f t="shared" si="1"/>
        <v>Absence</v>
      </c>
      <c r="F10" s="47" t="b">
        <v>0</v>
      </c>
      <c r="H10" s="201">
        <v>43486</v>
      </c>
    </row>
    <row r="11" spans="1:8" ht="16.5" customHeight="1" x14ac:dyDescent="0.2">
      <c r="B11" s="221"/>
    </row>
    <row r="12" spans="1:8" ht="16.5" customHeight="1" x14ac:dyDescent="0.2">
      <c r="B12" s="203"/>
    </row>
    <row r="13" spans="1:8" ht="16.5" customHeight="1" x14ac:dyDescent="0.2">
      <c r="B13" s="223"/>
    </row>
    <row r="14" spans="1:8" ht="16.5" customHeight="1" x14ac:dyDescent="0.2">
      <c r="B14" s="223"/>
    </row>
    <row r="15" spans="1:8" ht="16.5" customHeight="1" x14ac:dyDescent="0.2">
      <c r="B15" s="220"/>
    </row>
    <row r="16" spans="1:8" ht="16.5" customHeight="1" x14ac:dyDescent="0.2">
      <c r="B16" s="220"/>
    </row>
    <row r="17" spans="1:8" ht="16.5" customHeight="1" x14ac:dyDescent="0.2">
      <c r="B17" s="220"/>
    </row>
    <row r="18" spans="1:8" ht="16.5" customHeight="1" x14ac:dyDescent="0.2">
      <c r="A18" s="176"/>
      <c r="B18" s="223"/>
    </row>
    <row r="19" spans="1:8" ht="16.5" customHeight="1" x14ac:dyDescent="0.2">
      <c r="A19" s="176"/>
      <c r="B19" s="177"/>
      <c r="C19" s="178"/>
      <c r="D19" s="179"/>
      <c r="E19" s="179"/>
      <c r="F19" s="180"/>
      <c r="G19" s="180"/>
      <c r="H19" s="202"/>
    </row>
    <row r="20" spans="1:8" ht="16.5" customHeight="1" x14ac:dyDescent="0.2">
      <c r="A20" s="176"/>
      <c r="B20" s="177"/>
      <c r="C20" s="178"/>
      <c r="D20" s="179"/>
      <c r="E20" s="179"/>
      <c r="F20" s="180"/>
      <c r="G20" s="180"/>
      <c r="H20" s="202"/>
    </row>
    <row r="21" spans="1:8" ht="16.5" customHeight="1" x14ac:dyDescent="0.2">
      <c r="A21" s="176"/>
      <c r="B21" s="177"/>
      <c r="C21" s="178"/>
      <c r="D21" s="179"/>
      <c r="E21" s="179"/>
      <c r="F21" s="180"/>
      <c r="G21" s="180"/>
      <c r="H21" s="202"/>
    </row>
    <row r="22" spans="1:8" ht="16.5" customHeight="1" x14ac:dyDescent="0.2">
      <c r="A22" s="176"/>
      <c r="B22" s="177"/>
      <c r="C22" s="178"/>
      <c r="D22" s="179"/>
      <c r="E22" s="179"/>
      <c r="F22" s="180"/>
      <c r="G22" s="180"/>
      <c r="H22" s="202"/>
    </row>
    <row r="23" spans="1:8" ht="16.5" customHeight="1" x14ac:dyDescent="0.2">
      <c r="A23" s="176"/>
      <c r="B23" s="177"/>
      <c r="C23" s="178"/>
      <c r="D23" s="179"/>
      <c r="E23" s="179"/>
      <c r="F23" s="180"/>
      <c r="G23" s="180"/>
      <c r="H23" s="202"/>
    </row>
    <row r="24" spans="1:8" ht="16.5" customHeight="1" x14ac:dyDescent="0.2">
      <c r="A24" s="207"/>
      <c r="B24" s="181"/>
      <c r="C24" s="208"/>
      <c r="D24" s="209"/>
      <c r="E24" s="209"/>
      <c r="F24" s="210"/>
      <c r="G24" s="210"/>
      <c r="H24" s="211"/>
    </row>
    <row r="25" spans="1:8" ht="16.5" customHeight="1" x14ac:dyDescent="0.2">
      <c r="A25" s="176"/>
      <c r="B25" s="177"/>
      <c r="C25" s="178"/>
      <c r="D25" s="179"/>
      <c r="E25" s="179"/>
      <c r="F25" s="180"/>
      <c r="G25" s="180"/>
      <c r="H25" s="202"/>
    </row>
    <row r="26" spans="1:8" ht="16.5" customHeight="1" x14ac:dyDescent="0.2">
      <c r="B26" s="221"/>
    </row>
    <row r="27" spans="1:8" ht="16.5" customHeight="1" x14ac:dyDescent="0.2">
      <c r="B27" s="223"/>
    </row>
    <row r="28" spans="1:8" ht="16.5" customHeight="1" x14ac:dyDescent="0.2">
      <c r="A28" s="176"/>
      <c r="B28" s="177"/>
      <c r="C28" s="178"/>
      <c r="D28" s="179"/>
      <c r="E28" s="179"/>
      <c r="F28" s="180"/>
      <c r="G28" s="180"/>
      <c r="H28" s="202"/>
    </row>
    <row r="29" spans="1:8" ht="16.5" customHeight="1" x14ac:dyDescent="0.2">
      <c r="A29" s="176"/>
      <c r="B29" s="177"/>
      <c r="C29" s="178"/>
      <c r="D29" s="179"/>
      <c r="E29" s="179"/>
      <c r="F29" s="180"/>
      <c r="G29" s="180"/>
      <c r="H29" s="202"/>
    </row>
    <row r="30" spans="1:8" ht="16.5" customHeight="1" x14ac:dyDescent="0.2">
      <c r="A30" s="176"/>
      <c r="B30" s="220"/>
    </row>
    <row r="31" spans="1:8" ht="16.5" customHeight="1" x14ac:dyDescent="0.2">
      <c r="A31" s="176"/>
      <c r="B31" s="220"/>
    </row>
    <row r="32" spans="1:8" ht="16.5" customHeight="1" x14ac:dyDescent="0.2">
      <c r="A32" s="176"/>
      <c r="B32" s="220"/>
    </row>
    <row r="33" spans="1:8" ht="16.5" customHeight="1" x14ac:dyDescent="0.2">
      <c r="A33" s="176"/>
      <c r="B33" s="177"/>
      <c r="C33" s="178"/>
      <c r="D33" s="179"/>
      <c r="E33" s="179"/>
      <c r="F33" s="180"/>
      <c r="G33" s="180"/>
      <c r="H33" s="202"/>
    </row>
    <row r="34" spans="1:8" ht="16.5" customHeight="1" x14ac:dyDescent="0.2">
      <c r="A34" s="176"/>
      <c r="B34" s="177"/>
      <c r="C34" s="178"/>
      <c r="D34" s="179"/>
      <c r="E34" s="179"/>
      <c r="F34" s="180"/>
      <c r="G34" s="180"/>
      <c r="H34" s="202"/>
    </row>
    <row r="35" spans="1:8" ht="16.5" customHeight="1" x14ac:dyDescent="0.2">
      <c r="A35" s="176"/>
      <c r="B35" s="177"/>
      <c r="C35" s="178"/>
      <c r="D35" s="179"/>
      <c r="E35" s="179"/>
      <c r="F35" s="180"/>
      <c r="G35" s="180"/>
      <c r="H35" s="202"/>
    </row>
    <row r="36" spans="1:8" ht="16.5" customHeight="1" x14ac:dyDescent="0.2">
      <c r="A36" s="176"/>
      <c r="B36" s="177"/>
      <c r="C36" s="178"/>
      <c r="D36" s="179"/>
      <c r="E36" s="179"/>
      <c r="F36" s="180"/>
      <c r="G36" s="180"/>
      <c r="H36" s="202"/>
    </row>
    <row r="37" spans="1:8" ht="16.5" customHeight="1" x14ac:dyDescent="0.2">
      <c r="A37" s="176"/>
      <c r="B37" s="177"/>
      <c r="C37" s="178"/>
      <c r="D37" s="179"/>
      <c r="E37" s="179"/>
      <c r="F37" s="180"/>
      <c r="G37" s="180"/>
      <c r="H37" s="202"/>
    </row>
    <row r="38" spans="1:8" ht="16.5" customHeight="1" x14ac:dyDescent="0.2">
      <c r="A38" s="176"/>
      <c r="B38" s="177"/>
      <c r="C38" s="178"/>
      <c r="D38" s="179"/>
      <c r="E38" s="179"/>
      <c r="F38" s="180"/>
      <c r="G38" s="180"/>
      <c r="H38" s="202"/>
    </row>
    <row r="39" spans="1:8" ht="16.5" customHeight="1" x14ac:dyDescent="0.2">
      <c r="A39" s="176"/>
      <c r="B39" s="177"/>
      <c r="C39" s="178"/>
      <c r="D39" s="179"/>
      <c r="E39" s="179"/>
      <c r="F39" s="180"/>
      <c r="G39" s="180"/>
      <c r="H39" s="202"/>
    </row>
    <row r="40" spans="1:8" ht="16.5" customHeight="1" x14ac:dyDescent="0.2">
      <c r="A40" s="176"/>
      <c r="B40" s="177"/>
      <c r="C40" s="178"/>
      <c r="D40" s="179"/>
      <c r="E40" s="179"/>
      <c r="F40" s="180"/>
      <c r="G40" s="180"/>
      <c r="H40" s="202"/>
    </row>
    <row r="41" spans="1:8" ht="16.5" customHeight="1" x14ac:dyDescent="0.2">
      <c r="B41" s="216"/>
    </row>
    <row r="42" spans="1:8" ht="16.5" customHeight="1" x14ac:dyDescent="0.2">
      <c r="B42" s="177"/>
      <c r="G42" s="180"/>
      <c r="H42" s="202"/>
    </row>
    <row r="43" spans="1:8" ht="16.5" customHeight="1" x14ac:dyDescent="0.2">
      <c r="A43" s="176"/>
      <c r="B43" s="177"/>
      <c r="C43" s="178"/>
      <c r="D43" s="179"/>
      <c r="E43" s="179"/>
      <c r="F43" s="180"/>
      <c r="G43" s="180"/>
      <c r="H43" s="202"/>
    </row>
    <row r="44" spans="1:8" ht="16.5" customHeight="1" x14ac:dyDescent="0.2">
      <c r="B44" s="216"/>
    </row>
    <row r="45" spans="1:8" ht="16.5" customHeight="1" x14ac:dyDescent="0.2">
      <c r="B45" s="216"/>
    </row>
    <row r="46" spans="1:8" ht="16.5" customHeight="1" x14ac:dyDescent="0.2">
      <c r="B46" s="220"/>
    </row>
    <row r="47" spans="1:8" ht="16.5" customHeight="1" x14ac:dyDescent="0.2">
      <c r="B47" s="220"/>
    </row>
    <row r="48" spans="1:8" ht="16.5" customHeight="1" x14ac:dyDescent="0.2">
      <c r="B48" s="220"/>
    </row>
    <row r="49" spans="1:8" ht="16.5" customHeight="1" x14ac:dyDescent="0.2">
      <c r="B49" s="220"/>
    </row>
    <row r="50" spans="1:8" ht="16.5" customHeight="1" x14ac:dyDescent="0.2">
      <c r="B50" s="223"/>
    </row>
    <row r="51" spans="1:8" ht="16.5" customHeight="1" x14ac:dyDescent="0.2">
      <c r="B51" s="223"/>
    </row>
    <row r="52" spans="1:8" ht="16.5" customHeight="1" x14ac:dyDescent="0.2">
      <c r="A52" s="176"/>
      <c r="B52" s="181"/>
      <c r="D52" s="179"/>
      <c r="E52" s="179"/>
      <c r="F52" s="180"/>
      <c r="G52" s="180"/>
    </row>
    <row r="53" spans="1:8" ht="16.5" customHeight="1" x14ac:dyDescent="0.2">
      <c r="A53" s="176"/>
      <c r="B53" s="181"/>
      <c r="D53" s="179"/>
      <c r="E53" s="179"/>
      <c r="F53" s="180"/>
      <c r="G53" s="180"/>
    </row>
    <row r="54" spans="1:8" ht="16.5" customHeight="1" x14ac:dyDescent="0.2">
      <c r="A54" s="176"/>
      <c r="B54" s="181"/>
      <c r="D54" s="179"/>
      <c r="E54" s="179"/>
      <c r="F54" s="180"/>
      <c r="G54" s="180"/>
    </row>
    <row r="55" spans="1:8" ht="16.5" customHeight="1" x14ac:dyDescent="0.2">
      <c r="A55" s="176"/>
      <c r="B55" s="181"/>
      <c r="D55" s="179"/>
      <c r="E55" s="179"/>
      <c r="F55" s="180"/>
      <c r="G55" s="180"/>
      <c r="H55" s="202"/>
    </row>
    <row r="56" spans="1:8" ht="16.5" customHeight="1" x14ac:dyDescent="0.2">
      <c r="B56" s="223"/>
    </row>
    <row r="57" spans="1:8" ht="16.5" customHeight="1" x14ac:dyDescent="0.2">
      <c r="A57" s="176"/>
      <c r="B57" s="223"/>
      <c r="D57" s="179"/>
      <c r="E57" s="179"/>
      <c r="F57" s="180"/>
      <c r="G57" s="180"/>
    </row>
    <row r="58" spans="1:8" ht="16.5" customHeight="1" x14ac:dyDescent="0.2">
      <c r="B58" s="223"/>
    </row>
    <row r="59" spans="1:8" ht="16.5" customHeight="1" x14ac:dyDescent="0.2">
      <c r="B59" s="223"/>
    </row>
    <row r="60" spans="1:8" ht="16.5" customHeight="1" x14ac:dyDescent="0.2">
      <c r="B60" s="220"/>
    </row>
    <row r="61" spans="1:8" ht="16.5" customHeight="1" x14ac:dyDescent="0.2">
      <c r="B61" s="220"/>
    </row>
    <row r="62" spans="1:8" ht="16.5" customHeight="1" x14ac:dyDescent="0.2">
      <c r="B62" s="220"/>
    </row>
    <row r="63" spans="1:8" ht="16.5" customHeight="1" x14ac:dyDescent="0.2">
      <c r="B63" s="220"/>
    </row>
    <row r="64" spans="1:8" ht="16.5" customHeight="1" x14ac:dyDescent="0.2">
      <c r="B64" s="223"/>
    </row>
    <row r="65" spans="1:8" ht="16.5" customHeight="1" x14ac:dyDescent="0.2">
      <c r="A65" s="176"/>
      <c r="B65" s="181"/>
      <c r="D65" s="179"/>
      <c r="E65" s="179"/>
      <c r="F65" s="180"/>
      <c r="G65" s="180"/>
    </row>
    <row r="66" spans="1:8" ht="16.5" customHeight="1" x14ac:dyDescent="0.2">
      <c r="A66" s="176"/>
      <c r="B66" s="181"/>
      <c r="D66" s="179"/>
      <c r="E66" s="179"/>
      <c r="F66" s="180"/>
      <c r="G66" s="180"/>
    </row>
    <row r="67" spans="1:8" ht="16.5" customHeight="1" x14ac:dyDescent="0.2">
      <c r="B67" s="223"/>
    </row>
    <row r="68" spans="1:8" ht="16.5" customHeight="1" x14ac:dyDescent="0.2">
      <c r="B68" s="223"/>
    </row>
    <row r="69" spans="1:8" ht="19.5" customHeight="1" x14ac:dyDescent="0.2">
      <c r="B69" s="177"/>
      <c r="G69" s="180"/>
    </row>
    <row r="70" spans="1:8" ht="16.5" customHeight="1" x14ac:dyDescent="0.2">
      <c r="B70" s="177"/>
      <c r="G70" s="180"/>
    </row>
    <row r="71" spans="1:8" ht="16.5" customHeight="1" x14ac:dyDescent="0.2">
      <c r="A71" s="176"/>
      <c r="B71" s="177"/>
      <c r="D71" s="179"/>
      <c r="E71" s="179"/>
      <c r="F71" s="180"/>
      <c r="G71" s="180"/>
    </row>
    <row r="72" spans="1:8" ht="16.5" customHeight="1" x14ac:dyDescent="0.2">
      <c r="B72" s="177"/>
      <c r="G72" s="180"/>
    </row>
    <row r="73" spans="1:8" ht="16.5" customHeight="1" x14ac:dyDescent="0.2">
      <c r="B73" s="177"/>
      <c r="G73" s="180"/>
    </row>
    <row r="74" spans="1:8" ht="16.5" customHeight="1" x14ac:dyDescent="0.2">
      <c r="A74" s="176"/>
      <c r="B74" s="177"/>
      <c r="D74" s="179"/>
      <c r="E74" s="179"/>
      <c r="F74" s="180"/>
      <c r="G74" s="180"/>
    </row>
    <row r="75" spans="1:8" ht="16.5" customHeight="1" x14ac:dyDescent="0.2">
      <c r="B75" s="198"/>
    </row>
    <row r="76" spans="1:8" ht="16.5" customHeight="1" x14ac:dyDescent="0.2">
      <c r="B76" s="198"/>
    </row>
    <row r="77" spans="1:8" ht="16.5" customHeight="1" x14ac:dyDescent="0.2">
      <c r="A77" s="176"/>
      <c r="B77" s="200"/>
      <c r="D77" s="179"/>
      <c r="E77" s="179"/>
      <c r="F77" s="180"/>
      <c r="G77" s="180"/>
    </row>
    <row r="78" spans="1:8" ht="16.5" customHeight="1" x14ac:dyDescent="0.2">
      <c r="B78" s="220"/>
    </row>
    <row r="79" spans="1:8" ht="16.5" customHeight="1" x14ac:dyDescent="0.2">
      <c r="A79" s="176"/>
      <c r="B79" s="181"/>
      <c r="D79" s="179"/>
      <c r="E79" s="179"/>
      <c r="F79" s="180"/>
      <c r="G79" s="180"/>
    </row>
    <row r="80" spans="1:8" s="176" customFormat="1" ht="16.5" customHeight="1" x14ac:dyDescent="0.2">
      <c r="A80" s="44"/>
      <c r="B80" s="177"/>
      <c r="C80" s="46"/>
      <c r="D80" s="47"/>
      <c r="E80" s="47"/>
      <c r="F80" s="47"/>
      <c r="G80" s="180"/>
      <c r="H80" s="201"/>
    </row>
    <row r="81" spans="1:8" ht="16.5" customHeight="1" x14ac:dyDescent="0.2">
      <c r="B81" s="177"/>
      <c r="G81" s="180"/>
    </row>
    <row r="82" spans="1:8" ht="16.5" customHeight="1" x14ac:dyDescent="0.2">
      <c r="A82" s="176"/>
      <c r="B82" s="181"/>
      <c r="D82" s="179"/>
      <c r="E82" s="179"/>
      <c r="F82" s="180"/>
      <c r="G82" s="180"/>
    </row>
    <row r="83" spans="1:8" ht="16.5" customHeight="1" x14ac:dyDescent="0.2">
      <c r="A83" s="176"/>
      <c r="B83" s="181"/>
      <c r="D83" s="179"/>
      <c r="E83" s="179"/>
      <c r="F83" s="180"/>
      <c r="G83" s="180"/>
    </row>
    <row r="84" spans="1:8" ht="16.5" customHeight="1" x14ac:dyDescent="0.2">
      <c r="B84" s="206"/>
    </row>
    <row r="85" spans="1:8" s="176" customFormat="1" ht="16.5" customHeight="1" x14ac:dyDescent="0.2">
      <c r="A85" s="44"/>
      <c r="B85" s="206"/>
      <c r="C85" s="46"/>
      <c r="D85" s="47"/>
      <c r="E85" s="47"/>
      <c r="F85" s="47"/>
      <c r="G85" s="47"/>
      <c r="H85" s="201"/>
    </row>
    <row r="86" spans="1:8" s="176" customFormat="1" ht="16.5" customHeight="1" x14ac:dyDescent="0.2">
      <c r="A86" s="44"/>
      <c r="B86" s="216"/>
      <c r="C86" s="46"/>
      <c r="D86" s="47"/>
      <c r="E86" s="47"/>
      <c r="F86" s="47"/>
      <c r="G86" s="47"/>
      <c r="H86" s="201"/>
    </row>
    <row r="87" spans="1:8" ht="16.5" customHeight="1" x14ac:dyDescent="0.2">
      <c r="B87" s="203"/>
    </row>
    <row r="88" spans="1:8" ht="16.5" customHeight="1" x14ac:dyDescent="0.2">
      <c r="B88" s="220"/>
    </row>
    <row r="89" spans="1:8" ht="16.5" customHeight="1" x14ac:dyDescent="0.2">
      <c r="B89" s="206"/>
    </row>
    <row r="90" spans="1:8" ht="16.5" customHeight="1" x14ac:dyDescent="0.2">
      <c r="B90" s="206"/>
    </row>
    <row r="91" spans="1:8" ht="16.5" customHeight="1" x14ac:dyDescent="0.2">
      <c r="B91" s="206"/>
    </row>
    <row r="92" spans="1:8" ht="16.5" customHeight="1" x14ac:dyDescent="0.2">
      <c r="A92" s="176"/>
      <c r="B92" s="206"/>
      <c r="C92" s="178"/>
      <c r="D92" s="179"/>
      <c r="E92" s="179"/>
      <c r="F92" s="180"/>
      <c r="G92" s="180"/>
    </row>
    <row r="93" spans="1:8" ht="16.5" customHeight="1" x14ac:dyDescent="0.2">
      <c r="B93" s="220"/>
    </row>
    <row r="94" spans="1:8" ht="16.5" customHeight="1" x14ac:dyDescent="0.2">
      <c r="A94" s="176"/>
      <c r="B94" s="198"/>
      <c r="C94" s="178"/>
      <c r="D94" s="179"/>
      <c r="E94" s="179"/>
      <c r="F94" s="180"/>
      <c r="G94" s="180"/>
    </row>
    <row r="95" spans="1:8" ht="16.5" customHeight="1" x14ac:dyDescent="0.2">
      <c r="A95" s="176"/>
      <c r="B95" s="200"/>
      <c r="C95" s="178"/>
      <c r="D95" s="179"/>
      <c r="E95" s="179"/>
      <c r="F95" s="180"/>
      <c r="G95" s="180"/>
    </row>
    <row r="96" spans="1:8" ht="16.5" customHeight="1" x14ac:dyDescent="0.2">
      <c r="A96" s="176"/>
      <c r="B96" s="221"/>
      <c r="C96" s="178"/>
      <c r="D96" s="179"/>
      <c r="E96" s="179"/>
      <c r="F96" s="180"/>
      <c r="G96" s="180"/>
      <c r="H96" s="202"/>
    </row>
    <row r="97" spans="1:8" s="176" customFormat="1" ht="16.5" customHeight="1" x14ac:dyDescent="0.2">
      <c r="B97" s="177"/>
      <c r="C97" s="46"/>
      <c r="D97" s="179"/>
      <c r="E97" s="179"/>
      <c r="F97" s="180"/>
      <c r="G97" s="180"/>
      <c r="H97" s="202"/>
    </row>
    <row r="98" spans="1:8" s="176" customFormat="1" ht="16.5" customHeight="1" x14ac:dyDescent="0.2">
      <c r="A98" s="44"/>
      <c r="B98" s="203"/>
      <c r="C98" s="46"/>
      <c r="D98" s="47"/>
      <c r="E98" s="47"/>
      <c r="F98" s="47"/>
      <c r="G98" s="47"/>
      <c r="H98" s="201"/>
    </row>
    <row r="99" spans="1:8" ht="16.5" customHeight="1" x14ac:dyDescent="0.2">
      <c r="B99" s="203"/>
    </row>
    <row r="100" spans="1:8" ht="16.5" customHeight="1" x14ac:dyDescent="0.2">
      <c r="B100" s="206"/>
    </row>
    <row r="101" spans="1:8" ht="16.5" customHeight="1" x14ac:dyDescent="0.2">
      <c r="B101" s="216"/>
    </row>
    <row r="102" spans="1:8" ht="16.5" customHeight="1" x14ac:dyDescent="0.2">
      <c r="B102" s="216"/>
    </row>
    <row r="103" spans="1:8" s="176" customFormat="1" ht="16.5" customHeight="1" x14ac:dyDescent="0.2">
      <c r="A103" s="44"/>
      <c r="B103" s="219"/>
      <c r="C103" s="46"/>
      <c r="D103" s="47"/>
      <c r="E103" s="47"/>
      <c r="F103" s="47"/>
      <c r="G103" s="47"/>
      <c r="H103" s="201"/>
    </row>
    <row r="104" spans="1:8" s="176" customFormat="1" ht="16.5" customHeight="1" x14ac:dyDescent="0.2">
      <c r="A104" s="44"/>
      <c r="B104" s="220"/>
      <c r="C104" s="46"/>
      <c r="D104" s="47"/>
      <c r="E104" s="47"/>
      <c r="F104" s="47"/>
      <c r="G104" s="47"/>
      <c r="H104" s="201"/>
    </row>
    <row r="105" spans="1:8" ht="16.5" customHeight="1" x14ac:dyDescent="0.2">
      <c r="B105" s="220"/>
    </row>
    <row r="106" spans="1:8" ht="16.5" customHeight="1" x14ac:dyDescent="0.2">
      <c r="B106" s="220"/>
    </row>
    <row r="107" spans="1:8" ht="16.5" customHeight="1" x14ac:dyDescent="0.2">
      <c r="B107" s="220"/>
    </row>
    <row r="108" spans="1:8" s="176" customFormat="1" ht="16.5" customHeight="1" x14ac:dyDescent="0.2">
      <c r="A108" s="44"/>
      <c r="B108" s="220"/>
      <c r="C108" s="46"/>
      <c r="D108" s="47"/>
      <c r="E108" s="47"/>
      <c r="F108" s="47"/>
      <c r="G108" s="180"/>
      <c r="H108" s="202"/>
    </row>
    <row r="109" spans="1:8" s="176" customFormat="1" ht="16.5" customHeight="1" x14ac:dyDescent="0.2">
      <c r="A109" s="44"/>
      <c r="B109" s="220"/>
      <c r="C109" s="46"/>
      <c r="D109" s="47"/>
      <c r="E109" s="47"/>
      <c r="F109" s="47"/>
      <c r="G109" s="47"/>
      <c r="H109" s="201"/>
    </row>
    <row r="110" spans="1:8" ht="16.5" customHeight="1" x14ac:dyDescent="0.2">
      <c r="A110" s="176"/>
      <c r="B110" s="220"/>
      <c r="D110" s="179"/>
      <c r="E110" s="179"/>
      <c r="F110" s="180"/>
      <c r="G110" s="180"/>
    </row>
    <row r="111" spans="1:8" ht="16.5" customHeight="1" x14ac:dyDescent="0.2">
      <c r="B111" s="220"/>
    </row>
    <row r="112" spans="1:8" ht="16.5" customHeight="1" x14ac:dyDescent="0.2">
      <c r="A112" s="176"/>
      <c r="B112" s="177"/>
      <c r="C112" s="178"/>
      <c r="D112" s="179"/>
      <c r="E112" s="179"/>
      <c r="F112" s="180"/>
      <c r="G112" s="180"/>
      <c r="H112" s="202"/>
    </row>
    <row r="113" spans="1:8" ht="16.5" customHeight="1" x14ac:dyDescent="0.2">
      <c r="B113" s="223"/>
    </row>
    <row r="114" spans="1:8" ht="16.5" customHeight="1" x14ac:dyDescent="0.2">
      <c r="B114" s="223"/>
    </row>
    <row r="115" spans="1:8" ht="16.5" customHeight="1" x14ac:dyDescent="0.2">
      <c r="B115" s="223"/>
    </row>
    <row r="116" spans="1:8" ht="16.5" customHeight="1" x14ac:dyDescent="0.2">
      <c r="B116" s="223"/>
    </row>
    <row r="117" spans="1:8" ht="16.5" customHeight="1" x14ac:dyDescent="0.2">
      <c r="B117" s="223"/>
    </row>
    <row r="118" spans="1:8" ht="16.5" customHeight="1" x14ac:dyDescent="0.2">
      <c r="B118" s="220"/>
    </row>
    <row r="119" spans="1:8" ht="16.5" customHeight="1" x14ac:dyDescent="0.2">
      <c r="B119" s="220"/>
    </row>
    <row r="120" spans="1:8" ht="16.5" customHeight="1" x14ac:dyDescent="0.2">
      <c r="B120" s="221"/>
    </row>
    <row r="121" spans="1:8" s="176" customFormat="1" ht="16.5" customHeight="1" x14ac:dyDescent="0.2">
      <c r="A121" s="44"/>
      <c r="B121" s="223"/>
      <c r="C121" s="46"/>
      <c r="D121" s="47"/>
      <c r="E121" s="47"/>
      <c r="F121" s="47"/>
      <c r="G121" s="47"/>
      <c r="H121" s="201"/>
    </row>
    <row r="122" spans="1:8" s="176" customFormat="1" ht="16.5" customHeight="1" x14ac:dyDescent="0.2">
      <c r="A122" s="44"/>
      <c r="B122" s="223"/>
      <c r="C122" s="46"/>
      <c r="D122" s="47"/>
      <c r="E122" s="47"/>
      <c r="F122" s="47"/>
      <c r="G122" s="47"/>
      <c r="H122" s="201"/>
    </row>
    <row r="123" spans="1:8" ht="16.5" customHeight="1" x14ac:dyDescent="0.2">
      <c r="B123" s="223"/>
    </row>
    <row r="124" spans="1:8" ht="16.5" customHeight="1" x14ac:dyDescent="0.2">
      <c r="B124" s="223"/>
    </row>
    <row r="125" spans="1:8" ht="16.5" customHeight="1" x14ac:dyDescent="0.2">
      <c r="B125" s="223"/>
    </row>
    <row r="126" spans="1:8" s="176" customFormat="1" ht="16.5" customHeight="1" x14ac:dyDescent="0.2">
      <c r="A126" s="44"/>
      <c r="B126" s="223"/>
      <c r="C126" s="178"/>
      <c r="D126" s="179"/>
      <c r="E126" s="179"/>
      <c r="F126" s="180"/>
      <c r="G126" s="180"/>
      <c r="H126" s="202"/>
    </row>
    <row r="127" spans="1:8" ht="16.5" customHeight="1" x14ac:dyDescent="0.2">
      <c r="B127" s="223"/>
    </row>
    <row r="128" spans="1:8" ht="16.5" customHeight="1" x14ac:dyDescent="0.2">
      <c r="A128" s="176"/>
      <c r="B128" s="181"/>
      <c r="D128" s="179"/>
      <c r="E128" s="179"/>
      <c r="F128" s="180"/>
      <c r="G128" s="180"/>
    </row>
    <row r="129" spans="1:8" ht="16.5" customHeight="1" x14ac:dyDescent="0.2">
      <c r="A129" s="176"/>
      <c r="B129" s="181"/>
      <c r="D129" s="179"/>
      <c r="E129" s="179"/>
      <c r="F129" s="180"/>
      <c r="G129" s="180"/>
    </row>
    <row r="130" spans="1:8" ht="16.5" customHeight="1" x14ac:dyDescent="0.2">
      <c r="A130" s="176"/>
      <c r="B130" s="181"/>
      <c r="D130" s="179"/>
      <c r="E130" s="179"/>
      <c r="F130" s="180"/>
      <c r="G130" s="180"/>
    </row>
    <row r="131" spans="1:8" ht="16.5" customHeight="1" x14ac:dyDescent="0.2">
      <c r="A131" s="176"/>
      <c r="B131" s="181"/>
      <c r="C131" s="178"/>
      <c r="D131" s="179"/>
      <c r="E131" s="179"/>
      <c r="F131" s="180"/>
      <c r="G131" s="180"/>
      <c r="H131" s="202"/>
    </row>
    <row r="132" spans="1:8" ht="16.5" customHeight="1" x14ac:dyDescent="0.2">
      <c r="A132" s="176"/>
      <c r="B132" s="181"/>
      <c r="D132" s="179"/>
      <c r="E132" s="179"/>
      <c r="F132" s="180"/>
      <c r="G132" s="180"/>
    </row>
    <row r="133" spans="1:8" ht="16.5" customHeight="1" x14ac:dyDescent="0.2">
      <c r="B133" s="223"/>
      <c r="D133" s="179"/>
      <c r="E133" s="179"/>
      <c r="F133" s="180"/>
      <c r="G133" s="180"/>
      <c r="H133" s="202"/>
    </row>
    <row r="134" spans="1:8" ht="16.5" customHeight="1" x14ac:dyDescent="0.2">
      <c r="B134" s="223"/>
    </row>
    <row r="135" spans="1:8" ht="16.5" customHeight="1" x14ac:dyDescent="0.2">
      <c r="A135" s="176"/>
      <c r="B135" s="223"/>
      <c r="D135" s="179"/>
      <c r="E135" s="179"/>
      <c r="F135" s="180"/>
      <c r="G135" s="180"/>
    </row>
    <row r="136" spans="1:8" ht="16.5" customHeight="1" x14ac:dyDescent="0.2">
      <c r="A136" s="176"/>
      <c r="B136" s="177"/>
      <c r="C136" s="178"/>
      <c r="D136" s="179"/>
      <c r="E136" s="179"/>
      <c r="F136" s="180"/>
      <c r="G136" s="180"/>
      <c r="H136" s="202"/>
    </row>
    <row r="137" spans="1:8" ht="16.5" customHeight="1" x14ac:dyDescent="0.2">
      <c r="A137" s="176"/>
      <c r="B137" s="177"/>
      <c r="C137" s="178"/>
      <c r="D137" s="179"/>
      <c r="E137" s="179"/>
      <c r="F137" s="180"/>
      <c r="G137" s="180"/>
      <c r="H137" s="202"/>
    </row>
    <row r="138" spans="1:8" ht="16.5" customHeight="1" x14ac:dyDescent="0.2">
      <c r="A138" s="176"/>
      <c r="B138" s="181"/>
      <c r="D138" s="179"/>
      <c r="E138" s="179"/>
      <c r="F138" s="180"/>
      <c r="G138" s="180"/>
      <c r="H138" s="202"/>
    </row>
    <row r="139" spans="1:8" ht="16.5" customHeight="1" x14ac:dyDescent="0.2">
      <c r="A139" s="176"/>
      <c r="B139" s="181"/>
      <c r="D139" s="179"/>
      <c r="E139" s="179"/>
      <c r="F139" s="180"/>
      <c r="G139" s="180"/>
    </row>
    <row r="140" spans="1:8" ht="16.5" customHeight="1" x14ac:dyDescent="0.2">
      <c r="A140" s="176"/>
      <c r="B140" s="181"/>
      <c r="D140" s="179"/>
      <c r="E140" s="179"/>
      <c r="F140" s="180"/>
      <c r="G140" s="180"/>
    </row>
    <row r="141" spans="1:8" ht="16.5" customHeight="1" x14ac:dyDescent="0.2">
      <c r="A141" s="176"/>
      <c r="B141" s="181"/>
      <c r="C141" s="178"/>
      <c r="D141" s="179"/>
      <c r="E141" s="179"/>
      <c r="F141" s="180"/>
      <c r="G141" s="180"/>
      <c r="H141" s="202"/>
    </row>
    <row r="142" spans="1:8" ht="16.5" customHeight="1" x14ac:dyDescent="0.2">
      <c r="A142" s="176"/>
      <c r="B142" s="181"/>
      <c r="C142" s="178"/>
      <c r="D142" s="179"/>
      <c r="E142" s="179"/>
      <c r="F142" s="180"/>
      <c r="G142" s="180"/>
      <c r="H142" s="202"/>
    </row>
    <row r="143" spans="1:8" ht="16.5" customHeight="1" x14ac:dyDescent="0.2">
      <c r="B143" s="177"/>
      <c r="G143" s="180"/>
    </row>
    <row r="144" spans="1:8" ht="16.5" customHeight="1" x14ac:dyDescent="0.2">
      <c r="B144" s="177"/>
      <c r="G144" s="180"/>
    </row>
    <row r="145" spans="1:8" ht="16.5" customHeight="1" x14ac:dyDescent="0.2">
      <c r="A145" s="176"/>
      <c r="B145" s="177"/>
      <c r="D145" s="179"/>
      <c r="E145" s="179"/>
      <c r="F145" s="180"/>
      <c r="G145" s="180"/>
    </row>
    <row r="146" spans="1:8" ht="16.5" customHeight="1" x14ac:dyDescent="0.2">
      <c r="A146" s="176"/>
      <c r="B146" s="177"/>
      <c r="C146" s="178"/>
      <c r="D146" s="179"/>
      <c r="E146" s="179"/>
      <c r="F146" s="180"/>
      <c r="G146" s="180"/>
      <c r="H146" s="202"/>
    </row>
    <row r="147" spans="1:8" ht="16.5" customHeight="1" x14ac:dyDescent="0.2">
      <c r="A147" s="176"/>
      <c r="B147" s="177"/>
      <c r="C147" s="178"/>
      <c r="D147" s="179"/>
      <c r="E147" s="179"/>
      <c r="F147" s="180"/>
      <c r="G147" s="180"/>
      <c r="H147" s="202"/>
    </row>
    <row r="148" spans="1:8" ht="16.5" customHeight="1" x14ac:dyDescent="0.2">
      <c r="B148" s="177"/>
      <c r="G148" s="180"/>
    </row>
    <row r="149" spans="1:8" ht="16.5" customHeight="1" x14ac:dyDescent="0.2">
      <c r="B149" s="177"/>
      <c r="G149" s="180"/>
    </row>
    <row r="150" spans="1:8" ht="16.5" customHeight="1" x14ac:dyDescent="0.2">
      <c r="A150" s="176"/>
      <c r="B150" s="177"/>
      <c r="D150" s="179"/>
      <c r="E150" s="179"/>
      <c r="F150" s="180"/>
      <c r="G150" s="180"/>
    </row>
    <row r="151" spans="1:8" ht="16.5" customHeight="1" x14ac:dyDescent="0.2">
      <c r="A151" s="176"/>
      <c r="B151" s="177"/>
      <c r="C151" s="178"/>
      <c r="D151" s="179"/>
      <c r="E151" s="179"/>
      <c r="F151" s="180"/>
      <c r="G151" s="180"/>
      <c r="H151" s="202"/>
    </row>
    <row r="152" spans="1:8" ht="16.5" customHeight="1" x14ac:dyDescent="0.2">
      <c r="A152" s="176"/>
      <c r="B152" s="177"/>
      <c r="C152" s="178"/>
      <c r="D152" s="179"/>
      <c r="E152" s="179"/>
      <c r="F152" s="180"/>
      <c r="G152" s="180"/>
      <c r="H152" s="202"/>
    </row>
    <row r="153" spans="1:8" ht="16.5" customHeight="1" x14ac:dyDescent="0.2">
      <c r="A153" s="176"/>
      <c r="B153" s="181"/>
      <c r="D153" s="179"/>
      <c r="E153" s="179"/>
      <c r="F153" s="180"/>
      <c r="G153" s="180"/>
      <c r="H153" s="202"/>
    </row>
    <row r="154" spans="1:8" ht="16.5" customHeight="1" x14ac:dyDescent="0.2">
      <c r="A154" s="176"/>
      <c r="B154" s="181"/>
      <c r="D154" s="179"/>
      <c r="E154" s="179"/>
      <c r="F154" s="180"/>
      <c r="G154" s="180"/>
    </row>
    <row r="155" spans="1:8" ht="16.5" customHeight="1" x14ac:dyDescent="0.2">
      <c r="A155" s="176"/>
      <c r="B155" s="181"/>
      <c r="C155" s="178"/>
      <c r="D155" s="179"/>
      <c r="E155" s="179"/>
      <c r="F155" s="180"/>
      <c r="G155" s="180"/>
      <c r="H155" s="202"/>
    </row>
    <row r="156" spans="1:8" ht="16.5" customHeight="1" x14ac:dyDescent="0.2">
      <c r="B156" s="177"/>
      <c r="G156" s="180"/>
    </row>
    <row r="157" spans="1:8" ht="16.5" customHeight="1" x14ac:dyDescent="0.2">
      <c r="B157" s="177"/>
      <c r="G157" s="180"/>
    </row>
    <row r="158" spans="1:8" ht="16.5" customHeight="1" x14ac:dyDescent="0.2">
      <c r="A158" s="176"/>
      <c r="B158" s="177"/>
      <c r="C158" s="178"/>
      <c r="D158" s="179"/>
      <c r="E158" s="179"/>
      <c r="F158" s="180"/>
      <c r="G158" s="180"/>
      <c r="H158" s="202"/>
    </row>
    <row r="159" spans="1:8" ht="16.5" customHeight="1" x14ac:dyDescent="0.2">
      <c r="A159" s="176"/>
      <c r="B159" s="177"/>
      <c r="C159" s="178"/>
      <c r="D159" s="179"/>
      <c r="E159" s="179"/>
      <c r="F159" s="180"/>
      <c r="G159" s="180"/>
      <c r="H159" s="202"/>
    </row>
    <row r="160" spans="1:8" ht="16.5" customHeight="1" x14ac:dyDescent="0.2">
      <c r="A160" s="176"/>
      <c r="B160" s="177"/>
      <c r="C160" s="178"/>
      <c r="D160" s="179"/>
      <c r="E160" s="179"/>
      <c r="F160" s="180"/>
      <c r="G160" s="180"/>
      <c r="H160" s="202"/>
    </row>
    <row r="161" spans="1:8" ht="16.5" customHeight="1" x14ac:dyDescent="0.2">
      <c r="A161" s="176"/>
      <c r="B161" s="181"/>
      <c r="D161" s="179"/>
      <c r="E161" s="179"/>
      <c r="F161" s="180"/>
      <c r="G161" s="180"/>
      <c r="H161" s="202"/>
    </row>
    <row r="162" spans="1:8" ht="16.5" customHeight="1" x14ac:dyDescent="0.2">
      <c r="A162" s="176"/>
      <c r="B162" s="181"/>
      <c r="D162" s="179"/>
      <c r="E162" s="179"/>
      <c r="F162" s="180"/>
      <c r="G162" s="180"/>
    </row>
    <row r="163" spans="1:8" ht="16.5" customHeight="1" x14ac:dyDescent="0.2">
      <c r="A163" s="176"/>
      <c r="B163" s="181"/>
      <c r="D163" s="179"/>
      <c r="E163" s="179"/>
      <c r="F163" s="180"/>
      <c r="G163" s="180"/>
    </row>
    <row r="164" spans="1:8" ht="16.5" customHeight="1" x14ac:dyDescent="0.2">
      <c r="A164" s="176"/>
      <c r="B164" s="181"/>
      <c r="C164" s="178"/>
      <c r="D164" s="179"/>
      <c r="E164" s="179"/>
      <c r="F164" s="180"/>
      <c r="G164" s="180"/>
      <c r="H164" s="202"/>
    </row>
    <row r="165" spans="1:8" ht="16.5" customHeight="1" x14ac:dyDescent="0.2">
      <c r="A165" s="176"/>
      <c r="B165" s="181"/>
      <c r="C165" s="178"/>
      <c r="D165" s="179"/>
      <c r="E165" s="179"/>
      <c r="F165" s="180"/>
      <c r="G165" s="180"/>
      <c r="H165" s="202"/>
    </row>
    <row r="166" spans="1:8" ht="16.5" customHeight="1" x14ac:dyDescent="0.2">
      <c r="A166" s="176"/>
      <c r="B166" s="177"/>
      <c r="C166" s="178"/>
      <c r="D166" s="179"/>
      <c r="E166" s="179"/>
      <c r="F166" s="180"/>
      <c r="G166" s="180"/>
      <c r="H166" s="202"/>
    </row>
    <row r="167" spans="1:8" ht="16.5" customHeight="1" x14ac:dyDescent="0.2">
      <c r="A167" s="176"/>
      <c r="B167" s="177"/>
      <c r="C167" s="178"/>
      <c r="D167" s="179"/>
      <c r="E167" s="179"/>
      <c r="F167" s="180"/>
      <c r="G167" s="180"/>
      <c r="H167" s="202"/>
    </row>
    <row r="168" spans="1:8" ht="16.5" customHeight="1" x14ac:dyDescent="0.2">
      <c r="A168" s="176"/>
      <c r="B168" s="177"/>
      <c r="C168" s="178"/>
      <c r="D168" s="179"/>
      <c r="E168" s="179"/>
      <c r="F168" s="180"/>
      <c r="G168" s="180"/>
      <c r="H168" s="202"/>
    </row>
    <row r="169" spans="1:8" ht="16.5" customHeight="1" x14ac:dyDescent="0.2">
      <c r="B169" s="223"/>
    </row>
    <row r="170" spans="1:8" ht="16.5" customHeight="1" x14ac:dyDescent="0.2">
      <c r="B170" s="223"/>
      <c r="G170" s="180"/>
      <c r="H170" s="202"/>
    </row>
    <row r="171" spans="1:8" ht="16.5" customHeight="1" x14ac:dyDescent="0.2">
      <c r="A171" s="176"/>
      <c r="B171" s="177"/>
      <c r="C171" s="178"/>
      <c r="D171" s="179"/>
      <c r="E171" s="179"/>
      <c r="F171" s="180"/>
      <c r="G171" s="180"/>
      <c r="H171" s="202"/>
    </row>
    <row r="172" spans="1:8" ht="16.5" customHeight="1" x14ac:dyDescent="0.2">
      <c r="A172" s="176"/>
      <c r="B172" s="177"/>
      <c r="C172" s="178"/>
      <c r="D172" s="179"/>
      <c r="E172" s="179"/>
      <c r="F172" s="180"/>
      <c r="G172" s="180"/>
      <c r="H172" s="202"/>
    </row>
    <row r="173" spans="1:8" ht="16.5" customHeight="1" x14ac:dyDescent="0.2">
      <c r="A173" s="176"/>
      <c r="B173" s="177"/>
      <c r="C173" s="178"/>
      <c r="D173" s="179"/>
      <c r="E173" s="179"/>
      <c r="F173" s="180"/>
      <c r="G173" s="180"/>
      <c r="H173" s="202"/>
    </row>
    <row r="174" spans="1:8" ht="16.5" customHeight="1" x14ac:dyDescent="0.2">
      <c r="A174" s="176"/>
      <c r="B174" s="177"/>
      <c r="C174" s="178"/>
      <c r="D174" s="179"/>
      <c r="E174" s="179"/>
      <c r="F174" s="180"/>
      <c r="G174" s="180"/>
      <c r="H174" s="202"/>
    </row>
    <row r="175" spans="1:8" ht="16.5" customHeight="1" x14ac:dyDescent="0.2">
      <c r="A175" s="176"/>
      <c r="B175" s="177"/>
      <c r="C175" s="178"/>
      <c r="D175" s="179"/>
      <c r="E175" s="179"/>
      <c r="F175" s="180"/>
      <c r="G175" s="180"/>
      <c r="H175" s="202"/>
    </row>
    <row r="176" spans="1:8" ht="16.5" customHeight="1" x14ac:dyDescent="0.2">
      <c r="A176" s="176"/>
      <c r="B176" s="177"/>
      <c r="C176" s="178"/>
      <c r="D176" s="179"/>
      <c r="E176" s="179"/>
      <c r="F176" s="180"/>
      <c r="G176" s="180"/>
      <c r="H176" s="202"/>
    </row>
    <row r="177" spans="1:8" ht="16.5" customHeight="1" x14ac:dyDescent="0.2">
      <c r="A177" s="176"/>
      <c r="B177" s="177"/>
      <c r="C177" s="178"/>
      <c r="D177" s="179"/>
      <c r="E177" s="179"/>
      <c r="F177" s="180"/>
      <c r="G177" s="180"/>
      <c r="H177" s="202"/>
    </row>
    <row r="178" spans="1:8" ht="16.5" customHeight="1" x14ac:dyDescent="0.2">
      <c r="A178" s="176"/>
      <c r="B178" s="217"/>
      <c r="C178" s="178"/>
      <c r="D178" s="179"/>
      <c r="E178" s="179"/>
      <c r="F178" s="180"/>
      <c r="G178" s="180"/>
      <c r="H178" s="202"/>
    </row>
    <row r="179" spans="1:8" ht="16.5" customHeight="1" x14ac:dyDescent="0.2">
      <c r="A179" s="176"/>
      <c r="B179" s="217"/>
      <c r="C179" s="178"/>
      <c r="D179" s="179"/>
      <c r="E179" s="179"/>
      <c r="F179" s="180"/>
      <c r="G179" s="180"/>
      <c r="H179" s="202"/>
    </row>
    <row r="180" spans="1:8" ht="16.5" customHeight="1" x14ac:dyDescent="0.2">
      <c r="A180" s="176"/>
      <c r="B180" s="177"/>
      <c r="C180" s="178"/>
      <c r="D180" s="179"/>
      <c r="E180" s="179"/>
      <c r="F180" s="180"/>
      <c r="G180" s="180"/>
      <c r="H180" s="202"/>
    </row>
    <row r="181" spans="1:8" ht="16.5" customHeight="1" x14ac:dyDescent="0.2">
      <c r="A181" s="176"/>
      <c r="B181" s="177"/>
      <c r="C181" s="178"/>
      <c r="D181" s="179"/>
      <c r="E181" s="179"/>
      <c r="F181" s="180"/>
      <c r="G181" s="180"/>
      <c r="H181" s="202"/>
    </row>
    <row r="182" spans="1:8" ht="16.5" customHeight="1" x14ac:dyDescent="0.2">
      <c r="A182" s="176"/>
      <c r="B182" s="177"/>
      <c r="C182" s="178"/>
      <c r="D182" s="179"/>
      <c r="E182" s="179"/>
      <c r="F182" s="180"/>
      <c r="G182" s="180"/>
      <c r="H182" s="202"/>
    </row>
    <row r="183" spans="1:8" ht="16.5" customHeight="1" x14ac:dyDescent="0.2">
      <c r="A183" s="176"/>
      <c r="B183" s="177"/>
      <c r="C183" s="178"/>
      <c r="D183" s="179"/>
      <c r="E183" s="179"/>
      <c r="F183" s="180"/>
      <c r="G183" s="180"/>
      <c r="H183" s="202"/>
    </row>
    <row r="184" spans="1:8" ht="16.5" customHeight="1" x14ac:dyDescent="0.2">
      <c r="A184" s="176"/>
      <c r="B184" s="177"/>
      <c r="C184" s="178"/>
      <c r="D184" s="179"/>
      <c r="E184" s="179"/>
      <c r="F184" s="180"/>
      <c r="G184" s="180"/>
      <c r="H184" s="202"/>
    </row>
    <row r="185" spans="1:8" ht="16.5" customHeight="1" x14ac:dyDescent="0.2">
      <c r="A185" s="176"/>
      <c r="B185" s="177"/>
      <c r="C185" s="178"/>
      <c r="D185" s="179"/>
      <c r="E185" s="179"/>
      <c r="F185" s="180"/>
      <c r="G185" s="180"/>
      <c r="H185" s="202"/>
    </row>
    <row r="186" spans="1:8" ht="16.5" customHeight="1" x14ac:dyDescent="0.2">
      <c r="A186" s="176"/>
      <c r="B186" s="177"/>
      <c r="C186" s="178"/>
      <c r="D186" s="179"/>
      <c r="E186" s="179"/>
      <c r="F186" s="180"/>
      <c r="G186" s="180"/>
      <c r="H186" s="202"/>
    </row>
    <row r="187" spans="1:8" ht="16.5" customHeight="1" x14ac:dyDescent="0.2">
      <c r="A187" s="176"/>
      <c r="B187" s="177"/>
      <c r="C187" s="178"/>
      <c r="D187" s="179"/>
      <c r="E187" s="179"/>
      <c r="F187" s="180"/>
      <c r="G187" s="180"/>
      <c r="H187" s="202"/>
    </row>
    <row r="188" spans="1:8" ht="16.5" customHeight="1" x14ac:dyDescent="0.2">
      <c r="A188" s="176"/>
      <c r="B188" s="177"/>
      <c r="C188" s="178"/>
      <c r="D188" s="179"/>
      <c r="E188" s="179"/>
      <c r="F188" s="180"/>
      <c r="G188" s="180"/>
      <c r="H188" s="202"/>
    </row>
    <row r="189" spans="1:8" ht="16.5" customHeight="1" x14ac:dyDescent="0.2">
      <c r="A189" s="176"/>
      <c r="B189" s="177"/>
      <c r="C189" s="178"/>
      <c r="D189" s="179"/>
      <c r="E189" s="179"/>
      <c r="F189" s="180"/>
      <c r="G189" s="180"/>
      <c r="H189" s="202"/>
    </row>
    <row r="190" spans="1:8" ht="16.5" customHeight="1" x14ac:dyDescent="0.2">
      <c r="B190" s="177"/>
      <c r="G190" s="180"/>
      <c r="H190" s="202"/>
    </row>
    <row r="191" spans="1:8" ht="16.5" customHeight="1" x14ac:dyDescent="0.2">
      <c r="B191" s="192"/>
    </row>
    <row r="192" spans="1:8" ht="16.5" customHeight="1" x14ac:dyDescent="0.2">
      <c r="B192" s="216"/>
    </row>
    <row r="193" spans="1:8" ht="16.5" customHeight="1" x14ac:dyDescent="0.2">
      <c r="B193" s="218"/>
    </row>
    <row r="194" spans="1:8" ht="16.5" customHeight="1" x14ac:dyDescent="0.2">
      <c r="B194" s="218"/>
    </row>
    <row r="195" spans="1:8" ht="16.5" customHeight="1" x14ac:dyDescent="0.2">
      <c r="B195" s="220"/>
    </row>
    <row r="196" spans="1:8" ht="16.5" customHeight="1" x14ac:dyDescent="0.2">
      <c r="B196" s="220"/>
    </row>
    <row r="197" spans="1:8" ht="16.5" customHeight="1" x14ac:dyDescent="0.2">
      <c r="B197" s="220"/>
    </row>
    <row r="198" spans="1:8" ht="16.5" customHeight="1" x14ac:dyDescent="0.2">
      <c r="B198" s="220"/>
    </row>
    <row r="199" spans="1:8" ht="16.5" customHeight="1" x14ac:dyDescent="0.2">
      <c r="B199" s="220"/>
    </row>
    <row r="200" spans="1:8" ht="16.5" customHeight="1" x14ac:dyDescent="0.2">
      <c r="B200" s="220"/>
    </row>
    <row r="201" spans="1:8" ht="16.5" customHeight="1" x14ac:dyDescent="0.2">
      <c r="B201" s="220"/>
    </row>
    <row r="202" spans="1:8" ht="16.5" customHeight="1" x14ac:dyDescent="0.2">
      <c r="B202" s="220"/>
    </row>
    <row r="203" spans="1:8" ht="16.5" customHeight="1" x14ac:dyDescent="0.2">
      <c r="B203" s="221"/>
    </row>
    <row r="204" spans="1:8" ht="16.5" customHeight="1" x14ac:dyDescent="0.2">
      <c r="B204" s="192"/>
    </row>
    <row r="205" spans="1:8" ht="16.5" customHeight="1" x14ac:dyDescent="0.2">
      <c r="A205" s="176"/>
      <c r="B205" s="177"/>
      <c r="C205" s="178"/>
      <c r="D205" s="179"/>
      <c r="E205" s="179"/>
      <c r="F205" s="180"/>
      <c r="G205" s="180"/>
      <c r="H205" s="202"/>
    </row>
    <row r="206" spans="1:8" ht="16.5" customHeight="1" x14ac:dyDescent="0.2">
      <c r="B206" s="192"/>
    </row>
    <row r="207" spans="1:8" ht="16.5" customHeight="1" x14ac:dyDescent="0.2">
      <c r="B207" s="192"/>
    </row>
    <row r="208" spans="1:8" ht="16.5" customHeight="1" x14ac:dyDescent="0.2">
      <c r="A208" s="176"/>
      <c r="B208" s="177"/>
      <c r="C208" s="178"/>
      <c r="D208" s="179" t="str">
        <f>IF(ISBLANK(A208),"",IF(LEFT(A208,3)="zzz","Leave","Regular"))</f>
        <v/>
      </c>
      <c r="E208" s="179" t="str">
        <f>IF(ISBLANK($A208),"",IF(LEFT($A208,3)="zzz","Absence",IF(LEFT($A208,4)="zzBD","BD",IF(LEFT($A208,7)="zzInnov","Innov",IF(LEFT($A208,2)="zz","Admin","Billable")))))</f>
        <v/>
      </c>
      <c r="F208" s="180"/>
      <c r="G208" s="180"/>
      <c r="H208" s="202"/>
    </row>
    <row r="209" spans="1:7" ht="16.5" customHeight="1" x14ac:dyDescent="0.2">
      <c r="A209" s="176"/>
      <c r="B209" s="181"/>
      <c r="D209" s="179"/>
      <c r="E209" s="179"/>
      <c r="F209" s="180"/>
      <c r="G209" s="180"/>
    </row>
    <row r="210" spans="1:7" ht="16.5" customHeight="1" x14ac:dyDescent="0.2">
      <c r="B210" s="192"/>
    </row>
    <row r="211" spans="1:7" ht="16.5" customHeight="1" x14ac:dyDescent="0.2">
      <c r="B211" s="192"/>
    </row>
    <row r="212" spans="1:7" ht="16.5" customHeight="1" x14ac:dyDescent="0.2">
      <c r="B212" s="177"/>
      <c r="G212" s="180"/>
    </row>
    <row r="213" spans="1:7" ht="16.5" customHeight="1" x14ac:dyDescent="0.2">
      <c r="B213" s="177"/>
      <c r="G213" s="180"/>
    </row>
    <row r="214" spans="1:7" ht="16.5" customHeight="1" x14ac:dyDescent="0.2">
      <c r="D214" s="47" t="str">
        <f t="shared" ref="D214:D245" si="2">IF(ISBLANK(A214),"",IF(LEFT(A214,3)="zzz","Leave","Regular"))</f>
        <v/>
      </c>
      <c r="E214" s="47" t="str">
        <f t="shared" ref="E214:E245" si="3">IF(ISBLANK($A214),"",IF(LEFT($A214,3)="zzz","Absence",IF(LEFT($A214,4)="zzBD","BD",IF(LEFT($A214,7)="zzInnov","Innov",IF(LEFT($A214,2)="zz","Admin","Billable")))))</f>
        <v/>
      </c>
    </row>
    <row r="215" spans="1:7" ht="16.5" customHeight="1" x14ac:dyDescent="0.2">
      <c r="D215" s="47" t="str">
        <f t="shared" si="2"/>
        <v/>
      </c>
      <c r="E215" s="47" t="str">
        <f t="shared" si="3"/>
        <v/>
      </c>
    </row>
    <row r="216" spans="1:7" ht="16.5" customHeight="1" x14ac:dyDescent="0.2">
      <c r="D216" s="47" t="str">
        <f t="shared" si="2"/>
        <v/>
      </c>
      <c r="E216" s="47" t="str">
        <f t="shared" si="3"/>
        <v/>
      </c>
    </row>
    <row r="217" spans="1:7" ht="16.5" customHeight="1" x14ac:dyDescent="0.2">
      <c r="D217" s="47" t="str">
        <f t="shared" si="2"/>
        <v/>
      </c>
      <c r="E217" s="47" t="str">
        <f t="shared" si="3"/>
        <v/>
      </c>
    </row>
    <row r="218" spans="1:7" ht="16.5" customHeight="1" x14ac:dyDescent="0.2">
      <c r="D218" s="47" t="str">
        <f t="shared" si="2"/>
        <v/>
      </c>
      <c r="E218" s="47" t="str">
        <f t="shared" si="3"/>
        <v/>
      </c>
    </row>
    <row r="219" spans="1:7" ht="16.5" customHeight="1" x14ac:dyDescent="0.2">
      <c r="D219" s="47" t="str">
        <f t="shared" si="2"/>
        <v/>
      </c>
      <c r="E219" s="47" t="str">
        <f t="shared" si="3"/>
        <v/>
      </c>
    </row>
    <row r="220" spans="1:7" ht="16.5" customHeight="1" x14ac:dyDescent="0.2">
      <c r="D220" s="47" t="str">
        <f t="shared" si="2"/>
        <v/>
      </c>
      <c r="E220" s="47" t="str">
        <f t="shared" si="3"/>
        <v/>
      </c>
    </row>
    <row r="221" spans="1:7" ht="16.5" customHeight="1" x14ac:dyDescent="0.2">
      <c r="D221" s="47" t="str">
        <f t="shared" si="2"/>
        <v/>
      </c>
      <c r="E221" s="47" t="str">
        <f t="shared" si="3"/>
        <v/>
      </c>
    </row>
    <row r="222" spans="1:7" ht="16.5" customHeight="1" x14ac:dyDescent="0.2">
      <c r="D222" s="47" t="str">
        <f t="shared" si="2"/>
        <v/>
      </c>
      <c r="E222" s="47" t="str">
        <f t="shared" si="3"/>
        <v/>
      </c>
    </row>
    <row r="223" spans="1:7" ht="16.5" customHeight="1" x14ac:dyDescent="0.2">
      <c r="D223" s="47" t="str">
        <f t="shared" si="2"/>
        <v/>
      </c>
      <c r="E223" s="47" t="str">
        <f t="shared" si="3"/>
        <v/>
      </c>
    </row>
    <row r="224" spans="1:7" ht="16.5" customHeight="1" x14ac:dyDescent="0.2">
      <c r="D224" s="47" t="str">
        <f t="shared" si="2"/>
        <v/>
      </c>
      <c r="E224" s="47" t="str">
        <f t="shared" si="3"/>
        <v/>
      </c>
    </row>
    <row r="225" spans="4:5" ht="16.5" customHeight="1" x14ac:dyDescent="0.2">
      <c r="D225" s="47" t="str">
        <f t="shared" si="2"/>
        <v/>
      </c>
      <c r="E225" s="47" t="str">
        <f t="shared" si="3"/>
        <v/>
      </c>
    </row>
    <row r="226" spans="4:5" ht="16.5" customHeight="1" x14ac:dyDescent="0.2">
      <c r="D226" s="47" t="str">
        <f t="shared" si="2"/>
        <v/>
      </c>
      <c r="E226" s="47" t="str">
        <f t="shared" si="3"/>
        <v/>
      </c>
    </row>
    <row r="227" spans="4:5" ht="16.5" customHeight="1" x14ac:dyDescent="0.2">
      <c r="D227" s="47" t="str">
        <f t="shared" si="2"/>
        <v/>
      </c>
      <c r="E227" s="47" t="str">
        <f t="shared" si="3"/>
        <v/>
      </c>
    </row>
    <row r="228" spans="4:5" ht="16.5" customHeight="1" x14ac:dyDescent="0.2">
      <c r="D228" s="47" t="str">
        <f t="shared" si="2"/>
        <v/>
      </c>
      <c r="E228" s="47" t="str">
        <f t="shared" si="3"/>
        <v/>
      </c>
    </row>
    <row r="229" spans="4:5" ht="16.5" customHeight="1" x14ac:dyDescent="0.2">
      <c r="D229" s="47" t="str">
        <f t="shared" si="2"/>
        <v/>
      </c>
      <c r="E229" s="47" t="str">
        <f t="shared" si="3"/>
        <v/>
      </c>
    </row>
    <row r="230" spans="4:5" ht="16.5" customHeight="1" x14ac:dyDescent="0.2">
      <c r="D230" s="47" t="str">
        <f t="shared" si="2"/>
        <v/>
      </c>
      <c r="E230" s="47" t="str">
        <f t="shared" si="3"/>
        <v/>
      </c>
    </row>
    <row r="231" spans="4:5" ht="16.5" customHeight="1" x14ac:dyDescent="0.2">
      <c r="D231" s="47" t="str">
        <f t="shared" si="2"/>
        <v/>
      </c>
      <c r="E231" s="47" t="str">
        <f t="shared" si="3"/>
        <v/>
      </c>
    </row>
    <row r="232" spans="4:5" ht="16.5" customHeight="1" x14ac:dyDescent="0.2">
      <c r="D232" s="47" t="str">
        <f t="shared" si="2"/>
        <v/>
      </c>
      <c r="E232" s="47" t="str">
        <f t="shared" si="3"/>
        <v/>
      </c>
    </row>
    <row r="233" spans="4:5" ht="16.5" customHeight="1" x14ac:dyDescent="0.2">
      <c r="D233" s="47" t="str">
        <f t="shared" si="2"/>
        <v/>
      </c>
      <c r="E233" s="47" t="str">
        <f t="shared" si="3"/>
        <v/>
      </c>
    </row>
    <row r="234" spans="4:5" ht="16.5" customHeight="1" x14ac:dyDescent="0.2">
      <c r="D234" s="47" t="str">
        <f t="shared" si="2"/>
        <v/>
      </c>
      <c r="E234" s="47" t="str">
        <f t="shared" si="3"/>
        <v/>
      </c>
    </row>
    <row r="235" spans="4:5" ht="16.5" customHeight="1" x14ac:dyDescent="0.2">
      <c r="D235" s="47" t="str">
        <f t="shared" si="2"/>
        <v/>
      </c>
      <c r="E235" s="47" t="str">
        <f t="shared" si="3"/>
        <v/>
      </c>
    </row>
    <row r="236" spans="4:5" ht="16.5" customHeight="1" x14ac:dyDescent="0.2">
      <c r="D236" s="47" t="str">
        <f t="shared" si="2"/>
        <v/>
      </c>
      <c r="E236" s="47" t="str">
        <f t="shared" si="3"/>
        <v/>
      </c>
    </row>
    <row r="237" spans="4:5" ht="16.5" customHeight="1" x14ac:dyDescent="0.2">
      <c r="D237" s="47" t="str">
        <f t="shared" si="2"/>
        <v/>
      </c>
      <c r="E237" s="47" t="str">
        <f t="shared" si="3"/>
        <v/>
      </c>
    </row>
    <row r="238" spans="4:5" ht="16.5" customHeight="1" x14ac:dyDescent="0.2">
      <c r="D238" s="47" t="str">
        <f t="shared" si="2"/>
        <v/>
      </c>
      <c r="E238" s="47" t="str">
        <f t="shared" si="3"/>
        <v/>
      </c>
    </row>
    <row r="239" spans="4:5" ht="16.5" customHeight="1" x14ac:dyDescent="0.2">
      <c r="D239" s="47" t="str">
        <f t="shared" si="2"/>
        <v/>
      </c>
      <c r="E239" s="47" t="str">
        <f t="shared" si="3"/>
        <v/>
      </c>
    </row>
    <row r="240" spans="4:5" ht="16.5" customHeight="1" x14ac:dyDescent="0.2">
      <c r="D240" s="47" t="str">
        <f t="shared" si="2"/>
        <v/>
      </c>
      <c r="E240" s="47" t="str">
        <f t="shared" si="3"/>
        <v/>
      </c>
    </row>
    <row r="241" spans="4:5" ht="16.5" customHeight="1" x14ac:dyDescent="0.2">
      <c r="D241" s="47" t="str">
        <f t="shared" si="2"/>
        <v/>
      </c>
      <c r="E241" s="47" t="str">
        <f t="shared" si="3"/>
        <v/>
      </c>
    </row>
    <row r="242" spans="4:5" ht="16.5" customHeight="1" x14ac:dyDescent="0.2">
      <c r="D242" s="47" t="str">
        <f t="shared" si="2"/>
        <v/>
      </c>
      <c r="E242" s="47" t="str">
        <f t="shared" si="3"/>
        <v/>
      </c>
    </row>
    <row r="243" spans="4:5" ht="16.5" customHeight="1" x14ac:dyDescent="0.2">
      <c r="D243" s="47" t="str">
        <f t="shared" si="2"/>
        <v/>
      </c>
      <c r="E243" s="47" t="str">
        <f t="shared" si="3"/>
        <v/>
      </c>
    </row>
    <row r="244" spans="4:5" ht="16.5" customHeight="1" x14ac:dyDescent="0.2">
      <c r="D244" s="47" t="str">
        <f t="shared" si="2"/>
        <v/>
      </c>
      <c r="E244" s="47" t="str">
        <f t="shared" si="3"/>
        <v/>
      </c>
    </row>
    <row r="245" spans="4:5" ht="16.5" customHeight="1" x14ac:dyDescent="0.2">
      <c r="D245" s="47" t="str">
        <f t="shared" si="2"/>
        <v/>
      </c>
      <c r="E245" s="47" t="str">
        <f t="shared" si="3"/>
        <v/>
      </c>
    </row>
    <row r="246" spans="4:5" ht="16.5" customHeight="1" x14ac:dyDescent="0.2">
      <c r="D246" s="47" t="str">
        <f t="shared" ref="D246:D275" si="4">IF(ISBLANK(A246),"",IF(LEFT(A246,3)="zzz","Leave","Regular"))</f>
        <v/>
      </c>
      <c r="E246" s="47" t="str">
        <f t="shared" ref="E246:E275" si="5">IF(ISBLANK($A246),"",IF(LEFT($A246,3)="zzz","Absence",IF(LEFT($A246,4)="zzBD","BD",IF(LEFT($A246,7)="zzInnov","Innov",IF(LEFT($A246,2)="zz","Admin","Billable")))))</f>
        <v/>
      </c>
    </row>
    <row r="247" spans="4:5" ht="16.5" customHeight="1" x14ac:dyDescent="0.2">
      <c r="D247" s="47" t="str">
        <f t="shared" si="4"/>
        <v/>
      </c>
      <c r="E247" s="47" t="str">
        <f t="shared" si="5"/>
        <v/>
      </c>
    </row>
    <row r="248" spans="4:5" ht="16.5" customHeight="1" x14ac:dyDescent="0.2">
      <c r="D248" s="47" t="str">
        <f t="shared" si="4"/>
        <v/>
      </c>
      <c r="E248" s="47" t="str">
        <f t="shared" si="5"/>
        <v/>
      </c>
    </row>
    <row r="249" spans="4:5" ht="16.5" customHeight="1" x14ac:dyDescent="0.2">
      <c r="D249" s="47" t="str">
        <f t="shared" si="4"/>
        <v/>
      </c>
      <c r="E249" s="47" t="str">
        <f t="shared" si="5"/>
        <v/>
      </c>
    </row>
    <row r="250" spans="4:5" ht="16.5" customHeight="1" x14ac:dyDescent="0.2">
      <c r="D250" s="47" t="str">
        <f t="shared" si="4"/>
        <v/>
      </c>
      <c r="E250" s="47" t="str">
        <f t="shared" si="5"/>
        <v/>
      </c>
    </row>
    <row r="251" spans="4:5" ht="16.5" customHeight="1" x14ac:dyDescent="0.2">
      <c r="D251" s="47" t="str">
        <f t="shared" si="4"/>
        <v/>
      </c>
      <c r="E251" s="47" t="str">
        <f t="shared" si="5"/>
        <v/>
      </c>
    </row>
    <row r="252" spans="4:5" ht="16.5" customHeight="1" x14ac:dyDescent="0.2">
      <c r="D252" s="47" t="str">
        <f t="shared" si="4"/>
        <v/>
      </c>
      <c r="E252" s="47" t="str">
        <f t="shared" si="5"/>
        <v/>
      </c>
    </row>
    <row r="253" spans="4:5" ht="16.5" customHeight="1" x14ac:dyDescent="0.2">
      <c r="D253" s="47" t="str">
        <f t="shared" si="4"/>
        <v/>
      </c>
      <c r="E253" s="47" t="str">
        <f t="shared" si="5"/>
        <v/>
      </c>
    </row>
    <row r="254" spans="4:5" ht="16.5" customHeight="1" x14ac:dyDescent="0.2">
      <c r="D254" s="47" t="str">
        <f t="shared" si="4"/>
        <v/>
      </c>
      <c r="E254" s="47" t="str">
        <f t="shared" si="5"/>
        <v/>
      </c>
    </row>
    <row r="255" spans="4:5" ht="16.5" customHeight="1" x14ac:dyDescent="0.2">
      <c r="D255" s="47" t="str">
        <f t="shared" si="4"/>
        <v/>
      </c>
      <c r="E255" s="47" t="str">
        <f t="shared" si="5"/>
        <v/>
      </c>
    </row>
    <row r="256" spans="4:5" ht="16.5" customHeight="1" x14ac:dyDescent="0.2">
      <c r="D256" s="47" t="str">
        <f t="shared" si="4"/>
        <v/>
      </c>
      <c r="E256" s="47" t="str">
        <f t="shared" si="5"/>
        <v/>
      </c>
    </row>
    <row r="257" spans="4:5" ht="16.5" customHeight="1" x14ac:dyDescent="0.2">
      <c r="D257" s="47" t="str">
        <f t="shared" si="4"/>
        <v/>
      </c>
      <c r="E257" s="47" t="str">
        <f t="shared" si="5"/>
        <v/>
      </c>
    </row>
    <row r="258" spans="4:5" ht="16.5" customHeight="1" x14ac:dyDescent="0.2">
      <c r="D258" s="47" t="str">
        <f t="shared" si="4"/>
        <v/>
      </c>
      <c r="E258" s="47" t="str">
        <f t="shared" si="5"/>
        <v/>
      </c>
    </row>
    <row r="259" spans="4:5" ht="16.5" customHeight="1" x14ac:dyDescent="0.2">
      <c r="D259" s="47" t="str">
        <f t="shared" si="4"/>
        <v/>
      </c>
      <c r="E259" s="47" t="str">
        <f t="shared" si="5"/>
        <v/>
      </c>
    </row>
    <row r="260" spans="4:5" ht="16.5" customHeight="1" x14ac:dyDescent="0.2">
      <c r="D260" s="47" t="str">
        <f t="shared" si="4"/>
        <v/>
      </c>
      <c r="E260" s="47" t="str">
        <f t="shared" si="5"/>
        <v/>
      </c>
    </row>
    <row r="261" spans="4:5" ht="16.5" customHeight="1" x14ac:dyDescent="0.2">
      <c r="D261" s="47" t="str">
        <f t="shared" si="4"/>
        <v/>
      </c>
      <c r="E261" s="47" t="str">
        <f t="shared" si="5"/>
        <v/>
      </c>
    </row>
    <row r="262" spans="4:5" ht="16.5" customHeight="1" x14ac:dyDescent="0.2">
      <c r="D262" s="47" t="str">
        <f t="shared" si="4"/>
        <v/>
      </c>
      <c r="E262" s="47" t="str">
        <f t="shared" si="5"/>
        <v/>
      </c>
    </row>
    <row r="263" spans="4:5" ht="16.5" customHeight="1" x14ac:dyDescent="0.2">
      <c r="D263" s="47" t="str">
        <f t="shared" si="4"/>
        <v/>
      </c>
      <c r="E263" s="47" t="str">
        <f t="shared" si="5"/>
        <v/>
      </c>
    </row>
    <row r="264" spans="4:5" ht="16.5" customHeight="1" x14ac:dyDescent="0.2">
      <c r="D264" s="47" t="str">
        <f t="shared" si="4"/>
        <v/>
      </c>
      <c r="E264" s="47" t="str">
        <f t="shared" si="5"/>
        <v/>
      </c>
    </row>
    <row r="265" spans="4:5" ht="16.5" customHeight="1" x14ac:dyDescent="0.2">
      <c r="D265" s="47" t="str">
        <f t="shared" si="4"/>
        <v/>
      </c>
      <c r="E265" s="47" t="str">
        <f t="shared" si="5"/>
        <v/>
      </c>
    </row>
    <row r="266" spans="4:5" ht="16.5" customHeight="1" x14ac:dyDescent="0.2">
      <c r="D266" s="47" t="str">
        <f t="shared" si="4"/>
        <v/>
      </c>
      <c r="E266" s="47" t="str">
        <f t="shared" si="5"/>
        <v/>
      </c>
    </row>
    <row r="267" spans="4:5" ht="16.5" customHeight="1" x14ac:dyDescent="0.2">
      <c r="D267" s="47" t="str">
        <f t="shared" si="4"/>
        <v/>
      </c>
      <c r="E267" s="47" t="str">
        <f t="shared" si="5"/>
        <v/>
      </c>
    </row>
    <row r="268" spans="4:5" ht="16.5" customHeight="1" x14ac:dyDescent="0.2">
      <c r="D268" s="47" t="str">
        <f t="shared" si="4"/>
        <v/>
      </c>
      <c r="E268" s="47" t="str">
        <f t="shared" si="5"/>
        <v/>
      </c>
    </row>
    <row r="269" spans="4:5" ht="16.5" customHeight="1" x14ac:dyDescent="0.2">
      <c r="D269" s="47" t="str">
        <f t="shared" si="4"/>
        <v/>
      </c>
      <c r="E269" s="47" t="str">
        <f t="shared" si="5"/>
        <v/>
      </c>
    </row>
    <row r="270" spans="4:5" ht="16.5" customHeight="1" x14ac:dyDescent="0.2">
      <c r="D270" s="47" t="str">
        <f t="shared" si="4"/>
        <v/>
      </c>
      <c r="E270" s="47" t="str">
        <f t="shared" si="5"/>
        <v/>
      </c>
    </row>
    <row r="271" spans="4:5" ht="16.5" customHeight="1" x14ac:dyDescent="0.2">
      <c r="D271" s="47" t="str">
        <f t="shared" si="4"/>
        <v/>
      </c>
      <c r="E271" s="47" t="str">
        <f t="shared" si="5"/>
        <v/>
      </c>
    </row>
    <row r="272" spans="4:5" ht="16.5" customHeight="1" x14ac:dyDescent="0.2">
      <c r="D272" s="47" t="str">
        <f t="shared" si="4"/>
        <v/>
      </c>
      <c r="E272" s="47" t="str">
        <f t="shared" si="5"/>
        <v/>
      </c>
    </row>
    <row r="273" spans="4:5" ht="16.5" customHeight="1" x14ac:dyDescent="0.2">
      <c r="D273" s="47" t="str">
        <f t="shared" si="4"/>
        <v/>
      </c>
      <c r="E273" s="47" t="str">
        <f t="shared" si="5"/>
        <v/>
      </c>
    </row>
    <row r="274" spans="4:5" ht="16.5" customHeight="1" x14ac:dyDescent="0.2">
      <c r="D274" s="47" t="str">
        <f t="shared" si="4"/>
        <v/>
      </c>
      <c r="E274" s="47" t="str">
        <f t="shared" si="5"/>
        <v/>
      </c>
    </row>
    <row r="275" spans="4:5" ht="16.5" customHeight="1" x14ac:dyDescent="0.2">
      <c r="D275" s="47" t="str">
        <f t="shared" si="4"/>
        <v/>
      </c>
      <c r="E275" s="47" t="str">
        <f t="shared" si="5"/>
        <v/>
      </c>
    </row>
    <row r="276" spans="4:5" ht="0" hidden="1" customHeight="1" x14ac:dyDescent="0.2">
      <c r="D276" s="47" t="str">
        <f t="shared" ref="D276" si="6">IF(ISBLANK(A276),"",IF(LEFT(A276,3)="zzz","Leave","Regular"))</f>
        <v/>
      </c>
      <c r="E276" s="47" t="str">
        <f t="shared" ref="E276" si="7">IF(ISBLANK($A276),"",IF(LEFT($A276,3)="zzz","Absence",IF(LEFT($A276,4)="zzBD","BD",IF(LEFT($A276,7)="zzInnov","Innov",IF(LEFT($A276,2)="zz","Admin","Billable")))))</f>
        <v/>
      </c>
    </row>
    <row r="277" spans="4:5" ht="0" hidden="1" customHeight="1" x14ac:dyDescent="0.2">
      <c r="D277" s="47" t="str">
        <f t="shared" ref="D277:D278" si="8">IF(ISBLANK(A277),"",IF(LEFT(A277,3)="zzz","Leave","Regular"))</f>
        <v/>
      </c>
      <c r="E277" s="47" t="str">
        <f t="shared" ref="E277:E278" si="9">IF(ISBLANK($A277),"",IF(LEFT($A277,3)="zzz","Absence",IF(LEFT($A277,4)="zzBD","BD",IF(LEFT($A277,7)="zzInnov","Innov",IF(LEFT($A277,2)="zz","Admin","Billable")))))</f>
        <v/>
      </c>
    </row>
    <row r="278" spans="4:5" ht="0" hidden="1" customHeight="1" x14ac:dyDescent="0.2">
      <c r="D278" s="47" t="str">
        <f t="shared" si="8"/>
        <v/>
      </c>
      <c r="E278" s="47" t="str">
        <f t="shared" si="9"/>
        <v/>
      </c>
    </row>
    <row r="279" spans="4:5" ht="0" hidden="1" customHeight="1" x14ac:dyDescent="0.2">
      <c r="D279" s="47" t="str">
        <f t="shared" ref="D279" si="10">IF(ISBLANK(A279),"",IF(LEFT(A279,3)="zzz","Leave","Regular"))</f>
        <v/>
      </c>
      <c r="E279" s="47" t="str">
        <f t="shared" ref="E279" si="11">IF(ISBLANK($A279),"",IF(LEFT($A279,3)="zzz","Absence",IF(LEFT($A279,4)="zzBD","BD",IF(LEFT($A279,7)="zzInnov","Innov",IF(LEFT($A279,2)="zz","Admin","Billable")))))</f>
        <v/>
      </c>
    </row>
    <row r="280" spans="4:5" ht="0" hidden="1" customHeight="1" x14ac:dyDescent="0.2">
      <c r="D280" s="47" t="str">
        <f t="shared" ref="D280:D281" si="12">IF(ISBLANK(A280),"",IF(LEFT(A280,3)="zzz","Leave","Regular"))</f>
        <v/>
      </c>
      <c r="E280" s="47" t="str">
        <f t="shared" ref="E280:E281" si="13">IF(ISBLANK($A280),"",IF(LEFT($A280,3)="zzz","Absence",IF(LEFT($A280,4)="zzBD","BD",IF(LEFT($A280,7)="zzInnov","Innov",IF(LEFT($A280,2)="zz","Admin","Billable")))))</f>
        <v/>
      </c>
    </row>
    <row r="281" spans="4:5" ht="0" hidden="1" customHeight="1" x14ac:dyDescent="0.2">
      <c r="D281" s="47" t="str">
        <f t="shared" si="12"/>
        <v/>
      </c>
      <c r="E281" s="47" t="str">
        <f t="shared" si="13"/>
        <v/>
      </c>
    </row>
    <row r="282" spans="4:5" ht="0" hidden="1" customHeight="1" x14ac:dyDescent="0.2">
      <c r="D282" s="47" t="str">
        <f t="shared" ref="D282:D287" si="14">IF(ISBLANK(A282),"",IF(LEFT(A282,3)="zzz","Leave","Regular"))</f>
        <v/>
      </c>
      <c r="E282" s="47" t="str">
        <f t="shared" ref="E282:E287" si="15">IF(ISBLANK($A282),"",IF(LEFT($A282,3)="zzz","Absence",IF(LEFT($A282,4)="zzBD","BD",IF(LEFT($A282,7)="zzInnov","Innov",IF(LEFT($A282,2)="zz","Admin","Billable")))))</f>
        <v/>
      </c>
    </row>
    <row r="283" spans="4:5" ht="0" hidden="1" customHeight="1" x14ac:dyDescent="0.2">
      <c r="D283" s="47" t="str">
        <f t="shared" si="14"/>
        <v/>
      </c>
      <c r="E283" s="47" t="str">
        <f t="shared" si="15"/>
        <v/>
      </c>
    </row>
    <row r="284" spans="4:5" ht="0" hidden="1" customHeight="1" x14ac:dyDescent="0.2">
      <c r="D284" s="47" t="str">
        <f t="shared" si="14"/>
        <v/>
      </c>
      <c r="E284" s="47" t="str">
        <f t="shared" si="15"/>
        <v/>
      </c>
    </row>
    <row r="285" spans="4:5" ht="0" hidden="1" customHeight="1" x14ac:dyDescent="0.2">
      <c r="D285" s="47" t="str">
        <f t="shared" si="14"/>
        <v/>
      </c>
      <c r="E285" s="47" t="str">
        <f t="shared" si="15"/>
        <v/>
      </c>
    </row>
    <row r="286" spans="4:5" ht="0" hidden="1" customHeight="1" x14ac:dyDescent="0.2">
      <c r="D286" s="47" t="str">
        <f t="shared" si="14"/>
        <v/>
      </c>
      <c r="E286" s="47" t="str">
        <f t="shared" si="15"/>
        <v/>
      </c>
    </row>
    <row r="287" spans="4:5" ht="0" hidden="1" customHeight="1" x14ac:dyDescent="0.2">
      <c r="D287" s="47" t="str">
        <f t="shared" si="14"/>
        <v/>
      </c>
      <c r="E287" s="47" t="str">
        <f t="shared" si="15"/>
        <v/>
      </c>
    </row>
    <row r="288" spans="4:5" ht="0" hidden="1" customHeight="1" x14ac:dyDescent="0.2">
      <c r="D288" s="47" t="str">
        <f t="shared" ref="D288:D289" si="16">IF(ISBLANK(A288),"",IF(LEFT(A288,3)="zzz","Leave","Regular"))</f>
        <v/>
      </c>
      <c r="E288" s="47" t="str">
        <f t="shared" ref="E288:E289" si="17">IF(ISBLANK($A288),"",IF(LEFT($A288,3)="zzz","Absence",IF(LEFT($A288,4)="zzBD","BD",IF(LEFT($A288,7)="zzInnov","Innov",IF(LEFT($A288,2)="zz","Admin","Billable")))))</f>
        <v/>
      </c>
    </row>
    <row r="289" spans="4:5" ht="0" hidden="1" customHeight="1" x14ac:dyDescent="0.2">
      <c r="D289" s="47" t="str">
        <f t="shared" si="16"/>
        <v/>
      </c>
      <c r="E289" s="47" t="str">
        <f t="shared" si="17"/>
        <v/>
      </c>
    </row>
    <row r="290" spans="4:5" ht="0" hidden="1" customHeight="1" x14ac:dyDescent="0.2">
      <c r="D290" s="47" t="str">
        <f t="shared" ref="D290:D291" si="18">IF(ISBLANK(A290),"",IF(LEFT(A290,3)="zzz","Leave","Regular"))</f>
        <v/>
      </c>
      <c r="E290" s="47" t="str">
        <f t="shared" ref="E290:E291" si="19">IF(ISBLANK($A290),"",IF(LEFT($A290,3)="zzz","Absence",IF(LEFT($A290,4)="zzBD","BD",IF(LEFT($A290,7)="zzInnov","Innov",IF(LEFT($A290,2)="zz","Admin","Billable")))))</f>
        <v/>
      </c>
    </row>
    <row r="291" spans="4:5" ht="0" hidden="1" customHeight="1" x14ac:dyDescent="0.2">
      <c r="D291" s="47" t="str">
        <f t="shared" si="18"/>
        <v/>
      </c>
      <c r="E291" s="47" t="str">
        <f t="shared" si="19"/>
        <v/>
      </c>
    </row>
    <row r="292" spans="4:5" ht="0" hidden="1" customHeight="1" x14ac:dyDescent="0.2">
      <c r="D292" s="47" t="str">
        <f t="shared" ref="D292" si="20">IF(ISBLANK(A292),"",IF(LEFT(A292,3)="zzz","Leave","Regular"))</f>
        <v/>
      </c>
      <c r="E292" s="47" t="str">
        <f t="shared" ref="E292" si="21">IF(ISBLANK($A292),"",IF(LEFT($A292,3)="zzz","Absence",IF(LEFT($A292,4)="zzBD","BD",IF(LEFT($A292,7)="zzInnov","Innov",IF(LEFT($A292,2)="zz","Admin","Billable")))))</f>
        <v/>
      </c>
    </row>
    <row r="293" spans="4:5" ht="0" hidden="1" customHeight="1" x14ac:dyDescent="0.2">
      <c r="D293" s="47" t="str">
        <f t="shared" ref="D293" si="22">IF(ISBLANK(A293),"",IF(LEFT(A293,3)="zzz","Leave","Regular"))</f>
        <v/>
      </c>
      <c r="E293" s="47" t="str">
        <f t="shared" ref="E293" si="23">IF(ISBLANK($A293),"",IF(LEFT($A293,3)="zzz","Absence",IF(LEFT($A293,4)="zzBD","BD",IF(LEFT($A293,7)="zzInnov","Innov",IF(LEFT($A293,2)="zz","Admin","Billable")))))</f>
        <v/>
      </c>
    </row>
    <row r="294" spans="4:5" ht="0" hidden="1" customHeight="1" x14ac:dyDescent="0.2"/>
    <row r="295" spans="4:5" ht="0" hidden="1" customHeight="1" x14ac:dyDescent="0.2"/>
  </sheetData>
  <sortState ref="A2:D34">
    <sortCondition ref="A2:A34"/>
  </sortState>
  <conditionalFormatting sqref="H2">
    <cfRule type="cellIs" dxfId="134" priority="93" operator="equal">
      <formula>"East"</formula>
    </cfRule>
    <cfRule type="cellIs" dxfId="133" priority="94" operator="equal">
      <formula>"West"</formula>
    </cfRule>
    <cfRule type="cellIs" dxfId="132" priority="95" operator="equal">
      <formula>"Central"</formula>
    </cfRule>
  </conditionalFormatting>
  <conditionalFormatting sqref="A214:A293 A79 A3:A9 A30:A32 A24:A28 A70 A36:A37 A43:A47 A17:A22 A49:A52 A54:A55 A57:A58 A60:A68 A73:A77 A107:A108 A111 A82:A88 A90:A105">
    <cfRule type="duplicateValues" dxfId="131" priority="92"/>
  </conditionalFormatting>
  <conditionalFormatting sqref="A78">
    <cfRule type="duplicateValues" dxfId="130" priority="79"/>
  </conditionalFormatting>
  <conditionalFormatting sqref="A29">
    <cfRule type="duplicateValues" dxfId="129" priority="78"/>
  </conditionalFormatting>
  <conditionalFormatting sqref="A23">
    <cfRule type="duplicateValues" dxfId="128" priority="77"/>
  </conditionalFormatting>
  <conditionalFormatting sqref="A69">
    <cfRule type="duplicateValues" dxfId="127" priority="76"/>
  </conditionalFormatting>
  <conditionalFormatting sqref="A42">
    <cfRule type="duplicateValues" dxfId="126" priority="75"/>
  </conditionalFormatting>
  <conditionalFormatting sqref="A41">
    <cfRule type="duplicateValues" dxfId="125" priority="74"/>
  </conditionalFormatting>
  <conditionalFormatting sqref="A40">
    <cfRule type="duplicateValues" dxfId="124" priority="73"/>
  </conditionalFormatting>
  <conditionalFormatting sqref="A38">
    <cfRule type="duplicateValues" dxfId="123" priority="72"/>
  </conditionalFormatting>
  <conditionalFormatting sqref="A33:A34">
    <cfRule type="duplicateValues" dxfId="122" priority="71"/>
  </conditionalFormatting>
  <conditionalFormatting sqref="A10:A11">
    <cfRule type="duplicateValues" dxfId="121" priority="70"/>
  </conditionalFormatting>
  <conditionalFormatting sqref="A12:A14">
    <cfRule type="duplicateValues" dxfId="120" priority="68"/>
  </conditionalFormatting>
  <conditionalFormatting sqref="A15:A16">
    <cfRule type="duplicateValues" dxfId="119" priority="67"/>
  </conditionalFormatting>
  <conditionalFormatting sqref="A35">
    <cfRule type="duplicateValues" dxfId="118" priority="66"/>
  </conditionalFormatting>
  <conditionalFormatting sqref="A39">
    <cfRule type="duplicateValues" dxfId="117" priority="65"/>
  </conditionalFormatting>
  <conditionalFormatting sqref="A48">
    <cfRule type="duplicateValues" dxfId="116" priority="64"/>
  </conditionalFormatting>
  <conditionalFormatting sqref="A53">
    <cfRule type="duplicateValues" dxfId="115" priority="63"/>
  </conditionalFormatting>
  <conditionalFormatting sqref="A56">
    <cfRule type="duplicateValues" dxfId="114" priority="62"/>
  </conditionalFormatting>
  <conditionalFormatting sqref="A59">
    <cfRule type="duplicateValues" dxfId="113" priority="61"/>
  </conditionalFormatting>
  <conditionalFormatting sqref="A71">
    <cfRule type="duplicateValues" dxfId="112" priority="60"/>
  </conditionalFormatting>
  <conditionalFormatting sqref="A211:A213 A190:A191 A205:A209">
    <cfRule type="duplicateValues" dxfId="111" priority="59"/>
  </conditionalFormatting>
  <conditionalFormatting sqref="A210">
    <cfRule type="duplicateValues" dxfId="110" priority="58"/>
  </conditionalFormatting>
  <conditionalFormatting sqref="A189">
    <cfRule type="duplicateValues" dxfId="109" priority="45"/>
  </conditionalFormatting>
  <conditionalFormatting sqref="A204">
    <cfRule type="duplicateValues" dxfId="108" priority="43"/>
  </conditionalFormatting>
  <conditionalFormatting sqref="A106">
    <cfRule type="duplicateValues" dxfId="107" priority="42"/>
  </conditionalFormatting>
  <conditionalFormatting sqref="A89">
    <cfRule type="duplicateValues" dxfId="106" priority="41"/>
  </conditionalFormatting>
  <conditionalFormatting sqref="A166:A170 A135:A137 A131:A133 A139:A140 A172:A175 A177:A178 A180:A181 A183:A188 A115:A121 A125:A127">
    <cfRule type="duplicateValues" dxfId="105" priority="40"/>
  </conditionalFormatting>
  <conditionalFormatting sqref="A134">
    <cfRule type="duplicateValues" dxfId="104" priority="39"/>
  </conditionalFormatting>
  <conditionalFormatting sqref="A130">
    <cfRule type="duplicateValues" dxfId="103" priority="38"/>
  </conditionalFormatting>
  <conditionalFormatting sqref="A165">
    <cfRule type="duplicateValues" dxfId="102" priority="37"/>
  </conditionalFormatting>
  <conditionalFormatting sqref="A164">
    <cfRule type="duplicateValues" dxfId="101" priority="36"/>
  </conditionalFormatting>
  <conditionalFormatting sqref="A163">
    <cfRule type="duplicateValues" dxfId="100" priority="35"/>
  </conditionalFormatting>
  <conditionalFormatting sqref="A112:A113">
    <cfRule type="duplicateValues" dxfId="99" priority="32"/>
  </conditionalFormatting>
  <conditionalFormatting sqref="A114">
    <cfRule type="duplicateValues" dxfId="98" priority="31"/>
  </conditionalFormatting>
  <conditionalFormatting sqref="A161">
    <cfRule type="duplicateValues" dxfId="97" priority="29"/>
  </conditionalFormatting>
  <conditionalFormatting sqref="A171">
    <cfRule type="duplicateValues" dxfId="96" priority="28"/>
  </conditionalFormatting>
  <conditionalFormatting sqref="A176">
    <cfRule type="duplicateValues" dxfId="95" priority="27"/>
  </conditionalFormatting>
  <conditionalFormatting sqref="A179">
    <cfRule type="duplicateValues" dxfId="94" priority="26"/>
  </conditionalFormatting>
  <conditionalFormatting sqref="A182">
    <cfRule type="duplicateValues" dxfId="93" priority="25"/>
  </conditionalFormatting>
  <conditionalFormatting sqref="A81">
    <cfRule type="duplicateValues" dxfId="92" priority="24"/>
  </conditionalFormatting>
  <conditionalFormatting sqref="A109:A110">
    <cfRule type="duplicateValues" dxfId="91" priority="23"/>
  </conditionalFormatting>
  <conditionalFormatting sqref="A123:A124">
    <cfRule type="duplicateValues" dxfId="90" priority="22"/>
  </conditionalFormatting>
  <conditionalFormatting sqref="A128:A129">
    <cfRule type="duplicateValues" dxfId="89" priority="21"/>
  </conditionalFormatting>
  <conditionalFormatting sqref="A122">
    <cfRule type="duplicateValues" dxfId="88" priority="20"/>
  </conditionalFormatting>
  <conditionalFormatting sqref="A138">
    <cfRule type="duplicateValues" dxfId="87" priority="126"/>
  </conditionalFormatting>
  <conditionalFormatting sqref="A141:A142">
    <cfRule type="duplicateValues" dxfId="86" priority="19"/>
  </conditionalFormatting>
  <conditionalFormatting sqref="A143:A144 A146:A147 A149">
    <cfRule type="duplicateValues" dxfId="85" priority="18"/>
  </conditionalFormatting>
  <conditionalFormatting sqref="A151 A153 A155:A156 A158 A160">
    <cfRule type="duplicateValues" dxfId="84" priority="157"/>
  </conditionalFormatting>
  <conditionalFormatting sqref="A194">
    <cfRule type="duplicateValues" dxfId="83" priority="17"/>
  </conditionalFormatting>
  <conditionalFormatting sqref="A145">
    <cfRule type="duplicateValues" dxfId="82" priority="16"/>
  </conditionalFormatting>
  <conditionalFormatting sqref="A148">
    <cfRule type="duplicateValues" dxfId="81" priority="15"/>
  </conditionalFormatting>
  <conditionalFormatting sqref="A150">
    <cfRule type="duplicateValues" dxfId="80" priority="14"/>
  </conditionalFormatting>
  <conditionalFormatting sqref="A152">
    <cfRule type="duplicateValues" dxfId="79" priority="13"/>
  </conditionalFormatting>
  <conditionalFormatting sqref="A154">
    <cfRule type="duplicateValues" dxfId="78" priority="12"/>
  </conditionalFormatting>
  <conditionalFormatting sqref="A157">
    <cfRule type="duplicateValues" dxfId="77" priority="11"/>
  </conditionalFormatting>
  <conditionalFormatting sqref="A159">
    <cfRule type="duplicateValues" dxfId="76" priority="10"/>
  </conditionalFormatting>
  <conditionalFormatting sqref="A162">
    <cfRule type="duplicateValues" dxfId="75" priority="9"/>
  </conditionalFormatting>
  <conditionalFormatting sqref="A193">
    <cfRule type="duplicateValues" dxfId="74" priority="8"/>
  </conditionalFormatting>
  <conditionalFormatting sqref="A192">
    <cfRule type="duplicateValues" dxfId="73" priority="179"/>
  </conditionalFormatting>
  <conditionalFormatting sqref="A72">
    <cfRule type="duplicateValues" dxfId="72" priority="7"/>
  </conditionalFormatting>
  <conditionalFormatting sqref="A195:A199">
    <cfRule type="duplicateValues" dxfId="71" priority="6"/>
  </conditionalFormatting>
  <conditionalFormatting sqref="A200">
    <cfRule type="duplicateValues" dxfId="70" priority="5"/>
  </conditionalFormatting>
  <conditionalFormatting sqref="A201">
    <cfRule type="duplicateValues" dxfId="69" priority="4"/>
  </conditionalFormatting>
  <conditionalFormatting sqref="A202">
    <cfRule type="duplicateValues" dxfId="68" priority="3"/>
  </conditionalFormatting>
  <conditionalFormatting sqref="A80">
    <cfRule type="duplicateValues" dxfId="67" priority="2"/>
  </conditionalFormatting>
  <conditionalFormatting sqref="A203">
    <cfRule type="duplicateValues" dxfId="66" priority="1"/>
  </conditionalFormatting>
  <dataValidations count="3">
    <dataValidation type="list" allowBlank="1" showInputMessage="1" showErrorMessage="1" sqref="E2:E293">
      <formula1>"Billable,Admin,BD,Innov,Absence,Leave"</formula1>
    </dataValidation>
    <dataValidation type="list" allowBlank="1" showInputMessage="1" showErrorMessage="1" sqref="D2:D292">
      <formula1>"Regular,Leave"</formula1>
    </dataValidation>
    <dataValidation type="list" allowBlank="1" showInputMessage="1" showErrorMessage="1" sqref="F3:F292">
      <formula1>"TRUE,FALSE"</formula1>
    </dataValidation>
  </dataValidations>
  <pageMargins left="0.7" right="0.7" top="0.75" bottom="0.75" header="0.3" footer="0.3"/>
  <pageSetup scale="58"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pageSetUpPr fitToPage="1"/>
  </sheetPr>
  <dimension ref="A1:BJ224"/>
  <sheetViews>
    <sheetView zoomScale="90" zoomScaleNormal="90" workbookViewId="0">
      <pane xSplit="6" ySplit="21" topLeftCell="G22" activePane="bottomRight" state="frozen"/>
      <selection activeCell="A32" sqref="A32"/>
      <selection pane="topRight" activeCell="A32" sqref="A32"/>
      <selection pane="bottomLeft" activeCell="A32" sqref="A32"/>
      <selection pane="bottomRight" activeCell="G30" sqref="G30"/>
    </sheetView>
  </sheetViews>
  <sheetFormatPr defaultColWidth="0" defaultRowHeight="12" zeroHeight="1" outlineLevelRow="1" outlineLevelCol="1" x14ac:dyDescent="0.2"/>
  <cols>
    <col min="1" max="1" width="39.33203125" style="7" bestFit="1" customWidth="1"/>
    <col min="2" max="2" width="41.5" style="7" hidden="1" customWidth="1" outlineLevel="1"/>
    <col min="3" max="3" width="26" style="7" hidden="1" customWidth="1" outlineLevel="1"/>
    <col min="4" max="4" width="8.33203125" style="7" hidden="1" customWidth="1" outlineLevel="1"/>
    <col min="5" max="5" width="13.33203125" style="7" customWidth="1" collapsed="1"/>
    <col min="6" max="6" width="13.33203125" style="7" customWidth="1"/>
    <col min="7" max="58" width="14.83203125" style="17" customWidth="1"/>
    <col min="59" max="59" width="12.83203125" style="7" bestFit="1" customWidth="1"/>
    <col min="60" max="61" width="9.1640625" style="7" customWidth="1"/>
    <col min="62" max="62" width="0" style="7" hidden="1" customWidth="1"/>
    <col min="63" max="16384" width="9.1640625" style="7" hidden="1"/>
  </cols>
  <sheetData>
    <row r="1" spans="1:59" ht="18.600000000000001" customHeight="1" x14ac:dyDescent="0.2">
      <c r="A1" s="67"/>
      <c r="E1" s="97" t="s">
        <v>138</v>
      </c>
      <c r="F1" s="23" t="s">
        <v>21</v>
      </c>
      <c r="G1" s="8">
        <f>WEEKNUM(G2,2)</f>
        <v>1</v>
      </c>
      <c r="H1" s="8">
        <f t="shared" ref="H1:N1" si="0">WEEKNUM(H2,2)</f>
        <v>2</v>
      </c>
      <c r="I1" s="8">
        <f t="shared" si="0"/>
        <v>3</v>
      </c>
      <c r="J1" s="8">
        <f t="shared" si="0"/>
        <v>4</v>
      </c>
      <c r="K1" s="8">
        <f t="shared" si="0"/>
        <v>5</v>
      </c>
      <c r="L1" s="8">
        <f t="shared" si="0"/>
        <v>6</v>
      </c>
      <c r="M1" s="8">
        <f t="shared" si="0"/>
        <v>7</v>
      </c>
      <c r="N1" s="8">
        <f t="shared" si="0"/>
        <v>8</v>
      </c>
      <c r="O1" s="8">
        <f t="shared" ref="O1:AA1" si="1">WEEKNUM(O2,2)</f>
        <v>9</v>
      </c>
      <c r="P1" s="8">
        <f t="shared" si="1"/>
        <v>10</v>
      </c>
      <c r="Q1" s="8">
        <f t="shared" si="1"/>
        <v>11</v>
      </c>
      <c r="R1" s="8">
        <f t="shared" si="1"/>
        <v>12</v>
      </c>
      <c r="S1" s="8">
        <f t="shared" si="1"/>
        <v>13</v>
      </c>
      <c r="T1" s="8">
        <f t="shared" si="1"/>
        <v>14</v>
      </c>
      <c r="U1" s="8">
        <f t="shared" si="1"/>
        <v>15</v>
      </c>
      <c r="V1" s="8">
        <f t="shared" si="1"/>
        <v>16</v>
      </c>
      <c r="W1" s="8">
        <f t="shared" si="1"/>
        <v>17</v>
      </c>
      <c r="X1" s="8">
        <f t="shared" si="1"/>
        <v>18</v>
      </c>
      <c r="Y1" s="8">
        <f t="shared" si="1"/>
        <v>19</v>
      </c>
      <c r="Z1" s="8">
        <f t="shared" si="1"/>
        <v>20</v>
      </c>
      <c r="AA1" s="8">
        <f t="shared" si="1"/>
        <v>21</v>
      </c>
      <c r="AB1" s="8">
        <f t="shared" ref="AB1:BG1" si="2">WEEKNUM(AB2,2)</f>
        <v>22</v>
      </c>
      <c r="AC1" s="8">
        <f t="shared" si="2"/>
        <v>23</v>
      </c>
      <c r="AD1" s="8">
        <f t="shared" si="2"/>
        <v>24</v>
      </c>
      <c r="AE1" s="8">
        <f t="shared" si="2"/>
        <v>25</v>
      </c>
      <c r="AF1" s="8">
        <f t="shared" si="2"/>
        <v>26</v>
      </c>
      <c r="AG1" s="8">
        <f t="shared" si="2"/>
        <v>27</v>
      </c>
      <c r="AH1" s="8">
        <f t="shared" si="2"/>
        <v>28</v>
      </c>
      <c r="AI1" s="8">
        <f t="shared" si="2"/>
        <v>29</v>
      </c>
      <c r="AJ1" s="8">
        <f t="shared" si="2"/>
        <v>30</v>
      </c>
      <c r="AK1" s="8">
        <f t="shared" si="2"/>
        <v>31</v>
      </c>
      <c r="AL1" s="8">
        <f t="shared" si="2"/>
        <v>32</v>
      </c>
      <c r="AM1" s="8">
        <f t="shared" si="2"/>
        <v>33</v>
      </c>
      <c r="AN1" s="8">
        <f t="shared" si="2"/>
        <v>34</v>
      </c>
      <c r="AO1" s="8">
        <f t="shared" si="2"/>
        <v>35</v>
      </c>
      <c r="AP1" s="8">
        <f t="shared" si="2"/>
        <v>36</v>
      </c>
      <c r="AQ1" s="8">
        <f t="shared" si="2"/>
        <v>37</v>
      </c>
      <c r="AR1" s="8">
        <f t="shared" si="2"/>
        <v>38</v>
      </c>
      <c r="AS1" s="8">
        <f t="shared" si="2"/>
        <v>39</v>
      </c>
      <c r="AT1" s="8">
        <f t="shared" si="2"/>
        <v>40</v>
      </c>
      <c r="AU1" s="8">
        <f t="shared" si="2"/>
        <v>41</v>
      </c>
      <c r="AV1" s="8">
        <f t="shared" si="2"/>
        <v>42</v>
      </c>
      <c r="AW1" s="8">
        <f t="shared" si="2"/>
        <v>43</v>
      </c>
      <c r="AX1" s="8">
        <f t="shared" si="2"/>
        <v>44</v>
      </c>
      <c r="AY1" s="8">
        <f t="shared" si="2"/>
        <v>45</v>
      </c>
      <c r="AZ1" s="8">
        <f t="shared" si="2"/>
        <v>46</v>
      </c>
      <c r="BA1" s="8">
        <f t="shared" si="2"/>
        <v>47</v>
      </c>
      <c r="BB1" s="8">
        <f t="shared" si="2"/>
        <v>48</v>
      </c>
      <c r="BC1" s="8">
        <f t="shared" si="2"/>
        <v>49</v>
      </c>
      <c r="BD1" s="8">
        <f t="shared" si="2"/>
        <v>50</v>
      </c>
      <c r="BE1" s="8">
        <f t="shared" si="2"/>
        <v>51</v>
      </c>
      <c r="BF1" s="8">
        <f t="shared" si="2"/>
        <v>52</v>
      </c>
      <c r="BG1" s="8">
        <f t="shared" si="2"/>
        <v>1</v>
      </c>
    </row>
    <row r="2" spans="1:59" ht="18.600000000000001" customHeight="1" thickBot="1" x14ac:dyDescent="0.25">
      <c r="A2" s="12" t="s">
        <v>170</v>
      </c>
      <c r="B2" s="12"/>
      <c r="C2" s="12"/>
      <c r="D2" s="12"/>
      <c r="E2" s="13" t="s">
        <v>60</v>
      </c>
      <c r="F2" s="13" t="s">
        <v>30</v>
      </c>
      <c r="G2" s="16">
        <v>44199</v>
      </c>
      <c r="H2" s="16">
        <f>DATE(YEAR(G2),MONTH(G2),DAY(G2)+7)</f>
        <v>44206</v>
      </c>
      <c r="I2" s="16">
        <f t="shared" ref="I2:N2" si="3">DATE(YEAR(H2),MONTH(H2),DAY(H2)+7)</f>
        <v>44213</v>
      </c>
      <c r="J2" s="16">
        <f t="shared" si="3"/>
        <v>44220</v>
      </c>
      <c r="K2" s="16">
        <f t="shared" si="3"/>
        <v>44227</v>
      </c>
      <c r="L2" s="16">
        <f t="shared" si="3"/>
        <v>44234</v>
      </c>
      <c r="M2" s="16">
        <f t="shared" si="3"/>
        <v>44241</v>
      </c>
      <c r="N2" s="16">
        <f t="shared" si="3"/>
        <v>44248</v>
      </c>
      <c r="O2" s="16">
        <f t="shared" ref="O2:AB2" si="4">DATE(YEAR(N2),MONTH(N2),DAY(N2)+7)</f>
        <v>44255</v>
      </c>
      <c r="P2" s="16">
        <f t="shared" si="4"/>
        <v>44262</v>
      </c>
      <c r="Q2" s="16">
        <f t="shared" si="4"/>
        <v>44269</v>
      </c>
      <c r="R2" s="16">
        <f t="shared" si="4"/>
        <v>44276</v>
      </c>
      <c r="S2" s="16">
        <f t="shared" si="4"/>
        <v>44283</v>
      </c>
      <c r="T2" s="16">
        <f t="shared" si="4"/>
        <v>44290</v>
      </c>
      <c r="U2" s="16">
        <f t="shared" si="4"/>
        <v>44297</v>
      </c>
      <c r="V2" s="16">
        <f t="shared" si="4"/>
        <v>44304</v>
      </c>
      <c r="W2" s="16">
        <f t="shared" si="4"/>
        <v>44311</v>
      </c>
      <c r="X2" s="16">
        <f t="shared" si="4"/>
        <v>44318</v>
      </c>
      <c r="Y2" s="16">
        <f t="shared" si="4"/>
        <v>44325</v>
      </c>
      <c r="Z2" s="16">
        <f t="shared" si="4"/>
        <v>44332</v>
      </c>
      <c r="AA2" s="16">
        <f t="shared" si="4"/>
        <v>44339</v>
      </c>
      <c r="AB2" s="16">
        <f t="shared" si="4"/>
        <v>44346</v>
      </c>
      <c r="AC2" s="16">
        <f t="shared" ref="AC2:BG2" si="5">DATE(YEAR(AB2),MONTH(AB2),DAY(AB2)+7)</f>
        <v>44353</v>
      </c>
      <c r="AD2" s="16">
        <f t="shared" si="5"/>
        <v>44360</v>
      </c>
      <c r="AE2" s="16">
        <f t="shared" si="5"/>
        <v>44367</v>
      </c>
      <c r="AF2" s="16">
        <f t="shared" si="5"/>
        <v>44374</v>
      </c>
      <c r="AG2" s="16">
        <f t="shared" si="5"/>
        <v>44381</v>
      </c>
      <c r="AH2" s="16">
        <f t="shared" si="5"/>
        <v>44388</v>
      </c>
      <c r="AI2" s="16">
        <f t="shared" si="5"/>
        <v>44395</v>
      </c>
      <c r="AJ2" s="16">
        <f t="shared" si="5"/>
        <v>44402</v>
      </c>
      <c r="AK2" s="16">
        <f t="shared" si="5"/>
        <v>44409</v>
      </c>
      <c r="AL2" s="16">
        <f t="shared" si="5"/>
        <v>44416</v>
      </c>
      <c r="AM2" s="16">
        <f t="shared" si="5"/>
        <v>44423</v>
      </c>
      <c r="AN2" s="16">
        <f t="shared" si="5"/>
        <v>44430</v>
      </c>
      <c r="AO2" s="16">
        <f t="shared" si="5"/>
        <v>44437</v>
      </c>
      <c r="AP2" s="16">
        <f t="shared" si="5"/>
        <v>44444</v>
      </c>
      <c r="AQ2" s="16">
        <f t="shared" si="5"/>
        <v>44451</v>
      </c>
      <c r="AR2" s="16">
        <f t="shared" si="5"/>
        <v>44458</v>
      </c>
      <c r="AS2" s="16">
        <f t="shared" si="5"/>
        <v>44465</v>
      </c>
      <c r="AT2" s="16">
        <f t="shared" si="5"/>
        <v>44472</v>
      </c>
      <c r="AU2" s="16">
        <f t="shared" si="5"/>
        <v>44479</v>
      </c>
      <c r="AV2" s="16">
        <f t="shared" si="5"/>
        <v>44486</v>
      </c>
      <c r="AW2" s="16">
        <f t="shared" si="5"/>
        <v>44493</v>
      </c>
      <c r="AX2" s="16">
        <f t="shared" si="5"/>
        <v>44500</v>
      </c>
      <c r="AY2" s="16">
        <f t="shared" si="5"/>
        <v>44507</v>
      </c>
      <c r="AZ2" s="16">
        <f t="shared" si="5"/>
        <v>44514</v>
      </c>
      <c r="BA2" s="16">
        <f t="shared" si="5"/>
        <v>44521</v>
      </c>
      <c r="BB2" s="16">
        <f t="shared" si="5"/>
        <v>44528</v>
      </c>
      <c r="BC2" s="16">
        <f t="shared" si="5"/>
        <v>44535</v>
      </c>
      <c r="BD2" s="16">
        <f t="shared" si="5"/>
        <v>44542</v>
      </c>
      <c r="BE2" s="16">
        <f t="shared" si="5"/>
        <v>44549</v>
      </c>
      <c r="BF2" s="16">
        <f t="shared" si="5"/>
        <v>44556</v>
      </c>
      <c r="BG2" s="16">
        <f t="shared" si="5"/>
        <v>44563</v>
      </c>
    </row>
    <row r="3" spans="1:59" ht="18.600000000000001" customHeight="1" thickTop="1" x14ac:dyDescent="0.2">
      <c r="A3" s="30" t="s">
        <v>75</v>
      </c>
      <c r="B3" s="306"/>
      <c r="C3" s="307"/>
      <c r="D3" s="308"/>
      <c r="E3" s="92">
        <f>IF(SUM(E$7:E$10)&lt;&gt;0,E7/SUM(E$7:E$10),"")</f>
        <v>0.94444444444444442</v>
      </c>
      <c r="F3" s="37">
        <f ca="1">IF(SUM($F$7:$F$10)&lt;&gt;0,$F7/SUM($F$7:$F$10),"")</f>
        <v>1</v>
      </c>
      <c r="G3" s="11" t="str">
        <f t="shared" ref="G3:AL3" ca="1" si="6">IF(SUM(G$7:G$10)&lt;&gt;0,G7/SUM(G$7:G$10),"")</f>
        <v/>
      </c>
      <c r="H3" s="11">
        <f t="shared" ca="1" si="6"/>
        <v>1</v>
      </c>
      <c r="I3" s="11" t="str">
        <f t="shared" ca="1" si="6"/>
        <v/>
      </c>
      <c r="J3" s="11" t="str">
        <f t="shared" ca="1" si="6"/>
        <v/>
      </c>
      <c r="K3" s="11" t="str">
        <f t="shared" ca="1" si="6"/>
        <v/>
      </c>
      <c r="L3" s="11" t="str">
        <f t="shared" ca="1" si="6"/>
        <v/>
      </c>
      <c r="M3" s="11" t="str">
        <f t="shared" ca="1" si="6"/>
        <v/>
      </c>
      <c r="N3" s="11" t="str">
        <f t="shared" ca="1" si="6"/>
        <v/>
      </c>
      <c r="O3" s="11" t="str">
        <f t="shared" ca="1" si="6"/>
        <v/>
      </c>
      <c r="P3" s="11" t="str">
        <f t="shared" ca="1" si="6"/>
        <v/>
      </c>
      <c r="Q3" s="11" t="str">
        <f t="shared" ca="1" si="6"/>
        <v/>
      </c>
      <c r="R3" s="11" t="str">
        <f t="shared" ca="1" si="6"/>
        <v/>
      </c>
      <c r="S3" s="11" t="str">
        <f t="shared" ca="1" si="6"/>
        <v/>
      </c>
      <c r="T3" s="11" t="str">
        <f t="shared" ca="1" si="6"/>
        <v/>
      </c>
      <c r="U3" s="11" t="str">
        <f t="shared" ca="1" si="6"/>
        <v/>
      </c>
      <c r="V3" s="11" t="str">
        <f t="shared" ca="1" si="6"/>
        <v/>
      </c>
      <c r="W3" s="11" t="str">
        <f t="shared" ca="1" si="6"/>
        <v/>
      </c>
      <c r="X3" s="11" t="str">
        <f t="shared" ca="1" si="6"/>
        <v/>
      </c>
      <c r="Y3" s="11" t="str">
        <f t="shared" ca="1" si="6"/>
        <v/>
      </c>
      <c r="Z3" s="11" t="str">
        <f t="shared" ca="1" si="6"/>
        <v/>
      </c>
      <c r="AA3" s="11" t="str">
        <f t="shared" ca="1" si="6"/>
        <v/>
      </c>
      <c r="AB3" s="11" t="str">
        <f t="shared" ca="1" si="6"/>
        <v/>
      </c>
      <c r="AC3" s="11" t="str">
        <f t="shared" ca="1" si="6"/>
        <v/>
      </c>
      <c r="AD3" s="11" t="str">
        <f t="shared" ca="1" si="6"/>
        <v/>
      </c>
      <c r="AE3" s="11" t="str">
        <f t="shared" ca="1" si="6"/>
        <v/>
      </c>
      <c r="AF3" s="11" t="str">
        <f t="shared" ca="1" si="6"/>
        <v/>
      </c>
      <c r="AG3" s="11" t="str">
        <f t="shared" ca="1" si="6"/>
        <v/>
      </c>
      <c r="AH3" s="11" t="str">
        <f t="shared" ca="1" si="6"/>
        <v/>
      </c>
      <c r="AI3" s="11" t="str">
        <f t="shared" ca="1" si="6"/>
        <v/>
      </c>
      <c r="AJ3" s="11" t="str">
        <f t="shared" ca="1" si="6"/>
        <v/>
      </c>
      <c r="AK3" s="11" t="str">
        <f t="shared" ca="1" si="6"/>
        <v/>
      </c>
      <c r="AL3" s="11" t="str">
        <f t="shared" ca="1" si="6"/>
        <v/>
      </c>
      <c r="AM3" s="11" t="str">
        <f t="shared" ref="AM3:BF3" ca="1" si="7">IF(SUM(AM$7:AM$10)&lt;&gt;0,AM7/SUM(AM$7:AM$10),"")</f>
        <v/>
      </c>
      <c r="AN3" s="11" t="str">
        <f t="shared" ca="1" si="7"/>
        <v/>
      </c>
      <c r="AO3" s="11" t="str">
        <f t="shared" ca="1" si="7"/>
        <v/>
      </c>
      <c r="AP3" s="11" t="str">
        <f t="shared" ca="1" si="7"/>
        <v/>
      </c>
      <c r="AQ3" s="11" t="str">
        <f t="shared" ca="1" si="7"/>
        <v/>
      </c>
      <c r="AR3" s="11" t="str">
        <f t="shared" ca="1" si="7"/>
        <v/>
      </c>
      <c r="AS3" s="11" t="str">
        <f t="shared" ca="1" si="7"/>
        <v/>
      </c>
      <c r="AT3" s="11" t="str">
        <f t="shared" ca="1" si="7"/>
        <v/>
      </c>
      <c r="AU3" s="11" t="str">
        <f t="shared" ca="1" si="7"/>
        <v/>
      </c>
      <c r="AV3" s="11" t="str">
        <f t="shared" ca="1" si="7"/>
        <v/>
      </c>
      <c r="AW3" s="11" t="str">
        <f t="shared" ca="1" si="7"/>
        <v/>
      </c>
      <c r="AX3" s="11" t="str">
        <f t="shared" ca="1" si="7"/>
        <v/>
      </c>
      <c r="AY3" s="11" t="str">
        <f t="shared" ca="1" si="7"/>
        <v/>
      </c>
      <c r="AZ3" s="11" t="str">
        <f t="shared" ca="1" si="7"/>
        <v/>
      </c>
      <c r="BA3" s="11" t="str">
        <f t="shared" ca="1" si="7"/>
        <v/>
      </c>
      <c r="BB3" s="11" t="str">
        <f t="shared" ca="1" si="7"/>
        <v/>
      </c>
      <c r="BC3" s="11" t="str">
        <f t="shared" ca="1" si="7"/>
        <v/>
      </c>
      <c r="BD3" s="11" t="str">
        <f t="shared" ca="1" si="7"/>
        <v/>
      </c>
      <c r="BE3" s="11" t="str">
        <f t="shared" ca="1" si="7"/>
        <v/>
      </c>
      <c r="BF3" s="11" t="str">
        <f t="shared" ca="1" si="7"/>
        <v/>
      </c>
      <c r="BG3" s="11" t="str">
        <f t="shared" ref="BG3" ca="1" si="8">IF(SUM(BG$7:BG$10)&lt;&gt;0,BG7/SUM(BG$7:BG$10),"")</f>
        <v/>
      </c>
    </row>
    <row r="4" spans="1:59" ht="18.600000000000001" customHeight="1" x14ac:dyDescent="0.2">
      <c r="A4" s="31" t="s">
        <v>58</v>
      </c>
      <c r="B4" s="309"/>
      <c r="C4" s="310"/>
      <c r="D4" s="311"/>
      <c r="E4" s="92">
        <f>IF(SUM(E$7:E$10)&lt;&gt;0,E8/SUM(E$7:E$10),"")</f>
        <v>1.1111111111111112E-2</v>
      </c>
      <c r="F4" s="38">
        <f t="shared" ref="F4:F6" ca="1" si="9">IF(SUM($F$7:$F$10)&lt;&gt;0,$F8/SUM($F$7:$F$10),"")</f>
        <v>0</v>
      </c>
      <c r="G4" s="11" t="str">
        <f t="shared" ref="G4:AL4" ca="1" si="10">IF(SUM(G$7:G$10)&lt;&gt;0,G8/SUM(G$7:G$10),"")</f>
        <v/>
      </c>
      <c r="H4" s="11">
        <f t="shared" ca="1" si="10"/>
        <v>0</v>
      </c>
      <c r="I4" s="11" t="str">
        <f t="shared" ca="1" si="10"/>
        <v/>
      </c>
      <c r="J4" s="11" t="str">
        <f t="shared" ca="1" si="10"/>
        <v/>
      </c>
      <c r="K4" s="11" t="str">
        <f t="shared" ca="1" si="10"/>
        <v/>
      </c>
      <c r="L4" s="11" t="str">
        <f t="shared" ca="1" si="10"/>
        <v/>
      </c>
      <c r="M4" s="11" t="str">
        <f t="shared" ca="1" si="10"/>
        <v/>
      </c>
      <c r="N4" s="11" t="str">
        <f t="shared" ca="1" si="10"/>
        <v/>
      </c>
      <c r="O4" s="11" t="str">
        <f t="shared" ca="1" si="10"/>
        <v/>
      </c>
      <c r="P4" s="11" t="str">
        <f t="shared" ca="1" si="10"/>
        <v/>
      </c>
      <c r="Q4" s="11" t="str">
        <f t="shared" ca="1" si="10"/>
        <v/>
      </c>
      <c r="R4" s="11" t="str">
        <f t="shared" ca="1" si="10"/>
        <v/>
      </c>
      <c r="S4" s="11" t="str">
        <f t="shared" ca="1" si="10"/>
        <v/>
      </c>
      <c r="T4" s="11" t="str">
        <f t="shared" ca="1" si="10"/>
        <v/>
      </c>
      <c r="U4" s="11" t="str">
        <f t="shared" ca="1" si="10"/>
        <v/>
      </c>
      <c r="V4" s="11" t="str">
        <f t="shared" ca="1" si="10"/>
        <v/>
      </c>
      <c r="W4" s="11" t="str">
        <f t="shared" ca="1" si="10"/>
        <v/>
      </c>
      <c r="X4" s="11" t="str">
        <f t="shared" ca="1" si="10"/>
        <v/>
      </c>
      <c r="Y4" s="11" t="str">
        <f t="shared" ca="1" si="10"/>
        <v/>
      </c>
      <c r="Z4" s="11" t="str">
        <f t="shared" ca="1" si="10"/>
        <v/>
      </c>
      <c r="AA4" s="11" t="str">
        <f t="shared" ca="1" si="10"/>
        <v/>
      </c>
      <c r="AB4" s="11" t="str">
        <f t="shared" ca="1" si="10"/>
        <v/>
      </c>
      <c r="AC4" s="11" t="str">
        <f t="shared" ca="1" si="10"/>
        <v/>
      </c>
      <c r="AD4" s="11" t="str">
        <f t="shared" ca="1" si="10"/>
        <v/>
      </c>
      <c r="AE4" s="11" t="str">
        <f t="shared" ca="1" si="10"/>
        <v/>
      </c>
      <c r="AF4" s="11" t="str">
        <f t="shared" ca="1" si="10"/>
        <v/>
      </c>
      <c r="AG4" s="11" t="str">
        <f t="shared" ca="1" si="10"/>
        <v/>
      </c>
      <c r="AH4" s="11" t="str">
        <f t="shared" ca="1" si="10"/>
        <v/>
      </c>
      <c r="AI4" s="11" t="str">
        <f t="shared" ca="1" si="10"/>
        <v/>
      </c>
      <c r="AJ4" s="11" t="str">
        <f t="shared" ca="1" si="10"/>
        <v/>
      </c>
      <c r="AK4" s="11" t="str">
        <f t="shared" ca="1" si="10"/>
        <v/>
      </c>
      <c r="AL4" s="11" t="str">
        <f t="shared" ca="1" si="10"/>
        <v/>
      </c>
      <c r="AM4" s="11" t="str">
        <f t="shared" ref="AM4:BF4" ca="1" si="11">IF(SUM(AM$7:AM$10)&lt;&gt;0,AM8/SUM(AM$7:AM$10),"")</f>
        <v/>
      </c>
      <c r="AN4" s="11" t="str">
        <f t="shared" ca="1" si="11"/>
        <v/>
      </c>
      <c r="AO4" s="11" t="str">
        <f t="shared" ca="1" si="11"/>
        <v/>
      </c>
      <c r="AP4" s="11" t="str">
        <f t="shared" ca="1" si="11"/>
        <v/>
      </c>
      <c r="AQ4" s="11" t="str">
        <f t="shared" ca="1" si="11"/>
        <v/>
      </c>
      <c r="AR4" s="11" t="str">
        <f t="shared" ca="1" si="11"/>
        <v/>
      </c>
      <c r="AS4" s="11" t="str">
        <f t="shared" ca="1" si="11"/>
        <v/>
      </c>
      <c r="AT4" s="11" t="str">
        <f t="shared" ca="1" si="11"/>
        <v/>
      </c>
      <c r="AU4" s="11" t="str">
        <f t="shared" ca="1" si="11"/>
        <v/>
      </c>
      <c r="AV4" s="11" t="str">
        <f t="shared" ca="1" si="11"/>
        <v/>
      </c>
      <c r="AW4" s="11" t="str">
        <f t="shared" ca="1" si="11"/>
        <v/>
      </c>
      <c r="AX4" s="11" t="str">
        <f t="shared" ca="1" si="11"/>
        <v/>
      </c>
      <c r="AY4" s="11" t="str">
        <f t="shared" ca="1" si="11"/>
        <v/>
      </c>
      <c r="AZ4" s="11" t="str">
        <f t="shared" ca="1" si="11"/>
        <v/>
      </c>
      <c r="BA4" s="11" t="str">
        <f t="shared" ca="1" si="11"/>
        <v/>
      </c>
      <c r="BB4" s="11" t="str">
        <f t="shared" ca="1" si="11"/>
        <v/>
      </c>
      <c r="BC4" s="11" t="str">
        <f t="shared" ca="1" si="11"/>
        <v/>
      </c>
      <c r="BD4" s="11" t="str">
        <f t="shared" ca="1" si="11"/>
        <v/>
      </c>
      <c r="BE4" s="11" t="str">
        <f t="shared" ca="1" si="11"/>
        <v/>
      </c>
      <c r="BF4" s="11" t="str">
        <f t="shared" ca="1" si="11"/>
        <v/>
      </c>
      <c r="BG4" s="11" t="str">
        <f t="shared" ref="BG4" ca="1" si="12">IF(SUM(BG$7:BG$10)&lt;&gt;0,BG8/SUM(BG$7:BG$10),"")</f>
        <v/>
      </c>
    </row>
    <row r="5" spans="1:59" ht="18.600000000000001" customHeight="1" x14ac:dyDescent="0.2">
      <c r="A5" s="32" t="s">
        <v>20</v>
      </c>
      <c r="B5" s="312"/>
      <c r="C5" s="313"/>
      <c r="D5" s="314"/>
      <c r="E5" s="92">
        <f>IF(SUM(E$7:E$10)&lt;&gt;0,E9/SUM(E$7:E$10),"")</f>
        <v>1.1111111111111112E-2</v>
      </c>
      <c r="F5" s="38">
        <f t="shared" ca="1" si="9"/>
        <v>0</v>
      </c>
      <c r="G5" s="11" t="str">
        <f t="shared" ref="G5:AL5" ca="1" si="13">IF(SUM(G$7:G$10)&lt;&gt;0,G9/SUM(G$7:G$10),"")</f>
        <v/>
      </c>
      <c r="H5" s="11">
        <f t="shared" ca="1" si="13"/>
        <v>0</v>
      </c>
      <c r="I5" s="11" t="str">
        <f t="shared" ca="1" si="13"/>
        <v/>
      </c>
      <c r="J5" s="11" t="str">
        <f t="shared" ca="1" si="13"/>
        <v/>
      </c>
      <c r="K5" s="11" t="str">
        <f t="shared" ca="1" si="13"/>
        <v/>
      </c>
      <c r="L5" s="11" t="str">
        <f t="shared" ca="1" si="13"/>
        <v/>
      </c>
      <c r="M5" s="11" t="str">
        <f t="shared" ca="1" si="13"/>
        <v/>
      </c>
      <c r="N5" s="11" t="str">
        <f t="shared" ca="1" si="13"/>
        <v/>
      </c>
      <c r="O5" s="11" t="str">
        <f t="shared" ca="1" si="13"/>
        <v/>
      </c>
      <c r="P5" s="11" t="str">
        <f t="shared" ca="1" si="13"/>
        <v/>
      </c>
      <c r="Q5" s="11" t="str">
        <f t="shared" ca="1" si="13"/>
        <v/>
      </c>
      <c r="R5" s="11" t="str">
        <f t="shared" ca="1" si="13"/>
        <v/>
      </c>
      <c r="S5" s="11" t="str">
        <f t="shared" ca="1" si="13"/>
        <v/>
      </c>
      <c r="T5" s="11" t="str">
        <f t="shared" ca="1" si="13"/>
        <v/>
      </c>
      <c r="U5" s="11" t="str">
        <f t="shared" ca="1" si="13"/>
        <v/>
      </c>
      <c r="V5" s="11" t="str">
        <f t="shared" ca="1" si="13"/>
        <v/>
      </c>
      <c r="W5" s="11" t="str">
        <f t="shared" ca="1" si="13"/>
        <v/>
      </c>
      <c r="X5" s="11" t="str">
        <f t="shared" ca="1" si="13"/>
        <v/>
      </c>
      <c r="Y5" s="11" t="str">
        <f t="shared" ca="1" si="13"/>
        <v/>
      </c>
      <c r="Z5" s="11" t="str">
        <f t="shared" ca="1" si="13"/>
        <v/>
      </c>
      <c r="AA5" s="11" t="str">
        <f t="shared" ca="1" si="13"/>
        <v/>
      </c>
      <c r="AB5" s="11" t="str">
        <f t="shared" ca="1" si="13"/>
        <v/>
      </c>
      <c r="AC5" s="11" t="str">
        <f t="shared" ca="1" si="13"/>
        <v/>
      </c>
      <c r="AD5" s="11" t="str">
        <f t="shared" ca="1" si="13"/>
        <v/>
      </c>
      <c r="AE5" s="11" t="str">
        <f t="shared" ca="1" si="13"/>
        <v/>
      </c>
      <c r="AF5" s="11" t="str">
        <f t="shared" ca="1" si="13"/>
        <v/>
      </c>
      <c r="AG5" s="11" t="str">
        <f t="shared" ca="1" si="13"/>
        <v/>
      </c>
      <c r="AH5" s="11" t="str">
        <f t="shared" ca="1" si="13"/>
        <v/>
      </c>
      <c r="AI5" s="11" t="str">
        <f t="shared" ca="1" si="13"/>
        <v/>
      </c>
      <c r="AJ5" s="11" t="str">
        <f t="shared" ca="1" si="13"/>
        <v/>
      </c>
      <c r="AK5" s="11" t="str">
        <f t="shared" ca="1" si="13"/>
        <v/>
      </c>
      <c r="AL5" s="11" t="str">
        <f t="shared" ca="1" si="13"/>
        <v/>
      </c>
      <c r="AM5" s="11" t="str">
        <f t="shared" ref="AM5:BF5" ca="1" si="14">IF(SUM(AM$7:AM$10)&lt;&gt;0,AM9/SUM(AM$7:AM$10),"")</f>
        <v/>
      </c>
      <c r="AN5" s="11" t="str">
        <f t="shared" ca="1" si="14"/>
        <v/>
      </c>
      <c r="AO5" s="11" t="str">
        <f t="shared" ca="1" si="14"/>
        <v/>
      </c>
      <c r="AP5" s="11" t="str">
        <f t="shared" ca="1" si="14"/>
        <v/>
      </c>
      <c r="AQ5" s="11" t="str">
        <f t="shared" ca="1" si="14"/>
        <v/>
      </c>
      <c r="AR5" s="11" t="str">
        <f t="shared" ca="1" si="14"/>
        <v/>
      </c>
      <c r="AS5" s="11" t="str">
        <f t="shared" ca="1" si="14"/>
        <v/>
      </c>
      <c r="AT5" s="11" t="str">
        <f t="shared" ca="1" si="14"/>
        <v/>
      </c>
      <c r="AU5" s="11" t="str">
        <f t="shared" ca="1" si="14"/>
        <v/>
      </c>
      <c r="AV5" s="11" t="str">
        <f t="shared" ca="1" si="14"/>
        <v/>
      </c>
      <c r="AW5" s="11" t="str">
        <f t="shared" ca="1" si="14"/>
        <v/>
      </c>
      <c r="AX5" s="11" t="str">
        <f t="shared" ca="1" si="14"/>
        <v/>
      </c>
      <c r="AY5" s="11" t="str">
        <f t="shared" ca="1" si="14"/>
        <v/>
      </c>
      <c r="AZ5" s="11" t="str">
        <f t="shared" ca="1" si="14"/>
        <v/>
      </c>
      <c r="BA5" s="11" t="str">
        <f t="shared" ca="1" si="14"/>
        <v/>
      </c>
      <c r="BB5" s="11" t="str">
        <f t="shared" ca="1" si="14"/>
        <v/>
      </c>
      <c r="BC5" s="11" t="str">
        <f t="shared" ca="1" si="14"/>
        <v/>
      </c>
      <c r="BD5" s="11" t="str">
        <f t="shared" ca="1" si="14"/>
        <v/>
      </c>
      <c r="BE5" s="11" t="str">
        <f t="shared" ca="1" si="14"/>
        <v/>
      </c>
      <c r="BF5" s="11" t="str">
        <f t="shared" ca="1" si="14"/>
        <v/>
      </c>
      <c r="BG5" s="11" t="str">
        <f t="shared" ref="BG5" ca="1" si="15">IF(SUM(BG$7:BG$10)&lt;&gt;0,BG9/SUM(BG$7:BG$10),"")</f>
        <v/>
      </c>
    </row>
    <row r="6" spans="1:59" ht="18.600000000000001" customHeight="1" x14ac:dyDescent="0.2">
      <c r="A6" s="83" t="s">
        <v>22</v>
      </c>
      <c r="B6" s="315"/>
      <c r="C6" s="316"/>
      <c r="D6" s="317"/>
      <c r="E6" s="93">
        <f>IF(SUM(E$7:E$10)&lt;&gt;0,E10/SUM(E$7:E$10),"")</f>
        <v>3.3333333333333333E-2</v>
      </c>
      <c r="F6" s="84">
        <f t="shared" ca="1" si="9"/>
        <v>0</v>
      </c>
      <c r="G6" s="85" t="str">
        <f t="shared" ref="G6:AL6" ca="1" si="16">IF(SUM(G$7:G$10)&lt;&gt;0,G10/SUM(G$7:G$10),"")</f>
        <v/>
      </c>
      <c r="H6" s="85">
        <f t="shared" ca="1" si="16"/>
        <v>0</v>
      </c>
      <c r="I6" s="85" t="str">
        <f t="shared" ca="1" si="16"/>
        <v/>
      </c>
      <c r="J6" s="85" t="str">
        <f t="shared" ca="1" si="16"/>
        <v/>
      </c>
      <c r="K6" s="85" t="str">
        <f t="shared" ca="1" si="16"/>
        <v/>
      </c>
      <c r="L6" s="85" t="str">
        <f t="shared" ca="1" si="16"/>
        <v/>
      </c>
      <c r="M6" s="85" t="str">
        <f t="shared" ca="1" si="16"/>
        <v/>
      </c>
      <c r="N6" s="85" t="str">
        <f t="shared" ca="1" si="16"/>
        <v/>
      </c>
      <c r="O6" s="85" t="str">
        <f t="shared" ca="1" si="16"/>
        <v/>
      </c>
      <c r="P6" s="85" t="str">
        <f t="shared" ca="1" si="16"/>
        <v/>
      </c>
      <c r="Q6" s="85" t="str">
        <f t="shared" ca="1" si="16"/>
        <v/>
      </c>
      <c r="R6" s="85" t="str">
        <f t="shared" ca="1" si="16"/>
        <v/>
      </c>
      <c r="S6" s="85" t="str">
        <f t="shared" ca="1" si="16"/>
        <v/>
      </c>
      <c r="T6" s="85" t="str">
        <f t="shared" ca="1" si="16"/>
        <v/>
      </c>
      <c r="U6" s="85" t="str">
        <f t="shared" ca="1" si="16"/>
        <v/>
      </c>
      <c r="V6" s="85" t="str">
        <f t="shared" ca="1" si="16"/>
        <v/>
      </c>
      <c r="W6" s="85" t="str">
        <f t="shared" ca="1" si="16"/>
        <v/>
      </c>
      <c r="X6" s="85" t="str">
        <f t="shared" ca="1" si="16"/>
        <v/>
      </c>
      <c r="Y6" s="85" t="str">
        <f t="shared" ca="1" si="16"/>
        <v/>
      </c>
      <c r="Z6" s="85" t="str">
        <f t="shared" ca="1" si="16"/>
        <v/>
      </c>
      <c r="AA6" s="85" t="str">
        <f t="shared" ca="1" si="16"/>
        <v/>
      </c>
      <c r="AB6" s="85" t="str">
        <f t="shared" ca="1" si="16"/>
        <v/>
      </c>
      <c r="AC6" s="85" t="str">
        <f t="shared" ca="1" si="16"/>
        <v/>
      </c>
      <c r="AD6" s="85" t="str">
        <f t="shared" ca="1" si="16"/>
        <v/>
      </c>
      <c r="AE6" s="85" t="str">
        <f t="shared" ca="1" si="16"/>
        <v/>
      </c>
      <c r="AF6" s="85" t="str">
        <f t="shared" ca="1" si="16"/>
        <v/>
      </c>
      <c r="AG6" s="85" t="str">
        <f t="shared" ca="1" si="16"/>
        <v/>
      </c>
      <c r="AH6" s="85" t="str">
        <f t="shared" ca="1" si="16"/>
        <v/>
      </c>
      <c r="AI6" s="85" t="str">
        <f t="shared" ca="1" si="16"/>
        <v/>
      </c>
      <c r="AJ6" s="85" t="str">
        <f t="shared" ca="1" si="16"/>
        <v/>
      </c>
      <c r="AK6" s="85" t="str">
        <f t="shared" ca="1" si="16"/>
        <v/>
      </c>
      <c r="AL6" s="85" t="str">
        <f t="shared" ca="1" si="16"/>
        <v/>
      </c>
      <c r="AM6" s="85" t="str">
        <f t="shared" ref="AM6:BF6" ca="1" si="17">IF(SUM(AM$7:AM$10)&lt;&gt;0,AM10/SUM(AM$7:AM$10),"")</f>
        <v/>
      </c>
      <c r="AN6" s="85" t="str">
        <f t="shared" ca="1" si="17"/>
        <v/>
      </c>
      <c r="AO6" s="85" t="str">
        <f t="shared" ca="1" si="17"/>
        <v/>
      </c>
      <c r="AP6" s="85" t="str">
        <f t="shared" ca="1" si="17"/>
        <v/>
      </c>
      <c r="AQ6" s="85" t="str">
        <f t="shared" ca="1" si="17"/>
        <v/>
      </c>
      <c r="AR6" s="85" t="str">
        <f t="shared" ca="1" si="17"/>
        <v/>
      </c>
      <c r="AS6" s="85" t="str">
        <f t="shared" ca="1" si="17"/>
        <v/>
      </c>
      <c r="AT6" s="85" t="str">
        <f t="shared" ca="1" si="17"/>
        <v/>
      </c>
      <c r="AU6" s="85" t="str">
        <f t="shared" ca="1" si="17"/>
        <v/>
      </c>
      <c r="AV6" s="85" t="str">
        <f t="shared" ca="1" si="17"/>
        <v/>
      </c>
      <c r="AW6" s="85" t="str">
        <f t="shared" ca="1" si="17"/>
        <v/>
      </c>
      <c r="AX6" s="85" t="str">
        <f t="shared" ca="1" si="17"/>
        <v/>
      </c>
      <c r="AY6" s="85" t="str">
        <f t="shared" ca="1" si="17"/>
        <v/>
      </c>
      <c r="AZ6" s="85" t="str">
        <f t="shared" ca="1" si="17"/>
        <v/>
      </c>
      <c r="BA6" s="85" t="str">
        <f t="shared" ca="1" si="17"/>
        <v/>
      </c>
      <c r="BB6" s="85" t="str">
        <f t="shared" ca="1" si="17"/>
        <v/>
      </c>
      <c r="BC6" s="85" t="str">
        <f t="shared" ca="1" si="17"/>
        <v/>
      </c>
      <c r="BD6" s="85" t="str">
        <f t="shared" ca="1" si="17"/>
        <v/>
      </c>
      <c r="BE6" s="85" t="str">
        <f t="shared" ca="1" si="17"/>
        <v/>
      </c>
      <c r="BF6" s="85" t="str">
        <f t="shared" ca="1" si="17"/>
        <v/>
      </c>
      <c r="BG6" s="85" t="str">
        <f t="shared" ref="BG6" ca="1" si="18">IF(SUM(BG$7:BG$10)&lt;&gt;0,BG10/SUM(BG$7:BG$10),"")</f>
        <v/>
      </c>
    </row>
    <row r="7" spans="1:59" ht="18.600000000000001" customHeight="1" x14ac:dyDescent="0.2">
      <c r="A7" s="42" t="s">
        <v>85</v>
      </c>
      <c r="B7" s="318" t="s">
        <v>76</v>
      </c>
      <c r="C7" s="319"/>
      <c r="D7" s="320"/>
      <c r="E7" s="94">
        <v>1700</v>
      </c>
      <c r="F7" s="39">
        <f t="shared" ref="F7:F16" ca="1" si="19">SUM($G7:$BF7)</f>
        <v>8</v>
      </c>
      <c r="G7" s="10">
        <f ca="1">IFERROR(SUMIFS(OFFSET(G$21,1,0,200,1),OFFSET($E$21,1,0,200,1),"Billable"),"")</f>
        <v>0</v>
      </c>
      <c r="H7" s="10">
        <f t="shared" ref="H7:BG7" ca="1" si="20">IFERROR(SUMIFS(OFFSET(H$21,1,0,200,1),OFFSET($E$21,1,0,200,1),"Billable"),"")</f>
        <v>8</v>
      </c>
      <c r="I7" s="10">
        <f t="shared" ca="1" si="20"/>
        <v>0</v>
      </c>
      <c r="J7" s="10">
        <f t="shared" ca="1" si="20"/>
        <v>0</v>
      </c>
      <c r="K7" s="10">
        <f t="shared" ca="1" si="20"/>
        <v>0</v>
      </c>
      <c r="L7" s="10">
        <f t="shared" ca="1" si="20"/>
        <v>0</v>
      </c>
      <c r="M7" s="10">
        <f t="shared" ca="1" si="20"/>
        <v>0</v>
      </c>
      <c r="N7" s="10">
        <f t="shared" ca="1" si="20"/>
        <v>0</v>
      </c>
      <c r="O7" s="10">
        <f t="shared" ca="1" si="20"/>
        <v>0</v>
      </c>
      <c r="P7" s="10">
        <f t="shared" ca="1" si="20"/>
        <v>0</v>
      </c>
      <c r="Q7" s="10">
        <f t="shared" ca="1" si="20"/>
        <v>0</v>
      </c>
      <c r="R7" s="10">
        <f t="shared" ca="1" si="20"/>
        <v>0</v>
      </c>
      <c r="S7" s="10">
        <f t="shared" ca="1" si="20"/>
        <v>0</v>
      </c>
      <c r="T7" s="10">
        <f t="shared" ca="1" si="20"/>
        <v>0</v>
      </c>
      <c r="U7" s="10">
        <f t="shared" ca="1" si="20"/>
        <v>0</v>
      </c>
      <c r="V7" s="10">
        <f t="shared" ca="1" si="20"/>
        <v>0</v>
      </c>
      <c r="W7" s="10">
        <f t="shared" ca="1" si="20"/>
        <v>0</v>
      </c>
      <c r="X7" s="10">
        <f t="shared" ca="1" si="20"/>
        <v>0</v>
      </c>
      <c r="Y7" s="10">
        <f t="shared" ca="1" si="20"/>
        <v>0</v>
      </c>
      <c r="Z7" s="10">
        <f t="shared" ca="1" si="20"/>
        <v>0</v>
      </c>
      <c r="AA7" s="10">
        <f t="shared" ca="1" si="20"/>
        <v>0</v>
      </c>
      <c r="AB7" s="10">
        <f t="shared" ca="1" si="20"/>
        <v>0</v>
      </c>
      <c r="AC7" s="10">
        <f t="shared" ca="1" si="20"/>
        <v>0</v>
      </c>
      <c r="AD7" s="10">
        <f t="shared" ca="1" si="20"/>
        <v>0</v>
      </c>
      <c r="AE7" s="10">
        <f t="shared" ca="1" si="20"/>
        <v>0</v>
      </c>
      <c r="AF7" s="10">
        <f t="shared" ca="1" si="20"/>
        <v>0</v>
      </c>
      <c r="AG7" s="10">
        <f t="shared" ca="1" si="20"/>
        <v>0</v>
      </c>
      <c r="AH7" s="10">
        <f t="shared" ca="1" si="20"/>
        <v>0</v>
      </c>
      <c r="AI7" s="10">
        <f t="shared" ca="1" si="20"/>
        <v>0</v>
      </c>
      <c r="AJ7" s="10">
        <f t="shared" ca="1" si="20"/>
        <v>0</v>
      </c>
      <c r="AK7" s="10">
        <f t="shared" ca="1" si="20"/>
        <v>0</v>
      </c>
      <c r="AL7" s="10">
        <f t="shared" ca="1" si="20"/>
        <v>0</v>
      </c>
      <c r="AM7" s="10">
        <f t="shared" ca="1" si="20"/>
        <v>0</v>
      </c>
      <c r="AN7" s="10">
        <f t="shared" ca="1" si="20"/>
        <v>0</v>
      </c>
      <c r="AO7" s="10">
        <f t="shared" ca="1" si="20"/>
        <v>0</v>
      </c>
      <c r="AP7" s="10">
        <f t="shared" ca="1" si="20"/>
        <v>0</v>
      </c>
      <c r="AQ7" s="10">
        <f t="shared" ca="1" si="20"/>
        <v>0</v>
      </c>
      <c r="AR7" s="10">
        <f t="shared" ca="1" si="20"/>
        <v>0</v>
      </c>
      <c r="AS7" s="10">
        <f t="shared" ca="1" si="20"/>
        <v>0</v>
      </c>
      <c r="AT7" s="10">
        <f t="shared" ca="1" si="20"/>
        <v>0</v>
      </c>
      <c r="AU7" s="10">
        <f t="shared" ca="1" si="20"/>
        <v>0</v>
      </c>
      <c r="AV7" s="10">
        <f t="shared" ca="1" si="20"/>
        <v>0</v>
      </c>
      <c r="AW7" s="10">
        <f t="shared" ca="1" si="20"/>
        <v>0</v>
      </c>
      <c r="AX7" s="10">
        <f t="shared" ca="1" si="20"/>
        <v>0</v>
      </c>
      <c r="AY7" s="10">
        <f t="shared" ca="1" si="20"/>
        <v>0</v>
      </c>
      <c r="AZ7" s="10">
        <f t="shared" ca="1" si="20"/>
        <v>0</v>
      </c>
      <c r="BA7" s="10">
        <f t="shared" ca="1" si="20"/>
        <v>0</v>
      </c>
      <c r="BB7" s="10">
        <f t="shared" ca="1" si="20"/>
        <v>0</v>
      </c>
      <c r="BC7" s="10">
        <f t="shared" ca="1" si="20"/>
        <v>0</v>
      </c>
      <c r="BD7" s="10">
        <f t="shared" ca="1" si="20"/>
        <v>0</v>
      </c>
      <c r="BE7" s="10">
        <f t="shared" ca="1" si="20"/>
        <v>0</v>
      </c>
      <c r="BF7" s="10">
        <f t="shared" ca="1" si="20"/>
        <v>0</v>
      </c>
      <c r="BG7" s="10">
        <f t="shared" ca="1" si="20"/>
        <v>0</v>
      </c>
    </row>
    <row r="8" spans="1:59" ht="18.600000000000001" customHeight="1" x14ac:dyDescent="0.2">
      <c r="A8" s="41" t="s">
        <v>86</v>
      </c>
      <c r="B8" s="3" t="s">
        <v>77</v>
      </c>
      <c r="C8" s="1"/>
      <c r="D8" s="4"/>
      <c r="E8" s="94">
        <v>20</v>
      </c>
      <c r="F8" s="39">
        <f t="shared" ca="1" si="19"/>
        <v>0</v>
      </c>
      <c r="G8" s="10">
        <f ca="1">IFERROR(SUMIFS(OFFSET(G$21,1,0,200,1),OFFSET($E$21,1,0,200,1),"Innov"),"")</f>
        <v>0</v>
      </c>
      <c r="H8" s="10">
        <f t="shared" ref="H8:BG8" ca="1" si="21">IFERROR(SUMIFS(OFFSET(H$21,1,0,200,1),OFFSET($E$21,1,0,200,1),"Innov"),"")</f>
        <v>0</v>
      </c>
      <c r="I8" s="10">
        <f t="shared" ca="1" si="21"/>
        <v>0</v>
      </c>
      <c r="J8" s="10">
        <f t="shared" ca="1" si="21"/>
        <v>0</v>
      </c>
      <c r="K8" s="10">
        <f t="shared" ca="1" si="21"/>
        <v>0</v>
      </c>
      <c r="L8" s="10">
        <f t="shared" ca="1" si="21"/>
        <v>0</v>
      </c>
      <c r="M8" s="10">
        <f t="shared" ca="1" si="21"/>
        <v>0</v>
      </c>
      <c r="N8" s="10">
        <f t="shared" ca="1" si="21"/>
        <v>0</v>
      </c>
      <c r="O8" s="10">
        <f t="shared" ca="1" si="21"/>
        <v>0</v>
      </c>
      <c r="P8" s="10">
        <f t="shared" ca="1" si="21"/>
        <v>0</v>
      </c>
      <c r="Q8" s="10">
        <f t="shared" ca="1" si="21"/>
        <v>0</v>
      </c>
      <c r="R8" s="10">
        <f t="shared" ca="1" si="21"/>
        <v>0</v>
      </c>
      <c r="S8" s="10">
        <f t="shared" ca="1" si="21"/>
        <v>0</v>
      </c>
      <c r="T8" s="10">
        <f t="shared" ca="1" si="21"/>
        <v>0</v>
      </c>
      <c r="U8" s="10">
        <f t="shared" ca="1" si="21"/>
        <v>0</v>
      </c>
      <c r="V8" s="10">
        <f t="shared" ca="1" si="21"/>
        <v>0</v>
      </c>
      <c r="W8" s="10">
        <f t="shared" ca="1" si="21"/>
        <v>0</v>
      </c>
      <c r="X8" s="10">
        <f t="shared" ca="1" si="21"/>
        <v>0</v>
      </c>
      <c r="Y8" s="10">
        <f t="shared" ca="1" si="21"/>
        <v>0</v>
      </c>
      <c r="Z8" s="10">
        <f t="shared" ca="1" si="21"/>
        <v>0</v>
      </c>
      <c r="AA8" s="10">
        <f t="shared" ca="1" si="21"/>
        <v>0</v>
      </c>
      <c r="AB8" s="10">
        <f t="shared" ca="1" si="21"/>
        <v>0</v>
      </c>
      <c r="AC8" s="10">
        <f t="shared" ca="1" si="21"/>
        <v>0</v>
      </c>
      <c r="AD8" s="10">
        <f t="shared" ca="1" si="21"/>
        <v>0</v>
      </c>
      <c r="AE8" s="10">
        <f t="shared" ca="1" si="21"/>
        <v>0</v>
      </c>
      <c r="AF8" s="10">
        <f t="shared" ca="1" si="21"/>
        <v>0</v>
      </c>
      <c r="AG8" s="10">
        <f t="shared" ca="1" si="21"/>
        <v>0</v>
      </c>
      <c r="AH8" s="10">
        <f t="shared" ca="1" si="21"/>
        <v>0</v>
      </c>
      <c r="AI8" s="10">
        <f t="shared" ca="1" si="21"/>
        <v>0</v>
      </c>
      <c r="AJ8" s="10">
        <f t="shared" ca="1" si="21"/>
        <v>0</v>
      </c>
      <c r="AK8" s="10">
        <f t="shared" ca="1" si="21"/>
        <v>0</v>
      </c>
      <c r="AL8" s="10">
        <f t="shared" ca="1" si="21"/>
        <v>0</v>
      </c>
      <c r="AM8" s="10">
        <f t="shared" ca="1" si="21"/>
        <v>0</v>
      </c>
      <c r="AN8" s="10">
        <f t="shared" ca="1" si="21"/>
        <v>0</v>
      </c>
      <c r="AO8" s="10">
        <f t="shared" ca="1" si="21"/>
        <v>0</v>
      </c>
      <c r="AP8" s="10">
        <f t="shared" ca="1" si="21"/>
        <v>0</v>
      </c>
      <c r="AQ8" s="10">
        <f t="shared" ca="1" si="21"/>
        <v>0</v>
      </c>
      <c r="AR8" s="10">
        <f t="shared" ca="1" si="21"/>
        <v>0</v>
      </c>
      <c r="AS8" s="10">
        <f t="shared" ca="1" si="21"/>
        <v>0</v>
      </c>
      <c r="AT8" s="10">
        <f t="shared" ca="1" si="21"/>
        <v>0</v>
      </c>
      <c r="AU8" s="10">
        <f t="shared" ca="1" si="21"/>
        <v>0</v>
      </c>
      <c r="AV8" s="10">
        <f t="shared" ca="1" si="21"/>
        <v>0</v>
      </c>
      <c r="AW8" s="10">
        <f t="shared" ca="1" si="21"/>
        <v>0</v>
      </c>
      <c r="AX8" s="10">
        <f t="shared" ca="1" si="21"/>
        <v>0</v>
      </c>
      <c r="AY8" s="10">
        <f t="shared" ca="1" si="21"/>
        <v>0</v>
      </c>
      <c r="AZ8" s="10">
        <f t="shared" ca="1" si="21"/>
        <v>0</v>
      </c>
      <c r="BA8" s="10">
        <f t="shared" ca="1" si="21"/>
        <v>0</v>
      </c>
      <c r="BB8" s="10">
        <f t="shared" ca="1" si="21"/>
        <v>0</v>
      </c>
      <c r="BC8" s="10">
        <f t="shared" ca="1" si="21"/>
        <v>0</v>
      </c>
      <c r="BD8" s="10">
        <f t="shared" ca="1" si="21"/>
        <v>0</v>
      </c>
      <c r="BE8" s="10">
        <f t="shared" ca="1" si="21"/>
        <v>0</v>
      </c>
      <c r="BF8" s="10">
        <f t="shared" ca="1" si="21"/>
        <v>0</v>
      </c>
      <c r="BG8" s="10">
        <f t="shared" ca="1" si="21"/>
        <v>0</v>
      </c>
    </row>
    <row r="9" spans="1:59" ht="18.600000000000001" customHeight="1" x14ac:dyDescent="0.2">
      <c r="A9" s="41" t="s">
        <v>157</v>
      </c>
      <c r="B9" s="3" t="s">
        <v>78</v>
      </c>
      <c r="C9" s="1"/>
      <c r="D9" s="4"/>
      <c r="E9" s="94">
        <v>20</v>
      </c>
      <c r="F9" s="39">
        <f t="shared" ca="1" si="19"/>
        <v>0</v>
      </c>
      <c r="G9" s="10">
        <f ca="1">IFERROR(SUMIFS(OFFSET(G$21,1,0,200,1),OFFSET($E$21,1,0,200,1),"BD"),"")</f>
        <v>0</v>
      </c>
      <c r="H9" s="10">
        <f t="shared" ref="H9:BG9" ca="1" si="22">IFERROR(SUMIFS(OFFSET(H$21,1,0,200,1),OFFSET($E$21,1,0,200,1),"BD"),"")</f>
        <v>0</v>
      </c>
      <c r="I9" s="10">
        <f t="shared" ca="1" si="22"/>
        <v>0</v>
      </c>
      <c r="J9" s="10">
        <f t="shared" ca="1" si="22"/>
        <v>0</v>
      </c>
      <c r="K9" s="10">
        <f t="shared" ca="1" si="22"/>
        <v>0</v>
      </c>
      <c r="L9" s="10">
        <f t="shared" ca="1" si="22"/>
        <v>0</v>
      </c>
      <c r="M9" s="10">
        <f t="shared" ca="1" si="22"/>
        <v>0</v>
      </c>
      <c r="N9" s="10">
        <f t="shared" ca="1" si="22"/>
        <v>0</v>
      </c>
      <c r="O9" s="10">
        <f t="shared" ca="1" si="22"/>
        <v>0</v>
      </c>
      <c r="P9" s="10">
        <f t="shared" ca="1" si="22"/>
        <v>0</v>
      </c>
      <c r="Q9" s="10">
        <f t="shared" ca="1" si="22"/>
        <v>0</v>
      </c>
      <c r="R9" s="10">
        <f t="shared" ca="1" si="22"/>
        <v>0</v>
      </c>
      <c r="S9" s="10">
        <f t="shared" ca="1" si="22"/>
        <v>0</v>
      </c>
      <c r="T9" s="10">
        <f t="shared" ca="1" si="22"/>
        <v>0</v>
      </c>
      <c r="U9" s="10">
        <f t="shared" ca="1" si="22"/>
        <v>0</v>
      </c>
      <c r="V9" s="10">
        <f t="shared" ca="1" si="22"/>
        <v>0</v>
      </c>
      <c r="W9" s="10">
        <f t="shared" ca="1" si="22"/>
        <v>0</v>
      </c>
      <c r="X9" s="10">
        <f t="shared" ca="1" si="22"/>
        <v>0</v>
      </c>
      <c r="Y9" s="10">
        <f t="shared" ca="1" si="22"/>
        <v>0</v>
      </c>
      <c r="Z9" s="10">
        <f t="shared" ca="1" si="22"/>
        <v>0</v>
      </c>
      <c r="AA9" s="10">
        <f t="shared" ca="1" si="22"/>
        <v>0</v>
      </c>
      <c r="AB9" s="10">
        <f t="shared" ca="1" si="22"/>
        <v>0</v>
      </c>
      <c r="AC9" s="10">
        <f t="shared" ca="1" si="22"/>
        <v>0</v>
      </c>
      <c r="AD9" s="10">
        <f t="shared" ca="1" si="22"/>
        <v>0</v>
      </c>
      <c r="AE9" s="10">
        <f t="shared" ca="1" si="22"/>
        <v>0</v>
      </c>
      <c r="AF9" s="10">
        <f t="shared" ca="1" si="22"/>
        <v>0</v>
      </c>
      <c r="AG9" s="10">
        <f t="shared" ca="1" si="22"/>
        <v>0</v>
      </c>
      <c r="AH9" s="10">
        <f t="shared" ca="1" si="22"/>
        <v>0</v>
      </c>
      <c r="AI9" s="10">
        <f t="shared" ca="1" si="22"/>
        <v>0</v>
      </c>
      <c r="AJ9" s="10">
        <f t="shared" ca="1" si="22"/>
        <v>0</v>
      </c>
      <c r="AK9" s="10">
        <f t="shared" ca="1" si="22"/>
        <v>0</v>
      </c>
      <c r="AL9" s="10">
        <f t="shared" ca="1" si="22"/>
        <v>0</v>
      </c>
      <c r="AM9" s="10">
        <f t="shared" ca="1" si="22"/>
        <v>0</v>
      </c>
      <c r="AN9" s="10">
        <f t="shared" ca="1" si="22"/>
        <v>0</v>
      </c>
      <c r="AO9" s="10">
        <f t="shared" ca="1" si="22"/>
        <v>0</v>
      </c>
      <c r="AP9" s="10">
        <f t="shared" ca="1" si="22"/>
        <v>0</v>
      </c>
      <c r="AQ9" s="10">
        <f t="shared" ca="1" si="22"/>
        <v>0</v>
      </c>
      <c r="AR9" s="10">
        <f t="shared" ca="1" si="22"/>
        <v>0</v>
      </c>
      <c r="AS9" s="10">
        <f t="shared" ca="1" si="22"/>
        <v>0</v>
      </c>
      <c r="AT9" s="10">
        <f t="shared" ca="1" si="22"/>
        <v>0</v>
      </c>
      <c r="AU9" s="10">
        <f t="shared" ca="1" si="22"/>
        <v>0</v>
      </c>
      <c r="AV9" s="10">
        <f t="shared" ca="1" si="22"/>
        <v>0</v>
      </c>
      <c r="AW9" s="10">
        <f t="shared" ca="1" si="22"/>
        <v>0</v>
      </c>
      <c r="AX9" s="10">
        <f t="shared" ca="1" si="22"/>
        <v>0</v>
      </c>
      <c r="AY9" s="10">
        <f t="shared" ca="1" si="22"/>
        <v>0</v>
      </c>
      <c r="AZ9" s="10">
        <f t="shared" ca="1" si="22"/>
        <v>0</v>
      </c>
      <c r="BA9" s="10">
        <f t="shared" ca="1" si="22"/>
        <v>0</v>
      </c>
      <c r="BB9" s="10">
        <f t="shared" ca="1" si="22"/>
        <v>0</v>
      </c>
      <c r="BC9" s="10">
        <f t="shared" ca="1" si="22"/>
        <v>0</v>
      </c>
      <c r="BD9" s="10">
        <f t="shared" ca="1" si="22"/>
        <v>0</v>
      </c>
      <c r="BE9" s="10">
        <f t="shared" ca="1" si="22"/>
        <v>0</v>
      </c>
      <c r="BF9" s="10">
        <f t="shared" ca="1" si="22"/>
        <v>0</v>
      </c>
      <c r="BG9" s="10">
        <f t="shared" ca="1" si="22"/>
        <v>0</v>
      </c>
    </row>
    <row r="10" spans="1:59" ht="18.600000000000001" customHeight="1" x14ac:dyDescent="0.2">
      <c r="A10" s="182" t="s">
        <v>159</v>
      </c>
      <c r="B10" s="2" t="s">
        <v>79</v>
      </c>
      <c r="C10" s="301"/>
      <c r="D10" s="302"/>
      <c r="E10" s="94">
        <v>60</v>
      </c>
      <c r="F10" s="91">
        <f t="shared" ca="1" si="19"/>
        <v>0</v>
      </c>
      <c r="G10" s="86">
        <f ca="1">IFERROR(SUMIFS(OFFSET(G$21,1,0,200,1),OFFSET($E$21,1,0,200,1),"Admin"),"")</f>
        <v>0</v>
      </c>
      <c r="H10" s="86">
        <f t="shared" ref="H10:BG10" ca="1" si="23">IFERROR(SUMIFS(OFFSET(H$21,1,0,200,1),OFFSET($E$21,1,0,200,1),"Admin"),"")</f>
        <v>0</v>
      </c>
      <c r="I10" s="86">
        <f t="shared" ca="1" si="23"/>
        <v>0</v>
      </c>
      <c r="J10" s="86">
        <f t="shared" ca="1" si="23"/>
        <v>0</v>
      </c>
      <c r="K10" s="86">
        <f t="shared" ca="1" si="23"/>
        <v>0</v>
      </c>
      <c r="L10" s="86">
        <f t="shared" ca="1" si="23"/>
        <v>0</v>
      </c>
      <c r="M10" s="86">
        <f t="shared" ca="1" si="23"/>
        <v>0</v>
      </c>
      <c r="N10" s="86">
        <f t="shared" ca="1" si="23"/>
        <v>0</v>
      </c>
      <c r="O10" s="86">
        <f t="shared" ca="1" si="23"/>
        <v>0</v>
      </c>
      <c r="P10" s="86">
        <f t="shared" ca="1" si="23"/>
        <v>0</v>
      </c>
      <c r="Q10" s="86">
        <f t="shared" ca="1" si="23"/>
        <v>0</v>
      </c>
      <c r="R10" s="86">
        <f t="shared" ca="1" si="23"/>
        <v>0</v>
      </c>
      <c r="S10" s="86">
        <f t="shared" ca="1" si="23"/>
        <v>0</v>
      </c>
      <c r="T10" s="86">
        <f t="shared" ca="1" si="23"/>
        <v>0</v>
      </c>
      <c r="U10" s="86">
        <f t="shared" ca="1" si="23"/>
        <v>0</v>
      </c>
      <c r="V10" s="86">
        <f t="shared" ca="1" si="23"/>
        <v>0</v>
      </c>
      <c r="W10" s="86">
        <f t="shared" ca="1" si="23"/>
        <v>0</v>
      </c>
      <c r="X10" s="86">
        <f t="shared" ca="1" si="23"/>
        <v>0</v>
      </c>
      <c r="Y10" s="86">
        <f t="shared" ca="1" si="23"/>
        <v>0</v>
      </c>
      <c r="Z10" s="86">
        <f t="shared" ca="1" si="23"/>
        <v>0</v>
      </c>
      <c r="AA10" s="86">
        <f t="shared" ca="1" si="23"/>
        <v>0</v>
      </c>
      <c r="AB10" s="86">
        <f t="shared" ca="1" si="23"/>
        <v>0</v>
      </c>
      <c r="AC10" s="86">
        <f t="shared" ca="1" si="23"/>
        <v>0</v>
      </c>
      <c r="AD10" s="86">
        <f t="shared" ca="1" si="23"/>
        <v>0</v>
      </c>
      <c r="AE10" s="86">
        <f t="shared" ca="1" si="23"/>
        <v>0</v>
      </c>
      <c r="AF10" s="86">
        <f t="shared" ca="1" si="23"/>
        <v>0</v>
      </c>
      <c r="AG10" s="86">
        <f t="shared" ca="1" si="23"/>
        <v>0</v>
      </c>
      <c r="AH10" s="86">
        <f t="shared" ca="1" si="23"/>
        <v>0</v>
      </c>
      <c r="AI10" s="86">
        <f t="shared" ca="1" si="23"/>
        <v>0</v>
      </c>
      <c r="AJ10" s="86">
        <f t="shared" ca="1" si="23"/>
        <v>0</v>
      </c>
      <c r="AK10" s="86">
        <f t="shared" ca="1" si="23"/>
        <v>0</v>
      </c>
      <c r="AL10" s="86">
        <f t="shared" ca="1" si="23"/>
        <v>0</v>
      </c>
      <c r="AM10" s="86">
        <f t="shared" ca="1" si="23"/>
        <v>0</v>
      </c>
      <c r="AN10" s="86">
        <f t="shared" ca="1" si="23"/>
        <v>0</v>
      </c>
      <c r="AO10" s="86">
        <f t="shared" ca="1" si="23"/>
        <v>0</v>
      </c>
      <c r="AP10" s="86">
        <f t="shared" ca="1" si="23"/>
        <v>0</v>
      </c>
      <c r="AQ10" s="86">
        <f t="shared" ca="1" si="23"/>
        <v>0</v>
      </c>
      <c r="AR10" s="86">
        <f t="shared" ca="1" si="23"/>
        <v>0</v>
      </c>
      <c r="AS10" s="86">
        <f t="shared" ca="1" si="23"/>
        <v>0</v>
      </c>
      <c r="AT10" s="86">
        <f t="shared" ca="1" si="23"/>
        <v>0</v>
      </c>
      <c r="AU10" s="86">
        <f t="shared" ca="1" si="23"/>
        <v>0</v>
      </c>
      <c r="AV10" s="86">
        <f t="shared" ca="1" si="23"/>
        <v>0</v>
      </c>
      <c r="AW10" s="86">
        <f t="shared" ca="1" si="23"/>
        <v>0</v>
      </c>
      <c r="AX10" s="86">
        <f t="shared" ca="1" si="23"/>
        <v>0</v>
      </c>
      <c r="AY10" s="86">
        <f t="shared" ca="1" si="23"/>
        <v>0</v>
      </c>
      <c r="AZ10" s="86">
        <f t="shared" ca="1" si="23"/>
        <v>0</v>
      </c>
      <c r="BA10" s="86">
        <f t="shared" ca="1" si="23"/>
        <v>0</v>
      </c>
      <c r="BB10" s="86">
        <f t="shared" ca="1" si="23"/>
        <v>0</v>
      </c>
      <c r="BC10" s="86">
        <f t="shared" ca="1" si="23"/>
        <v>0</v>
      </c>
      <c r="BD10" s="86">
        <f t="shared" ca="1" si="23"/>
        <v>0</v>
      </c>
      <c r="BE10" s="86">
        <f t="shared" ca="1" si="23"/>
        <v>0</v>
      </c>
      <c r="BF10" s="86">
        <f t="shared" ca="1" si="23"/>
        <v>0</v>
      </c>
      <c r="BG10" s="86">
        <f t="shared" ca="1" si="23"/>
        <v>0</v>
      </c>
    </row>
    <row r="11" spans="1:59" ht="21.75" customHeight="1" x14ac:dyDescent="0.2">
      <c r="A11" s="29" t="s">
        <v>1</v>
      </c>
      <c r="B11" s="303" t="s">
        <v>80</v>
      </c>
      <c r="C11" s="304"/>
      <c r="D11" s="305"/>
      <c r="E11" s="40">
        <f>SUM(E12:E16)</f>
        <v>224.38800000000001</v>
      </c>
      <c r="F11" s="40">
        <f t="shared" ca="1" si="19"/>
        <v>8</v>
      </c>
      <c r="G11" s="10">
        <f ca="1">IFERROR(SUMIFS(OFFSET(G$21,1,0,200,1),OFFSET($E$21,1,0,200,1),"Absence"),"")</f>
        <v>8</v>
      </c>
      <c r="H11" s="10">
        <f t="shared" ref="H11:BG11" ca="1" si="24">IFERROR(SUMIFS(OFFSET(H$21,1,0,200,1),OFFSET($E$21,1,0,200,1),"Absence"),"")</f>
        <v>0</v>
      </c>
      <c r="I11" s="10">
        <f t="shared" ca="1" si="24"/>
        <v>0</v>
      </c>
      <c r="J11" s="10">
        <f t="shared" ca="1" si="24"/>
        <v>0</v>
      </c>
      <c r="K11" s="10">
        <f t="shared" ca="1" si="24"/>
        <v>0</v>
      </c>
      <c r="L11" s="10">
        <f t="shared" ca="1" si="24"/>
        <v>0</v>
      </c>
      <c r="M11" s="10">
        <f t="shared" ca="1" si="24"/>
        <v>0</v>
      </c>
      <c r="N11" s="10">
        <f t="shared" ca="1" si="24"/>
        <v>0</v>
      </c>
      <c r="O11" s="10">
        <f t="shared" ca="1" si="24"/>
        <v>0</v>
      </c>
      <c r="P11" s="10">
        <f t="shared" ca="1" si="24"/>
        <v>0</v>
      </c>
      <c r="Q11" s="10">
        <f t="shared" ca="1" si="24"/>
        <v>0</v>
      </c>
      <c r="R11" s="10">
        <f t="shared" ca="1" si="24"/>
        <v>0</v>
      </c>
      <c r="S11" s="10">
        <f t="shared" ca="1" si="24"/>
        <v>0</v>
      </c>
      <c r="T11" s="10">
        <f t="shared" ca="1" si="24"/>
        <v>0</v>
      </c>
      <c r="U11" s="10">
        <f t="shared" ca="1" si="24"/>
        <v>0</v>
      </c>
      <c r="V11" s="10">
        <f t="shared" ca="1" si="24"/>
        <v>0</v>
      </c>
      <c r="W11" s="10">
        <f t="shared" ca="1" si="24"/>
        <v>0</v>
      </c>
      <c r="X11" s="10">
        <f t="shared" ca="1" si="24"/>
        <v>0</v>
      </c>
      <c r="Y11" s="10">
        <f t="shared" ca="1" si="24"/>
        <v>0</v>
      </c>
      <c r="Z11" s="10">
        <f t="shared" ca="1" si="24"/>
        <v>0</v>
      </c>
      <c r="AA11" s="10">
        <f t="shared" ca="1" si="24"/>
        <v>0</v>
      </c>
      <c r="AB11" s="10">
        <f t="shared" ca="1" si="24"/>
        <v>0</v>
      </c>
      <c r="AC11" s="10">
        <f t="shared" ca="1" si="24"/>
        <v>0</v>
      </c>
      <c r="AD11" s="10">
        <f t="shared" ca="1" si="24"/>
        <v>0</v>
      </c>
      <c r="AE11" s="10">
        <f t="shared" ca="1" si="24"/>
        <v>0</v>
      </c>
      <c r="AF11" s="10">
        <f t="shared" ca="1" si="24"/>
        <v>0</v>
      </c>
      <c r="AG11" s="10">
        <f t="shared" ca="1" si="24"/>
        <v>0</v>
      </c>
      <c r="AH11" s="10">
        <f t="shared" ca="1" si="24"/>
        <v>0</v>
      </c>
      <c r="AI11" s="10">
        <f t="shared" ca="1" si="24"/>
        <v>0</v>
      </c>
      <c r="AJ11" s="10">
        <f t="shared" ca="1" si="24"/>
        <v>0</v>
      </c>
      <c r="AK11" s="10">
        <f t="shared" ca="1" si="24"/>
        <v>0</v>
      </c>
      <c r="AL11" s="10">
        <f t="shared" ca="1" si="24"/>
        <v>0</v>
      </c>
      <c r="AM11" s="10">
        <f t="shared" ca="1" si="24"/>
        <v>0</v>
      </c>
      <c r="AN11" s="10">
        <f t="shared" ca="1" si="24"/>
        <v>0</v>
      </c>
      <c r="AO11" s="10">
        <f t="shared" ca="1" si="24"/>
        <v>0</v>
      </c>
      <c r="AP11" s="10">
        <f t="shared" ca="1" si="24"/>
        <v>0</v>
      </c>
      <c r="AQ11" s="10">
        <f t="shared" ca="1" si="24"/>
        <v>0</v>
      </c>
      <c r="AR11" s="10">
        <f t="shared" ca="1" si="24"/>
        <v>0</v>
      </c>
      <c r="AS11" s="10">
        <f t="shared" ca="1" si="24"/>
        <v>0</v>
      </c>
      <c r="AT11" s="10">
        <f t="shared" ca="1" si="24"/>
        <v>0</v>
      </c>
      <c r="AU11" s="10">
        <f t="shared" ca="1" si="24"/>
        <v>0</v>
      </c>
      <c r="AV11" s="10">
        <f t="shared" ca="1" si="24"/>
        <v>0</v>
      </c>
      <c r="AW11" s="10">
        <f t="shared" ca="1" si="24"/>
        <v>0</v>
      </c>
      <c r="AX11" s="10">
        <f t="shared" ca="1" si="24"/>
        <v>0</v>
      </c>
      <c r="AY11" s="10">
        <f t="shared" ca="1" si="24"/>
        <v>0</v>
      </c>
      <c r="AZ11" s="10">
        <f t="shared" ca="1" si="24"/>
        <v>0</v>
      </c>
      <c r="BA11" s="10">
        <f t="shared" ca="1" si="24"/>
        <v>0</v>
      </c>
      <c r="BB11" s="10">
        <f t="shared" ca="1" si="24"/>
        <v>0</v>
      </c>
      <c r="BC11" s="10">
        <f t="shared" ca="1" si="24"/>
        <v>0</v>
      </c>
      <c r="BD11" s="10">
        <f t="shared" ca="1" si="24"/>
        <v>0</v>
      </c>
      <c r="BE11" s="10">
        <f t="shared" ca="1" si="24"/>
        <v>0</v>
      </c>
      <c r="BF11" s="10">
        <f t="shared" ca="1" si="24"/>
        <v>0</v>
      </c>
      <c r="BG11" s="10">
        <f t="shared" ca="1" si="24"/>
        <v>0</v>
      </c>
    </row>
    <row r="12" spans="1:59" ht="15.6" customHeight="1" outlineLevel="1" x14ac:dyDescent="0.2">
      <c r="A12" s="29" t="s">
        <v>34</v>
      </c>
      <c r="B12" s="303"/>
      <c r="C12" s="304"/>
      <c r="D12" s="305"/>
      <c r="E12" s="96">
        <v>64</v>
      </c>
      <c r="F12" s="40">
        <f t="shared" ca="1" si="19"/>
        <v>0</v>
      </c>
      <c r="G12" s="10">
        <f ca="1">IFERROR(SUMIFS(OFFSET(G$21,1,0,200,1),OFFSET($A$21,1,0,200,1),"zzzSick Leave"),"")</f>
        <v>0</v>
      </c>
      <c r="H12" s="10">
        <f t="shared" ref="H12:BG12" ca="1" si="25">IFERROR(SUMIFS(OFFSET(H$21,1,0,200,1),OFFSET($A$21,1,0,200,1),"zzzSick Leave"),"")</f>
        <v>0</v>
      </c>
      <c r="I12" s="10">
        <f t="shared" ca="1" si="25"/>
        <v>0</v>
      </c>
      <c r="J12" s="10">
        <f t="shared" ca="1" si="25"/>
        <v>0</v>
      </c>
      <c r="K12" s="10">
        <f t="shared" ca="1" si="25"/>
        <v>0</v>
      </c>
      <c r="L12" s="10">
        <f t="shared" ca="1" si="25"/>
        <v>0</v>
      </c>
      <c r="M12" s="10">
        <f t="shared" ca="1" si="25"/>
        <v>0</v>
      </c>
      <c r="N12" s="10">
        <f t="shared" ca="1" si="25"/>
        <v>0</v>
      </c>
      <c r="O12" s="10">
        <f t="shared" ca="1" si="25"/>
        <v>0</v>
      </c>
      <c r="P12" s="10">
        <f t="shared" ca="1" si="25"/>
        <v>0</v>
      </c>
      <c r="Q12" s="10">
        <f t="shared" ca="1" si="25"/>
        <v>0</v>
      </c>
      <c r="R12" s="10">
        <f t="shared" ca="1" si="25"/>
        <v>0</v>
      </c>
      <c r="S12" s="10">
        <f t="shared" ca="1" si="25"/>
        <v>0</v>
      </c>
      <c r="T12" s="10">
        <f t="shared" ca="1" si="25"/>
        <v>0</v>
      </c>
      <c r="U12" s="10">
        <f t="shared" ca="1" si="25"/>
        <v>0</v>
      </c>
      <c r="V12" s="10">
        <f t="shared" ca="1" si="25"/>
        <v>0</v>
      </c>
      <c r="W12" s="10">
        <f t="shared" ca="1" si="25"/>
        <v>0</v>
      </c>
      <c r="X12" s="10">
        <f t="shared" ca="1" si="25"/>
        <v>0</v>
      </c>
      <c r="Y12" s="10">
        <f t="shared" ca="1" si="25"/>
        <v>0</v>
      </c>
      <c r="Z12" s="10">
        <f t="shared" ca="1" si="25"/>
        <v>0</v>
      </c>
      <c r="AA12" s="10">
        <f t="shared" ca="1" si="25"/>
        <v>0</v>
      </c>
      <c r="AB12" s="10">
        <f t="shared" ca="1" si="25"/>
        <v>0</v>
      </c>
      <c r="AC12" s="10">
        <f t="shared" ca="1" si="25"/>
        <v>0</v>
      </c>
      <c r="AD12" s="10">
        <f t="shared" ca="1" si="25"/>
        <v>0</v>
      </c>
      <c r="AE12" s="10">
        <f t="shared" ca="1" si="25"/>
        <v>0</v>
      </c>
      <c r="AF12" s="10">
        <f t="shared" ca="1" si="25"/>
        <v>0</v>
      </c>
      <c r="AG12" s="10">
        <f t="shared" ca="1" si="25"/>
        <v>0</v>
      </c>
      <c r="AH12" s="10">
        <f t="shared" ca="1" si="25"/>
        <v>0</v>
      </c>
      <c r="AI12" s="10">
        <f t="shared" ca="1" si="25"/>
        <v>0</v>
      </c>
      <c r="AJ12" s="10">
        <f t="shared" ca="1" si="25"/>
        <v>0</v>
      </c>
      <c r="AK12" s="10">
        <f t="shared" ca="1" si="25"/>
        <v>0</v>
      </c>
      <c r="AL12" s="10">
        <f t="shared" ca="1" si="25"/>
        <v>0</v>
      </c>
      <c r="AM12" s="10">
        <f t="shared" ca="1" si="25"/>
        <v>0</v>
      </c>
      <c r="AN12" s="10">
        <f t="shared" ca="1" si="25"/>
        <v>0</v>
      </c>
      <c r="AO12" s="10">
        <f t="shared" ca="1" si="25"/>
        <v>0</v>
      </c>
      <c r="AP12" s="10">
        <f t="shared" ca="1" si="25"/>
        <v>0</v>
      </c>
      <c r="AQ12" s="10">
        <f t="shared" ca="1" si="25"/>
        <v>0</v>
      </c>
      <c r="AR12" s="10">
        <f t="shared" ca="1" si="25"/>
        <v>0</v>
      </c>
      <c r="AS12" s="10">
        <f t="shared" ca="1" si="25"/>
        <v>0</v>
      </c>
      <c r="AT12" s="10">
        <f t="shared" ca="1" si="25"/>
        <v>0</v>
      </c>
      <c r="AU12" s="10">
        <f t="shared" ca="1" si="25"/>
        <v>0</v>
      </c>
      <c r="AV12" s="10">
        <f t="shared" ca="1" si="25"/>
        <v>0</v>
      </c>
      <c r="AW12" s="10">
        <f t="shared" ca="1" si="25"/>
        <v>0</v>
      </c>
      <c r="AX12" s="10">
        <f t="shared" ca="1" si="25"/>
        <v>0</v>
      </c>
      <c r="AY12" s="10">
        <f t="shared" ca="1" si="25"/>
        <v>0</v>
      </c>
      <c r="AZ12" s="10">
        <f t="shared" ca="1" si="25"/>
        <v>0</v>
      </c>
      <c r="BA12" s="10">
        <f t="shared" ca="1" si="25"/>
        <v>0</v>
      </c>
      <c r="BB12" s="10">
        <f t="shared" ca="1" si="25"/>
        <v>0</v>
      </c>
      <c r="BC12" s="10">
        <f t="shared" ca="1" si="25"/>
        <v>0</v>
      </c>
      <c r="BD12" s="10">
        <f t="shared" ca="1" si="25"/>
        <v>0</v>
      </c>
      <c r="BE12" s="10">
        <f t="shared" ca="1" si="25"/>
        <v>0</v>
      </c>
      <c r="BF12" s="10">
        <f t="shared" ca="1" si="25"/>
        <v>0</v>
      </c>
      <c r="BG12" s="10">
        <f t="shared" ca="1" si="25"/>
        <v>0</v>
      </c>
    </row>
    <row r="13" spans="1:59" ht="15.6" customHeight="1" outlineLevel="1" x14ac:dyDescent="0.2">
      <c r="A13" s="29" t="s">
        <v>33</v>
      </c>
      <c r="B13" s="303"/>
      <c r="C13" s="304"/>
      <c r="D13" s="305"/>
      <c r="E13" s="96">
        <f>PTO!$Q$3*26.1</f>
        <v>80.388000000000005</v>
      </c>
      <c r="F13" s="40">
        <f t="shared" ca="1" si="19"/>
        <v>0</v>
      </c>
      <c r="G13" s="10">
        <f ca="1">IFERROR(SUMIFS(OFFSET(G$21,1,0,200,1),OFFSET($A$21,1,0,200,1),"zzzPTO"),"")</f>
        <v>0</v>
      </c>
      <c r="H13" s="10">
        <f t="shared" ref="H13:BG13" ca="1" si="26">IFERROR(SUMIFS(OFFSET(H$21,1,0,200,1),OFFSET($A$21,1,0,200,1),"zzzPTO"),"")</f>
        <v>0</v>
      </c>
      <c r="I13" s="10">
        <f t="shared" ca="1" si="26"/>
        <v>0</v>
      </c>
      <c r="J13" s="10">
        <f t="shared" ca="1" si="26"/>
        <v>0</v>
      </c>
      <c r="K13" s="10">
        <f t="shared" ca="1" si="26"/>
        <v>0</v>
      </c>
      <c r="L13" s="10">
        <f t="shared" ca="1" si="26"/>
        <v>0</v>
      </c>
      <c r="M13" s="10">
        <f t="shared" ca="1" si="26"/>
        <v>0</v>
      </c>
      <c r="N13" s="10">
        <f t="shared" ca="1" si="26"/>
        <v>0</v>
      </c>
      <c r="O13" s="10">
        <f t="shared" ca="1" si="26"/>
        <v>0</v>
      </c>
      <c r="P13" s="10">
        <f t="shared" ca="1" si="26"/>
        <v>0</v>
      </c>
      <c r="Q13" s="10">
        <f t="shared" ca="1" si="26"/>
        <v>0</v>
      </c>
      <c r="R13" s="10">
        <f t="shared" ca="1" si="26"/>
        <v>0</v>
      </c>
      <c r="S13" s="10">
        <f t="shared" ca="1" si="26"/>
        <v>0</v>
      </c>
      <c r="T13" s="10">
        <f t="shared" ca="1" si="26"/>
        <v>0</v>
      </c>
      <c r="U13" s="10">
        <f t="shared" ca="1" si="26"/>
        <v>0</v>
      </c>
      <c r="V13" s="10">
        <f t="shared" ca="1" si="26"/>
        <v>0</v>
      </c>
      <c r="W13" s="10">
        <f t="shared" ca="1" si="26"/>
        <v>0</v>
      </c>
      <c r="X13" s="10">
        <f t="shared" ca="1" si="26"/>
        <v>0</v>
      </c>
      <c r="Y13" s="10">
        <f t="shared" ca="1" si="26"/>
        <v>0</v>
      </c>
      <c r="Z13" s="10">
        <f t="shared" ca="1" si="26"/>
        <v>0</v>
      </c>
      <c r="AA13" s="10">
        <f t="shared" ca="1" si="26"/>
        <v>0</v>
      </c>
      <c r="AB13" s="10">
        <f t="shared" ca="1" si="26"/>
        <v>0</v>
      </c>
      <c r="AC13" s="10">
        <f t="shared" ca="1" si="26"/>
        <v>0</v>
      </c>
      <c r="AD13" s="10">
        <f t="shared" ca="1" si="26"/>
        <v>0</v>
      </c>
      <c r="AE13" s="10">
        <f t="shared" ca="1" si="26"/>
        <v>0</v>
      </c>
      <c r="AF13" s="10">
        <f t="shared" ca="1" si="26"/>
        <v>0</v>
      </c>
      <c r="AG13" s="10">
        <f t="shared" ca="1" si="26"/>
        <v>0</v>
      </c>
      <c r="AH13" s="10">
        <f t="shared" ca="1" si="26"/>
        <v>0</v>
      </c>
      <c r="AI13" s="10">
        <f t="shared" ca="1" si="26"/>
        <v>0</v>
      </c>
      <c r="AJ13" s="10">
        <f t="shared" ca="1" si="26"/>
        <v>0</v>
      </c>
      <c r="AK13" s="10">
        <f t="shared" ca="1" si="26"/>
        <v>0</v>
      </c>
      <c r="AL13" s="10">
        <f t="shared" ca="1" si="26"/>
        <v>0</v>
      </c>
      <c r="AM13" s="10">
        <f t="shared" ca="1" si="26"/>
        <v>0</v>
      </c>
      <c r="AN13" s="10">
        <f t="shared" ca="1" si="26"/>
        <v>0</v>
      </c>
      <c r="AO13" s="10">
        <f t="shared" ca="1" si="26"/>
        <v>0</v>
      </c>
      <c r="AP13" s="10">
        <f t="shared" ca="1" si="26"/>
        <v>0</v>
      </c>
      <c r="AQ13" s="10">
        <f t="shared" ca="1" si="26"/>
        <v>0</v>
      </c>
      <c r="AR13" s="10">
        <f t="shared" ca="1" si="26"/>
        <v>0</v>
      </c>
      <c r="AS13" s="10">
        <f t="shared" ca="1" si="26"/>
        <v>0</v>
      </c>
      <c r="AT13" s="10">
        <f t="shared" ca="1" si="26"/>
        <v>0</v>
      </c>
      <c r="AU13" s="10">
        <f t="shared" ca="1" si="26"/>
        <v>0</v>
      </c>
      <c r="AV13" s="10">
        <f t="shared" ca="1" si="26"/>
        <v>0</v>
      </c>
      <c r="AW13" s="10">
        <f t="shared" ca="1" si="26"/>
        <v>0</v>
      </c>
      <c r="AX13" s="10">
        <f t="shared" ca="1" si="26"/>
        <v>0</v>
      </c>
      <c r="AY13" s="10">
        <f t="shared" ca="1" si="26"/>
        <v>0</v>
      </c>
      <c r="AZ13" s="10">
        <f t="shared" ca="1" si="26"/>
        <v>0</v>
      </c>
      <c r="BA13" s="10">
        <f t="shared" ca="1" si="26"/>
        <v>0</v>
      </c>
      <c r="BB13" s="10">
        <f t="shared" ca="1" si="26"/>
        <v>0</v>
      </c>
      <c r="BC13" s="10">
        <f t="shared" ca="1" si="26"/>
        <v>0</v>
      </c>
      <c r="BD13" s="10">
        <f t="shared" ca="1" si="26"/>
        <v>0</v>
      </c>
      <c r="BE13" s="10">
        <f t="shared" ca="1" si="26"/>
        <v>0</v>
      </c>
      <c r="BF13" s="10">
        <f t="shared" ca="1" si="26"/>
        <v>0</v>
      </c>
      <c r="BG13" s="10">
        <f t="shared" ca="1" si="26"/>
        <v>0</v>
      </c>
    </row>
    <row r="14" spans="1:59" ht="15.6" customHeight="1" outlineLevel="1" x14ac:dyDescent="0.2">
      <c r="A14" s="29" t="s">
        <v>35</v>
      </c>
      <c r="B14" s="303"/>
      <c r="C14" s="304"/>
      <c r="D14" s="305"/>
      <c r="E14" s="96">
        <v>24</v>
      </c>
      <c r="F14" s="40">
        <f t="shared" ca="1" si="19"/>
        <v>0</v>
      </c>
      <c r="G14" s="10">
        <f ca="1">IFERROR(SUMIFS(OFFSET(G$21,1,0,200,1),OFFSET($A$21,1,0,200,1),"zzzFloating Holidays"),"")</f>
        <v>0</v>
      </c>
      <c r="H14" s="10">
        <f t="shared" ref="H14:BG14" ca="1" si="27">IFERROR(SUMIFS(OFFSET(H$21,1,0,200,1),OFFSET($A$21,1,0,200,1),"zzzFloating Holidays"),"")</f>
        <v>0</v>
      </c>
      <c r="I14" s="10">
        <f t="shared" ca="1" si="27"/>
        <v>0</v>
      </c>
      <c r="J14" s="10">
        <f t="shared" ca="1" si="27"/>
        <v>0</v>
      </c>
      <c r="K14" s="10">
        <f t="shared" ca="1" si="27"/>
        <v>0</v>
      </c>
      <c r="L14" s="10">
        <f t="shared" ca="1" si="27"/>
        <v>0</v>
      </c>
      <c r="M14" s="10">
        <f t="shared" ca="1" si="27"/>
        <v>0</v>
      </c>
      <c r="N14" s="10">
        <f t="shared" ca="1" si="27"/>
        <v>0</v>
      </c>
      <c r="O14" s="10">
        <f t="shared" ca="1" si="27"/>
        <v>0</v>
      </c>
      <c r="P14" s="10">
        <f t="shared" ca="1" si="27"/>
        <v>0</v>
      </c>
      <c r="Q14" s="10">
        <f t="shared" ca="1" si="27"/>
        <v>0</v>
      </c>
      <c r="R14" s="10">
        <f t="shared" ca="1" si="27"/>
        <v>0</v>
      </c>
      <c r="S14" s="10">
        <f t="shared" ca="1" si="27"/>
        <v>0</v>
      </c>
      <c r="T14" s="10">
        <f t="shared" ca="1" si="27"/>
        <v>0</v>
      </c>
      <c r="U14" s="10">
        <f t="shared" ca="1" si="27"/>
        <v>0</v>
      </c>
      <c r="V14" s="10">
        <f t="shared" ca="1" si="27"/>
        <v>0</v>
      </c>
      <c r="W14" s="10">
        <f t="shared" ca="1" si="27"/>
        <v>0</v>
      </c>
      <c r="X14" s="10">
        <f t="shared" ca="1" si="27"/>
        <v>0</v>
      </c>
      <c r="Y14" s="10">
        <f t="shared" ca="1" si="27"/>
        <v>0</v>
      </c>
      <c r="Z14" s="10">
        <f t="shared" ca="1" si="27"/>
        <v>0</v>
      </c>
      <c r="AA14" s="10">
        <f t="shared" ca="1" si="27"/>
        <v>0</v>
      </c>
      <c r="AB14" s="10">
        <f t="shared" ca="1" si="27"/>
        <v>0</v>
      </c>
      <c r="AC14" s="10">
        <f t="shared" ca="1" si="27"/>
        <v>0</v>
      </c>
      <c r="AD14" s="10">
        <f t="shared" ca="1" si="27"/>
        <v>0</v>
      </c>
      <c r="AE14" s="10">
        <f t="shared" ca="1" si="27"/>
        <v>0</v>
      </c>
      <c r="AF14" s="10">
        <f t="shared" ca="1" si="27"/>
        <v>0</v>
      </c>
      <c r="AG14" s="10">
        <f t="shared" ca="1" si="27"/>
        <v>0</v>
      </c>
      <c r="AH14" s="10">
        <f t="shared" ca="1" si="27"/>
        <v>0</v>
      </c>
      <c r="AI14" s="10">
        <f t="shared" ca="1" si="27"/>
        <v>0</v>
      </c>
      <c r="AJ14" s="10">
        <f t="shared" ca="1" si="27"/>
        <v>0</v>
      </c>
      <c r="AK14" s="10">
        <f t="shared" ca="1" si="27"/>
        <v>0</v>
      </c>
      <c r="AL14" s="10">
        <f t="shared" ca="1" si="27"/>
        <v>0</v>
      </c>
      <c r="AM14" s="10">
        <f t="shared" ca="1" si="27"/>
        <v>0</v>
      </c>
      <c r="AN14" s="10">
        <f t="shared" ca="1" si="27"/>
        <v>0</v>
      </c>
      <c r="AO14" s="10">
        <f t="shared" ca="1" si="27"/>
        <v>0</v>
      </c>
      <c r="AP14" s="10">
        <f t="shared" ca="1" si="27"/>
        <v>0</v>
      </c>
      <c r="AQ14" s="10">
        <f t="shared" ca="1" si="27"/>
        <v>0</v>
      </c>
      <c r="AR14" s="10">
        <f t="shared" ca="1" si="27"/>
        <v>0</v>
      </c>
      <c r="AS14" s="10">
        <f t="shared" ca="1" si="27"/>
        <v>0</v>
      </c>
      <c r="AT14" s="10">
        <f t="shared" ca="1" si="27"/>
        <v>0</v>
      </c>
      <c r="AU14" s="10">
        <f t="shared" ca="1" si="27"/>
        <v>0</v>
      </c>
      <c r="AV14" s="10">
        <f t="shared" ca="1" si="27"/>
        <v>0</v>
      </c>
      <c r="AW14" s="10">
        <f t="shared" ca="1" si="27"/>
        <v>0</v>
      </c>
      <c r="AX14" s="10">
        <f t="shared" ca="1" si="27"/>
        <v>0</v>
      </c>
      <c r="AY14" s="10">
        <f t="shared" ca="1" si="27"/>
        <v>0</v>
      </c>
      <c r="AZ14" s="10">
        <f t="shared" ca="1" si="27"/>
        <v>0</v>
      </c>
      <c r="BA14" s="10">
        <f t="shared" ca="1" si="27"/>
        <v>0</v>
      </c>
      <c r="BB14" s="10">
        <f t="shared" ca="1" si="27"/>
        <v>0</v>
      </c>
      <c r="BC14" s="10">
        <f t="shared" ca="1" si="27"/>
        <v>0</v>
      </c>
      <c r="BD14" s="10">
        <f t="shared" ca="1" si="27"/>
        <v>0</v>
      </c>
      <c r="BE14" s="10">
        <f t="shared" ca="1" si="27"/>
        <v>0</v>
      </c>
      <c r="BF14" s="10">
        <f t="shared" ca="1" si="27"/>
        <v>0</v>
      </c>
      <c r="BG14" s="10">
        <f t="shared" ca="1" si="27"/>
        <v>0</v>
      </c>
    </row>
    <row r="15" spans="1:59" ht="15.6" customHeight="1" outlineLevel="1" x14ac:dyDescent="0.2">
      <c r="A15" s="29" t="s">
        <v>36</v>
      </c>
      <c r="B15" s="303"/>
      <c r="C15" s="304"/>
      <c r="D15" s="305"/>
      <c r="E15" s="96">
        <v>56</v>
      </c>
      <c r="F15" s="40">
        <f t="shared" ca="1" si="19"/>
        <v>8</v>
      </c>
      <c r="G15" s="10">
        <f ca="1">IFERROR(SUMIFS(OFFSET(G$21,1,0,200,1),OFFSET($A$21,1,0,200,1),"zzzHolidays"),"")</f>
        <v>8</v>
      </c>
      <c r="H15" s="10">
        <f t="shared" ref="H15:BG15" ca="1" si="28">IFERROR(SUMIFS(OFFSET(H$21,1,0,200,1),OFFSET($A$21,1,0,200,1),"zzzHolidays"),"")</f>
        <v>0</v>
      </c>
      <c r="I15" s="10">
        <f t="shared" ca="1" si="28"/>
        <v>0</v>
      </c>
      <c r="J15" s="10">
        <f t="shared" ca="1" si="28"/>
        <v>0</v>
      </c>
      <c r="K15" s="10">
        <f t="shared" ca="1" si="28"/>
        <v>0</v>
      </c>
      <c r="L15" s="10">
        <f t="shared" ca="1" si="28"/>
        <v>0</v>
      </c>
      <c r="M15" s="10">
        <f t="shared" ca="1" si="28"/>
        <v>0</v>
      </c>
      <c r="N15" s="10">
        <f t="shared" ca="1" si="28"/>
        <v>0</v>
      </c>
      <c r="O15" s="10">
        <f t="shared" ca="1" si="28"/>
        <v>0</v>
      </c>
      <c r="P15" s="10">
        <f t="shared" ca="1" si="28"/>
        <v>0</v>
      </c>
      <c r="Q15" s="10">
        <f t="shared" ca="1" si="28"/>
        <v>0</v>
      </c>
      <c r="R15" s="10">
        <f t="shared" ca="1" si="28"/>
        <v>0</v>
      </c>
      <c r="S15" s="10">
        <f t="shared" ca="1" si="28"/>
        <v>0</v>
      </c>
      <c r="T15" s="10">
        <f t="shared" ca="1" si="28"/>
        <v>0</v>
      </c>
      <c r="U15" s="10">
        <f t="shared" ca="1" si="28"/>
        <v>0</v>
      </c>
      <c r="V15" s="10">
        <f t="shared" ca="1" si="28"/>
        <v>0</v>
      </c>
      <c r="W15" s="10">
        <f t="shared" ca="1" si="28"/>
        <v>0</v>
      </c>
      <c r="X15" s="10">
        <f t="shared" ca="1" si="28"/>
        <v>0</v>
      </c>
      <c r="Y15" s="10">
        <f t="shared" ca="1" si="28"/>
        <v>0</v>
      </c>
      <c r="Z15" s="10">
        <f t="shared" ca="1" si="28"/>
        <v>0</v>
      </c>
      <c r="AA15" s="10">
        <f t="shared" ca="1" si="28"/>
        <v>0</v>
      </c>
      <c r="AB15" s="10">
        <f t="shared" ca="1" si="28"/>
        <v>0</v>
      </c>
      <c r="AC15" s="10">
        <f t="shared" ca="1" si="28"/>
        <v>0</v>
      </c>
      <c r="AD15" s="10">
        <f t="shared" ca="1" si="28"/>
        <v>0</v>
      </c>
      <c r="AE15" s="10">
        <f t="shared" ca="1" si="28"/>
        <v>0</v>
      </c>
      <c r="AF15" s="10">
        <f t="shared" ca="1" si="28"/>
        <v>0</v>
      </c>
      <c r="AG15" s="10">
        <f t="shared" ca="1" si="28"/>
        <v>0</v>
      </c>
      <c r="AH15" s="10">
        <f t="shared" ca="1" si="28"/>
        <v>0</v>
      </c>
      <c r="AI15" s="10">
        <f t="shared" ca="1" si="28"/>
        <v>0</v>
      </c>
      <c r="AJ15" s="10">
        <f t="shared" ca="1" si="28"/>
        <v>0</v>
      </c>
      <c r="AK15" s="10">
        <f t="shared" ca="1" si="28"/>
        <v>0</v>
      </c>
      <c r="AL15" s="10">
        <f t="shared" ca="1" si="28"/>
        <v>0</v>
      </c>
      <c r="AM15" s="10">
        <f t="shared" ca="1" si="28"/>
        <v>0</v>
      </c>
      <c r="AN15" s="10">
        <f t="shared" ca="1" si="28"/>
        <v>0</v>
      </c>
      <c r="AO15" s="10">
        <f t="shared" ca="1" si="28"/>
        <v>0</v>
      </c>
      <c r="AP15" s="10">
        <f t="shared" ca="1" si="28"/>
        <v>0</v>
      </c>
      <c r="AQ15" s="10">
        <f t="shared" ca="1" si="28"/>
        <v>0</v>
      </c>
      <c r="AR15" s="10">
        <f t="shared" ca="1" si="28"/>
        <v>0</v>
      </c>
      <c r="AS15" s="10">
        <f t="shared" ca="1" si="28"/>
        <v>0</v>
      </c>
      <c r="AT15" s="10">
        <f t="shared" ca="1" si="28"/>
        <v>0</v>
      </c>
      <c r="AU15" s="10">
        <f t="shared" ca="1" si="28"/>
        <v>0</v>
      </c>
      <c r="AV15" s="10">
        <f t="shared" ca="1" si="28"/>
        <v>0</v>
      </c>
      <c r="AW15" s="10">
        <f t="shared" ca="1" si="28"/>
        <v>0</v>
      </c>
      <c r="AX15" s="10">
        <f t="shared" ca="1" si="28"/>
        <v>0</v>
      </c>
      <c r="AY15" s="10">
        <f t="shared" ca="1" si="28"/>
        <v>0</v>
      </c>
      <c r="AZ15" s="10">
        <f t="shared" ca="1" si="28"/>
        <v>0</v>
      </c>
      <c r="BA15" s="10">
        <f t="shared" ca="1" si="28"/>
        <v>0</v>
      </c>
      <c r="BB15" s="10">
        <f t="shared" ca="1" si="28"/>
        <v>0</v>
      </c>
      <c r="BC15" s="10">
        <f t="shared" ca="1" si="28"/>
        <v>0</v>
      </c>
      <c r="BD15" s="10">
        <f t="shared" ca="1" si="28"/>
        <v>0</v>
      </c>
      <c r="BE15" s="10">
        <f t="shared" ca="1" si="28"/>
        <v>0</v>
      </c>
      <c r="BF15" s="10">
        <f t="shared" ca="1" si="28"/>
        <v>0</v>
      </c>
      <c r="BG15" s="10">
        <f t="shared" ca="1" si="28"/>
        <v>0</v>
      </c>
    </row>
    <row r="16" spans="1:59" ht="15.6" customHeight="1" outlineLevel="1" x14ac:dyDescent="0.2">
      <c r="A16" s="29" t="s">
        <v>96</v>
      </c>
      <c r="B16" s="303"/>
      <c r="C16" s="304"/>
      <c r="D16" s="305"/>
      <c r="E16" s="40"/>
      <c r="F16" s="40">
        <f t="shared" ca="1" si="19"/>
        <v>0</v>
      </c>
      <c r="G16" s="10">
        <f ca="1">G11-SUM(G12:G15)</f>
        <v>0</v>
      </c>
      <c r="H16" s="10">
        <f t="shared" ref="H16:BF16" ca="1" si="29">H11-SUM(H12:H15)</f>
        <v>0</v>
      </c>
      <c r="I16" s="10">
        <f t="shared" ca="1" si="29"/>
        <v>0</v>
      </c>
      <c r="J16" s="10">
        <f t="shared" ca="1" si="29"/>
        <v>0</v>
      </c>
      <c r="K16" s="10">
        <f t="shared" ca="1" si="29"/>
        <v>0</v>
      </c>
      <c r="L16" s="10">
        <f t="shared" ca="1" si="29"/>
        <v>0</v>
      </c>
      <c r="M16" s="10">
        <f t="shared" ca="1" si="29"/>
        <v>0</v>
      </c>
      <c r="N16" s="10">
        <f t="shared" ca="1" si="29"/>
        <v>0</v>
      </c>
      <c r="O16" s="10">
        <f t="shared" ca="1" si="29"/>
        <v>0</v>
      </c>
      <c r="P16" s="10">
        <f t="shared" ca="1" si="29"/>
        <v>0</v>
      </c>
      <c r="Q16" s="10">
        <f t="shared" ca="1" si="29"/>
        <v>0</v>
      </c>
      <c r="R16" s="10">
        <f t="shared" ca="1" si="29"/>
        <v>0</v>
      </c>
      <c r="S16" s="10">
        <f t="shared" ca="1" si="29"/>
        <v>0</v>
      </c>
      <c r="T16" s="10">
        <f t="shared" ca="1" si="29"/>
        <v>0</v>
      </c>
      <c r="U16" s="10">
        <f t="shared" ca="1" si="29"/>
        <v>0</v>
      </c>
      <c r="V16" s="10">
        <f t="shared" ca="1" si="29"/>
        <v>0</v>
      </c>
      <c r="W16" s="10">
        <f t="shared" ca="1" si="29"/>
        <v>0</v>
      </c>
      <c r="X16" s="10">
        <f t="shared" ca="1" si="29"/>
        <v>0</v>
      </c>
      <c r="Y16" s="10">
        <f t="shared" ca="1" si="29"/>
        <v>0</v>
      </c>
      <c r="Z16" s="10">
        <f t="shared" ca="1" si="29"/>
        <v>0</v>
      </c>
      <c r="AA16" s="10">
        <f t="shared" ca="1" si="29"/>
        <v>0</v>
      </c>
      <c r="AB16" s="10">
        <f t="shared" ca="1" si="29"/>
        <v>0</v>
      </c>
      <c r="AC16" s="10">
        <f t="shared" ca="1" si="29"/>
        <v>0</v>
      </c>
      <c r="AD16" s="10">
        <f t="shared" ca="1" si="29"/>
        <v>0</v>
      </c>
      <c r="AE16" s="10">
        <f t="shared" ca="1" si="29"/>
        <v>0</v>
      </c>
      <c r="AF16" s="10">
        <f t="shared" ca="1" si="29"/>
        <v>0</v>
      </c>
      <c r="AG16" s="10">
        <f t="shared" ca="1" si="29"/>
        <v>0</v>
      </c>
      <c r="AH16" s="10">
        <f t="shared" ca="1" si="29"/>
        <v>0</v>
      </c>
      <c r="AI16" s="10">
        <f t="shared" ca="1" si="29"/>
        <v>0</v>
      </c>
      <c r="AJ16" s="10">
        <f t="shared" ca="1" si="29"/>
        <v>0</v>
      </c>
      <c r="AK16" s="10">
        <f t="shared" ca="1" si="29"/>
        <v>0</v>
      </c>
      <c r="AL16" s="10">
        <f t="shared" ca="1" si="29"/>
        <v>0</v>
      </c>
      <c r="AM16" s="10">
        <f t="shared" ca="1" si="29"/>
        <v>0</v>
      </c>
      <c r="AN16" s="10">
        <f t="shared" ca="1" si="29"/>
        <v>0</v>
      </c>
      <c r="AO16" s="10">
        <f t="shared" ca="1" si="29"/>
        <v>0</v>
      </c>
      <c r="AP16" s="10">
        <f t="shared" ca="1" si="29"/>
        <v>0</v>
      </c>
      <c r="AQ16" s="10">
        <f t="shared" ca="1" si="29"/>
        <v>0</v>
      </c>
      <c r="AR16" s="10">
        <f t="shared" ca="1" si="29"/>
        <v>0</v>
      </c>
      <c r="AS16" s="10">
        <f t="shared" ca="1" si="29"/>
        <v>0</v>
      </c>
      <c r="AT16" s="10">
        <f t="shared" ca="1" si="29"/>
        <v>0</v>
      </c>
      <c r="AU16" s="10">
        <f t="shared" ca="1" si="29"/>
        <v>0</v>
      </c>
      <c r="AV16" s="10">
        <f t="shared" ca="1" si="29"/>
        <v>0</v>
      </c>
      <c r="AW16" s="10">
        <f t="shared" ca="1" si="29"/>
        <v>0</v>
      </c>
      <c r="AX16" s="10">
        <f t="shared" ca="1" si="29"/>
        <v>0</v>
      </c>
      <c r="AY16" s="10">
        <f t="shared" ca="1" si="29"/>
        <v>0</v>
      </c>
      <c r="AZ16" s="10">
        <f t="shared" ca="1" si="29"/>
        <v>0</v>
      </c>
      <c r="BA16" s="10">
        <f t="shared" ca="1" si="29"/>
        <v>0</v>
      </c>
      <c r="BB16" s="10">
        <f t="shared" ca="1" si="29"/>
        <v>0</v>
      </c>
      <c r="BC16" s="10">
        <f t="shared" ca="1" si="29"/>
        <v>0</v>
      </c>
      <c r="BD16" s="10">
        <f t="shared" ca="1" si="29"/>
        <v>0</v>
      </c>
      <c r="BE16" s="10">
        <f t="shared" ca="1" si="29"/>
        <v>0</v>
      </c>
      <c r="BF16" s="10">
        <f t="shared" ca="1" si="29"/>
        <v>0</v>
      </c>
      <c r="BG16" s="10">
        <f t="shared" ref="BG16" ca="1" si="30">BG11-SUM(BG12:BG15)</f>
        <v>0</v>
      </c>
    </row>
    <row r="17" spans="1:59" ht="24" x14ac:dyDescent="0.2">
      <c r="A17" s="87" t="s">
        <v>99</v>
      </c>
      <c r="B17" s="88"/>
      <c r="C17" s="89"/>
      <c r="D17" s="89"/>
      <c r="E17" s="95">
        <f ca="1">IFERROR(MAX((E7-F7)/(MAX(1:1)-WEEKNUM(TODAY(),2)),0),"")</f>
        <v>34.530612244897959</v>
      </c>
      <c r="F17" s="90">
        <f ca="1">IFERROR(E17/40,"")</f>
        <v>0.86326530612244901</v>
      </c>
      <c r="G17" s="86">
        <f t="shared" ref="G17:AL17" ca="1" si="31">SUM(G7:G11)</f>
        <v>8</v>
      </c>
      <c r="H17" s="86">
        <f t="shared" ca="1" si="31"/>
        <v>8</v>
      </c>
      <c r="I17" s="86">
        <f t="shared" ca="1" si="31"/>
        <v>0</v>
      </c>
      <c r="J17" s="86">
        <f t="shared" ca="1" si="31"/>
        <v>0</v>
      </c>
      <c r="K17" s="86">
        <f t="shared" ca="1" si="31"/>
        <v>0</v>
      </c>
      <c r="L17" s="86">
        <f t="shared" ca="1" si="31"/>
        <v>0</v>
      </c>
      <c r="M17" s="86">
        <f t="shared" ca="1" si="31"/>
        <v>0</v>
      </c>
      <c r="N17" s="86">
        <f t="shared" ca="1" si="31"/>
        <v>0</v>
      </c>
      <c r="O17" s="86">
        <f t="shared" ca="1" si="31"/>
        <v>0</v>
      </c>
      <c r="P17" s="86">
        <f t="shared" ca="1" si="31"/>
        <v>0</v>
      </c>
      <c r="Q17" s="86">
        <f t="shared" ca="1" si="31"/>
        <v>0</v>
      </c>
      <c r="R17" s="86">
        <f t="shared" ca="1" si="31"/>
        <v>0</v>
      </c>
      <c r="S17" s="86">
        <f t="shared" ca="1" si="31"/>
        <v>0</v>
      </c>
      <c r="T17" s="86">
        <f t="shared" ca="1" si="31"/>
        <v>0</v>
      </c>
      <c r="U17" s="86">
        <f t="shared" ca="1" si="31"/>
        <v>0</v>
      </c>
      <c r="V17" s="86">
        <f t="shared" ca="1" si="31"/>
        <v>0</v>
      </c>
      <c r="W17" s="86">
        <f t="shared" ca="1" si="31"/>
        <v>0</v>
      </c>
      <c r="X17" s="86">
        <f t="shared" ca="1" si="31"/>
        <v>0</v>
      </c>
      <c r="Y17" s="86">
        <f t="shared" ca="1" si="31"/>
        <v>0</v>
      </c>
      <c r="Z17" s="86">
        <f t="shared" ca="1" si="31"/>
        <v>0</v>
      </c>
      <c r="AA17" s="86">
        <f t="shared" ca="1" si="31"/>
        <v>0</v>
      </c>
      <c r="AB17" s="86">
        <f t="shared" ca="1" si="31"/>
        <v>0</v>
      </c>
      <c r="AC17" s="86">
        <f t="shared" ca="1" si="31"/>
        <v>0</v>
      </c>
      <c r="AD17" s="86">
        <f t="shared" ca="1" si="31"/>
        <v>0</v>
      </c>
      <c r="AE17" s="86">
        <f t="shared" ca="1" si="31"/>
        <v>0</v>
      </c>
      <c r="AF17" s="86">
        <f t="shared" ca="1" si="31"/>
        <v>0</v>
      </c>
      <c r="AG17" s="86">
        <f t="shared" ca="1" si="31"/>
        <v>0</v>
      </c>
      <c r="AH17" s="86">
        <f t="shared" ca="1" si="31"/>
        <v>0</v>
      </c>
      <c r="AI17" s="86">
        <f t="shared" ca="1" si="31"/>
        <v>0</v>
      </c>
      <c r="AJ17" s="86">
        <f t="shared" ca="1" si="31"/>
        <v>0</v>
      </c>
      <c r="AK17" s="86">
        <f t="shared" ca="1" si="31"/>
        <v>0</v>
      </c>
      <c r="AL17" s="86">
        <f t="shared" ca="1" si="31"/>
        <v>0</v>
      </c>
      <c r="AM17" s="86">
        <f t="shared" ref="AM17:BF17" ca="1" si="32">SUM(AM7:AM11)</f>
        <v>0</v>
      </c>
      <c r="AN17" s="86">
        <f t="shared" ca="1" si="32"/>
        <v>0</v>
      </c>
      <c r="AO17" s="86">
        <f t="shared" ca="1" si="32"/>
        <v>0</v>
      </c>
      <c r="AP17" s="86">
        <f t="shared" ca="1" si="32"/>
        <v>0</v>
      </c>
      <c r="AQ17" s="86">
        <f t="shared" ca="1" si="32"/>
        <v>0</v>
      </c>
      <c r="AR17" s="86">
        <f t="shared" ca="1" si="32"/>
        <v>0</v>
      </c>
      <c r="AS17" s="86">
        <f t="shared" ca="1" si="32"/>
        <v>0</v>
      </c>
      <c r="AT17" s="86">
        <f t="shared" ca="1" si="32"/>
        <v>0</v>
      </c>
      <c r="AU17" s="86">
        <f t="shared" ca="1" si="32"/>
        <v>0</v>
      </c>
      <c r="AV17" s="86">
        <f t="shared" ca="1" si="32"/>
        <v>0</v>
      </c>
      <c r="AW17" s="86">
        <f t="shared" ca="1" si="32"/>
        <v>0</v>
      </c>
      <c r="AX17" s="86">
        <f t="shared" ca="1" si="32"/>
        <v>0</v>
      </c>
      <c r="AY17" s="86">
        <f t="shared" ca="1" si="32"/>
        <v>0</v>
      </c>
      <c r="AZ17" s="86">
        <f t="shared" ca="1" si="32"/>
        <v>0</v>
      </c>
      <c r="BA17" s="86">
        <f t="shared" ca="1" si="32"/>
        <v>0</v>
      </c>
      <c r="BB17" s="86">
        <f t="shared" ca="1" si="32"/>
        <v>0</v>
      </c>
      <c r="BC17" s="86">
        <f t="shared" ca="1" si="32"/>
        <v>0</v>
      </c>
      <c r="BD17" s="86">
        <f t="shared" ca="1" si="32"/>
        <v>0</v>
      </c>
      <c r="BE17" s="86">
        <f t="shared" ca="1" si="32"/>
        <v>0</v>
      </c>
      <c r="BF17" s="86">
        <f t="shared" ca="1" si="32"/>
        <v>0</v>
      </c>
      <c r="BG17" s="86">
        <f t="shared" ref="BG17" ca="1" si="33">SUM(BG7:BG11)</f>
        <v>0</v>
      </c>
    </row>
    <row r="18" spans="1:59" ht="21.6" customHeight="1" x14ac:dyDescent="0.2">
      <c r="A18" s="6"/>
      <c r="B18" s="65"/>
      <c r="C18" s="66"/>
      <c r="D18" s="66"/>
      <c r="E18" s="80"/>
      <c r="F18" s="115">
        <f ca="1">TODAY()</f>
        <v>44212</v>
      </c>
      <c r="G18" s="81"/>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row>
    <row r="19" spans="1:59" ht="24" customHeight="1" x14ac:dyDescent="0.2">
      <c r="A19" s="5" t="s">
        <v>137</v>
      </c>
      <c r="B19" s="5"/>
      <c r="C19" s="5"/>
      <c r="D19" s="5"/>
      <c r="E19" s="5"/>
      <c r="F19" s="119" t="s">
        <v>102</v>
      </c>
      <c r="G19" s="81"/>
      <c r="H19" s="9"/>
      <c r="I19" s="9"/>
      <c r="J19" s="9"/>
      <c r="K19" s="9"/>
      <c r="L19" s="9"/>
      <c r="M19" s="9"/>
      <c r="N19" s="9"/>
      <c r="O19" s="9"/>
      <c r="P19" s="9"/>
      <c r="Q19" s="117"/>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row>
    <row r="20" spans="1:59" s="63" customFormat="1" ht="21.6" customHeight="1" x14ac:dyDescent="0.2">
      <c r="A20" s="82" t="s">
        <v>100</v>
      </c>
      <c r="E20" s="118">
        <v>44197</v>
      </c>
      <c r="F20" s="118">
        <v>44561</v>
      </c>
      <c r="G20" s="64">
        <f ca="1">IFERROR(MATCH("Week",OFFSET(INDIRECT(ADDRESS(3,1,1,1,TEXT(G$2,"YYYY-MM-DD"))),0,0,1,26),0),0)</f>
        <v>22</v>
      </c>
      <c r="H20" s="64">
        <f t="shared" ref="H20:BG20" ca="1" si="34">IFERROR(MATCH("Week",OFFSET(INDIRECT(ADDRESS(3,1,1,1,TEXT(H$2,"YYYY-MM-DD"))),0,0,1,26),0),0)</f>
        <v>22</v>
      </c>
      <c r="I20" s="64">
        <f t="shared" ca="1" si="34"/>
        <v>0</v>
      </c>
      <c r="J20" s="64">
        <f t="shared" ca="1" si="34"/>
        <v>0</v>
      </c>
      <c r="K20" s="64">
        <f t="shared" ca="1" si="34"/>
        <v>0</v>
      </c>
      <c r="L20" s="64">
        <f t="shared" ca="1" si="34"/>
        <v>0</v>
      </c>
      <c r="M20" s="64">
        <f t="shared" ca="1" si="34"/>
        <v>0</v>
      </c>
      <c r="N20" s="64">
        <f t="shared" ca="1" si="34"/>
        <v>0</v>
      </c>
      <c r="O20" s="64">
        <f t="shared" ca="1" si="34"/>
        <v>0</v>
      </c>
      <c r="P20" s="64">
        <f t="shared" ca="1" si="34"/>
        <v>0</v>
      </c>
      <c r="Q20" s="64">
        <f t="shared" ca="1" si="34"/>
        <v>0</v>
      </c>
      <c r="R20" s="64">
        <f t="shared" ca="1" si="34"/>
        <v>0</v>
      </c>
      <c r="S20" s="64">
        <f t="shared" ca="1" si="34"/>
        <v>0</v>
      </c>
      <c r="T20" s="64">
        <f t="shared" ca="1" si="34"/>
        <v>0</v>
      </c>
      <c r="U20" s="64">
        <f t="shared" ca="1" si="34"/>
        <v>0</v>
      </c>
      <c r="V20" s="64">
        <f t="shared" ca="1" si="34"/>
        <v>0</v>
      </c>
      <c r="W20" s="64">
        <f t="shared" ca="1" si="34"/>
        <v>0</v>
      </c>
      <c r="X20" s="64">
        <f t="shared" ca="1" si="34"/>
        <v>0</v>
      </c>
      <c r="Y20" s="64">
        <f t="shared" ca="1" si="34"/>
        <v>0</v>
      </c>
      <c r="Z20" s="64">
        <f t="shared" ca="1" si="34"/>
        <v>0</v>
      </c>
      <c r="AA20" s="64">
        <f t="shared" ca="1" si="34"/>
        <v>0</v>
      </c>
      <c r="AB20" s="64">
        <f t="shared" ca="1" si="34"/>
        <v>0</v>
      </c>
      <c r="AC20" s="64">
        <f t="shared" ca="1" si="34"/>
        <v>0</v>
      </c>
      <c r="AD20" s="64">
        <f t="shared" ca="1" si="34"/>
        <v>0</v>
      </c>
      <c r="AE20" s="64">
        <f t="shared" ca="1" si="34"/>
        <v>0</v>
      </c>
      <c r="AF20" s="64">
        <f t="shared" ca="1" si="34"/>
        <v>0</v>
      </c>
      <c r="AG20" s="64">
        <f t="shared" ca="1" si="34"/>
        <v>0</v>
      </c>
      <c r="AH20" s="64">
        <f t="shared" ca="1" si="34"/>
        <v>0</v>
      </c>
      <c r="AI20" s="64">
        <f t="shared" ca="1" si="34"/>
        <v>0</v>
      </c>
      <c r="AJ20" s="64">
        <f t="shared" ca="1" si="34"/>
        <v>0</v>
      </c>
      <c r="AK20" s="64">
        <f t="shared" ca="1" si="34"/>
        <v>0</v>
      </c>
      <c r="AL20" s="64">
        <f t="shared" ca="1" si="34"/>
        <v>0</v>
      </c>
      <c r="AM20" s="64">
        <f t="shared" ca="1" si="34"/>
        <v>0</v>
      </c>
      <c r="AN20" s="64">
        <f t="shared" ca="1" si="34"/>
        <v>0</v>
      </c>
      <c r="AO20" s="64">
        <f t="shared" ca="1" si="34"/>
        <v>0</v>
      </c>
      <c r="AP20" s="64">
        <f t="shared" ca="1" si="34"/>
        <v>0</v>
      </c>
      <c r="AQ20" s="64">
        <f t="shared" ca="1" si="34"/>
        <v>0</v>
      </c>
      <c r="AR20" s="64">
        <f t="shared" ca="1" si="34"/>
        <v>0</v>
      </c>
      <c r="AS20" s="64">
        <f t="shared" ca="1" si="34"/>
        <v>0</v>
      </c>
      <c r="AT20" s="64">
        <f t="shared" ca="1" si="34"/>
        <v>0</v>
      </c>
      <c r="AU20" s="64">
        <f t="shared" ca="1" si="34"/>
        <v>0</v>
      </c>
      <c r="AV20" s="64">
        <f t="shared" ca="1" si="34"/>
        <v>0</v>
      </c>
      <c r="AW20" s="64">
        <f t="shared" ca="1" si="34"/>
        <v>0</v>
      </c>
      <c r="AX20" s="64">
        <f t="shared" ca="1" si="34"/>
        <v>0</v>
      </c>
      <c r="AY20" s="64">
        <f t="shared" ca="1" si="34"/>
        <v>0</v>
      </c>
      <c r="AZ20" s="64">
        <f t="shared" ca="1" si="34"/>
        <v>0</v>
      </c>
      <c r="BA20" s="64">
        <f t="shared" ca="1" si="34"/>
        <v>0</v>
      </c>
      <c r="BB20" s="64">
        <f t="shared" ca="1" si="34"/>
        <v>0</v>
      </c>
      <c r="BC20" s="64">
        <f t="shared" ca="1" si="34"/>
        <v>0</v>
      </c>
      <c r="BD20" s="64">
        <f t="shared" ca="1" si="34"/>
        <v>0</v>
      </c>
      <c r="BE20" s="64">
        <f t="shared" ca="1" si="34"/>
        <v>0</v>
      </c>
      <c r="BF20" s="64">
        <f t="shared" ca="1" si="34"/>
        <v>0</v>
      </c>
      <c r="BG20" s="64">
        <f t="shared" ca="1" si="34"/>
        <v>0</v>
      </c>
    </row>
    <row r="21" spans="1:59" ht="24" customHeight="1" thickBot="1" x14ac:dyDescent="0.25">
      <c r="A21" s="12" t="s">
        <v>101</v>
      </c>
      <c r="B21" s="18" t="s">
        <v>31</v>
      </c>
      <c r="C21" s="18" t="s">
        <v>32</v>
      </c>
      <c r="D21" s="18" t="s">
        <v>0</v>
      </c>
      <c r="E21" s="33" t="s">
        <v>29</v>
      </c>
      <c r="F21" s="34" t="s">
        <v>30</v>
      </c>
      <c r="G21" s="16">
        <f t="shared" ref="G21:AL21" si="35">G2</f>
        <v>44199</v>
      </c>
      <c r="H21" s="16">
        <f t="shared" si="35"/>
        <v>44206</v>
      </c>
      <c r="I21" s="16">
        <f t="shared" si="35"/>
        <v>44213</v>
      </c>
      <c r="J21" s="16">
        <f t="shared" si="35"/>
        <v>44220</v>
      </c>
      <c r="K21" s="16">
        <f t="shared" si="35"/>
        <v>44227</v>
      </c>
      <c r="L21" s="16">
        <f t="shared" si="35"/>
        <v>44234</v>
      </c>
      <c r="M21" s="16">
        <f t="shared" si="35"/>
        <v>44241</v>
      </c>
      <c r="N21" s="16">
        <f t="shared" si="35"/>
        <v>44248</v>
      </c>
      <c r="O21" s="16">
        <f t="shared" si="35"/>
        <v>44255</v>
      </c>
      <c r="P21" s="16">
        <f t="shared" si="35"/>
        <v>44262</v>
      </c>
      <c r="Q21" s="16">
        <f t="shared" si="35"/>
        <v>44269</v>
      </c>
      <c r="R21" s="16">
        <f t="shared" si="35"/>
        <v>44276</v>
      </c>
      <c r="S21" s="16">
        <f t="shared" si="35"/>
        <v>44283</v>
      </c>
      <c r="T21" s="16">
        <f t="shared" si="35"/>
        <v>44290</v>
      </c>
      <c r="U21" s="16">
        <f t="shared" si="35"/>
        <v>44297</v>
      </c>
      <c r="V21" s="16">
        <f t="shared" si="35"/>
        <v>44304</v>
      </c>
      <c r="W21" s="16">
        <f t="shared" si="35"/>
        <v>44311</v>
      </c>
      <c r="X21" s="16">
        <f t="shared" si="35"/>
        <v>44318</v>
      </c>
      <c r="Y21" s="16">
        <f t="shared" si="35"/>
        <v>44325</v>
      </c>
      <c r="Z21" s="16">
        <f t="shared" si="35"/>
        <v>44332</v>
      </c>
      <c r="AA21" s="16">
        <f t="shared" si="35"/>
        <v>44339</v>
      </c>
      <c r="AB21" s="16">
        <f t="shared" si="35"/>
        <v>44346</v>
      </c>
      <c r="AC21" s="16">
        <f t="shared" si="35"/>
        <v>44353</v>
      </c>
      <c r="AD21" s="16">
        <f t="shared" si="35"/>
        <v>44360</v>
      </c>
      <c r="AE21" s="16">
        <f t="shared" si="35"/>
        <v>44367</v>
      </c>
      <c r="AF21" s="16">
        <f t="shared" si="35"/>
        <v>44374</v>
      </c>
      <c r="AG21" s="16">
        <f t="shared" si="35"/>
        <v>44381</v>
      </c>
      <c r="AH21" s="16">
        <f t="shared" si="35"/>
        <v>44388</v>
      </c>
      <c r="AI21" s="16">
        <f t="shared" si="35"/>
        <v>44395</v>
      </c>
      <c r="AJ21" s="16">
        <f t="shared" si="35"/>
        <v>44402</v>
      </c>
      <c r="AK21" s="16">
        <f t="shared" si="35"/>
        <v>44409</v>
      </c>
      <c r="AL21" s="16">
        <f t="shared" si="35"/>
        <v>44416</v>
      </c>
      <c r="AM21" s="16">
        <f t="shared" ref="AM21:BF21" si="36">AM2</f>
        <v>44423</v>
      </c>
      <c r="AN21" s="16">
        <f t="shared" si="36"/>
        <v>44430</v>
      </c>
      <c r="AO21" s="16">
        <f t="shared" si="36"/>
        <v>44437</v>
      </c>
      <c r="AP21" s="16">
        <f t="shared" si="36"/>
        <v>44444</v>
      </c>
      <c r="AQ21" s="16">
        <f t="shared" si="36"/>
        <v>44451</v>
      </c>
      <c r="AR21" s="16">
        <f t="shared" si="36"/>
        <v>44458</v>
      </c>
      <c r="AS21" s="16">
        <f t="shared" si="36"/>
        <v>44465</v>
      </c>
      <c r="AT21" s="16">
        <f t="shared" si="36"/>
        <v>44472</v>
      </c>
      <c r="AU21" s="16">
        <f t="shared" si="36"/>
        <v>44479</v>
      </c>
      <c r="AV21" s="16">
        <f t="shared" si="36"/>
        <v>44486</v>
      </c>
      <c r="AW21" s="16">
        <f t="shared" si="36"/>
        <v>44493</v>
      </c>
      <c r="AX21" s="16">
        <f t="shared" si="36"/>
        <v>44500</v>
      </c>
      <c r="AY21" s="16">
        <f t="shared" si="36"/>
        <v>44507</v>
      </c>
      <c r="AZ21" s="16">
        <f t="shared" si="36"/>
        <v>44514</v>
      </c>
      <c r="BA21" s="16">
        <f t="shared" si="36"/>
        <v>44521</v>
      </c>
      <c r="BB21" s="16">
        <f t="shared" si="36"/>
        <v>44528</v>
      </c>
      <c r="BC21" s="16">
        <f t="shared" si="36"/>
        <v>44535</v>
      </c>
      <c r="BD21" s="16">
        <f t="shared" si="36"/>
        <v>44542</v>
      </c>
      <c r="BE21" s="16">
        <f t="shared" si="36"/>
        <v>44549</v>
      </c>
      <c r="BF21" s="16">
        <f t="shared" si="36"/>
        <v>44556</v>
      </c>
      <c r="BG21" s="16">
        <f t="shared" ref="BG21" si="37">BG2</f>
        <v>44563</v>
      </c>
    </row>
    <row r="22" spans="1:59" ht="12.75" thickTop="1" x14ac:dyDescent="0.2">
      <c r="A22" s="14" t="str">
        <f ca="1">IFERROR(INDEX(OFFSET(INDIRECT(ADDRESS(1,1,1,1,"Projects")),1,0,COUNTA(OFFSET(INDIRECT(ADDRESS(1,1,1,1,"Projects")),0,0,200,1))-1,1),ROW()-ROW($A$21)),0)</f>
        <v>Project-Task Example</v>
      </c>
      <c r="B22" s="14" t="str">
        <f ca="1">IFERROR(INDEX(OFFSET(INDIRECT(ADDRESS(1,1,1,1,"Projects")),1,1,COUNTA(OFFSET(INDIRECT(ADDRESS(1,1,1,1,"Projects")),0,0,200,1))-1,1),ROW()-ROW($A$21)),0)</f>
        <v>Project Name Example</v>
      </c>
      <c r="C22" s="14" t="str">
        <f ca="1">IFERROR(INDEX(OFFSET(INDIRECT(ADDRESS(1,1,1,1,"Projects")),1,2,COUNTA(OFFSET(INDIRECT(ADDRESS(1,1,1,1,"Projects")),0,0,200,1))-1,1),ROW()-ROW($A$21)),0)</f>
        <v>Task Name Example</v>
      </c>
      <c r="D22" s="14" t="str">
        <f ca="1">IFERROR(INDEX(OFFSET(INDIRECT(ADDRESS(1,1,1,1,"Projects")),1,3,COUNTA(OFFSET(INDIRECT(ADDRESS(1,1,1,1,"Projects")),0,0,200,1))-1,1),ROW()-ROW($A$21)),0)</f>
        <v>Regular</v>
      </c>
      <c r="E22" s="14" t="str">
        <f ca="1">IFERROR(INDEX(OFFSET(INDIRECT(ADDRESS(1,1,1,1,"Projects")),1,4,COUNTA(OFFSET(INDIRECT(ADDRESS(1,1,1,1,"Projects")),0,0,200,1))-1,1),ROW()-ROW($A$21)),0)</f>
        <v>Billable</v>
      </c>
      <c r="F22" s="15">
        <f ca="1">SUM(G22:BF22)</f>
        <v>8</v>
      </c>
      <c r="G22" s="15">
        <f ca="1">IFERROR(SUMIFS(OFFSET(INDIRECT(ADDRESS(1,1,1,1,TEXT(G$2,"YYYY-MM-DD"))),3,G$20-1,40,1),OFFSET(INDIRECT(ADDRESS(1,1,1,1,TEXT(G$2,"YYYY-MM-DD"))),3,0,40,1),$A22,OFFSET(INDIRECT(ADDRESS(1,1,1,1,TEXT(G$2,"YYYY-MM-DD"))),3,G$20,40,1),"Y"),0)+IFERROR(SUMIFS(OFFSET(INDIRECT(ADDRESS(1,1,1,1,TEXT(G$2,"YYYY-MM-DD"))),3,G$20-1,40,1),OFFSET(INDIRECT(ADDRESS(1,1,1,1,TEXT(G$2,"YYYY-MM-DD"))),3,0,40,1),$A22,OFFSET(INDIRECT(ADDRESS(1,1,1,1,TEXT(G$2,"YYYY-MM-DD"))),3,G$20,40,1),"N",OFFSET(INDIRECT(ADDRESS(1,1,1,1,TEXT(G$2,"YYYY-MM-DD"))),3,3,40,1),"Leave"),0)+IFERROR(IF($F$19="N",SUMIFS(OFFSET(INDIRECT(ADDRESS(1,1,1,1,TEXT(G$2,"YYYY-MM-DD"))),3,G$20-1,40,1),OFFSET(INDIRECT(ADDRESS(1,1,1,1,TEXT(G$2,"YYYY-MM-DD"))),3,0,40,1),$A22,OFFSET(INDIRECT(ADDRESS(1,1,1,1,TEXT(G$2,"YYYY-MM-DD"))),3,G$20,40,1),"N",OFFSET(INDIRECT(ADDRESS(1,1,1,1,TEXT(G$2,"YYYY-MM-DD"))),3,3,40,1),"&lt;&gt;Leave")),0)</f>
        <v>0</v>
      </c>
      <c r="H22" s="15">
        <f t="shared" ref="H22:BG27" ca="1" si="38">IFERROR(SUMIFS(OFFSET(INDIRECT(ADDRESS(1,1,1,1,TEXT(H$2,"YYYY-MM-DD"))),3,H$20-1,40,1),OFFSET(INDIRECT(ADDRESS(1,1,1,1,TEXT(H$2,"YYYY-MM-DD"))),3,0,40,1),$A22,OFFSET(INDIRECT(ADDRESS(1,1,1,1,TEXT(H$2,"YYYY-MM-DD"))),3,H$20,40,1),"Y"),0)+IFERROR(SUMIFS(OFFSET(INDIRECT(ADDRESS(1,1,1,1,TEXT(H$2,"YYYY-MM-DD"))),3,H$20-1,40,1),OFFSET(INDIRECT(ADDRESS(1,1,1,1,TEXT(H$2,"YYYY-MM-DD"))),3,0,40,1),$A22,OFFSET(INDIRECT(ADDRESS(1,1,1,1,TEXT(H$2,"YYYY-MM-DD"))),3,H$20,40,1),"N",OFFSET(INDIRECT(ADDRESS(1,1,1,1,TEXT(H$2,"YYYY-MM-DD"))),3,3,40,1),"Leave"),0)+IFERROR(IF($F$19="N",SUMIFS(OFFSET(INDIRECT(ADDRESS(1,1,1,1,TEXT(H$2,"YYYY-MM-DD"))),3,H$20-1,40,1),OFFSET(INDIRECT(ADDRESS(1,1,1,1,TEXT(H$2,"YYYY-MM-DD"))),3,0,40,1),$A22,OFFSET(INDIRECT(ADDRESS(1,1,1,1,TEXT(H$2,"YYYY-MM-DD"))),3,H$20,40,1),"N",OFFSET(INDIRECT(ADDRESS(1,1,1,1,TEXT(H$2,"YYYY-MM-DD"))),3,3,40,1),"&lt;&gt;Leave")),0)</f>
        <v>8</v>
      </c>
      <c r="I22" s="15">
        <f t="shared" ca="1" si="38"/>
        <v>0</v>
      </c>
      <c r="J22" s="15">
        <f t="shared" ca="1" si="38"/>
        <v>0</v>
      </c>
      <c r="K22" s="15">
        <f t="shared" ca="1" si="38"/>
        <v>0</v>
      </c>
      <c r="L22" s="15">
        <f t="shared" ca="1" si="38"/>
        <v>0</v>
      </c>
      <c r="M22" s="15">
        <f t="shared" ca="1" si="38"/>
        <v>0</v>
      </c>
      <c r="N22" s="15">
        <f t="shared" ca="1" si="38"/>
        <v>0</v>
      </c>
      <c r="O22" s="15">
        <f t="shared" ca="1" si="38"/>
        <v>0</v>
      </c>
      <c r="P22" s="15">
        <f t="shared" ca="1" si="38"/>
        <v>0</v>
      </c>
      <c r="Q22" s="15">
        <f t="shared" ca="1" si="38"/>
        <v>0</v>
      </c>
      <c r="R22" s="15">
        <f t="shared" ca="1" si="38"/>
        <v>0</v>
      </c>
      <c r="S22" s="15">
        <f t="shared" ca="1" si="38"/>
        <v>0</v>
      </c>
      <c r="T22" s="15">
        <f t="shared" ca="1" si="38"/>
        <v>0</v>
      </c>
      <c r="U22" s="15">
        <f t="shared" ca="1" si="38"/>
        <v>0</v>
      </c>
      <c r="V22" s="15">
        <f t="shared" ca="1" si="38"/>
        <v>0</v>
      </c>
      <c r="W22" s="15">
        <f t="shared" ca="1" si="38"/>
        <v>0</v>
      </c>
      <c r="X22" s="15">
        <f t="shared" ca="1" si="38"/>
        <v>0</v>
      </c>
      <c r="Y22" s="15">
        <f t="shared" ca="1" si="38"/>
        <v>0</v>
      </c>
      <c r="Z22" s="15">
        <f t="shared" ca="1" si="38"/>
        <v>0</v>
      </c>
      <c r="AA22" s="15">
        <f t="shared" ca="1" si="38"/>
        <v>0</v>
      </c>
      <c r="AB22" s="15">
        <f t="shared" ca="1" si="38"/>
        <v>0</v>
      </c>
      <c r="AC22" s="15">
        <f t="shared" ca="1" si="38"/>
        <v>0</v>
      </c>
      <c r="AD22" s="15">
        <f t="shared" ca="1" si="38"/>
        <v>0</v>
      </c>
      <c r="AE22" s="15">
        <f t="shared" ca="1" si="38"/>
        <v>0</v>
      </c>
      <c r="AF22" s="15">
        <f t="shared" ca="1" si="38"/>
        <v>0</v>
      </c>
      <c r="AG22" s="15">
        <f t="shared" ca="1" si="38"/>
        <v>0</v>
      </c>
      <c r="AH22" s="15">
        <f t="shared" ca="1" si="38"/>
        <v>0</v>
      </c>
      <c r="AI22" s="15">
        <f t="shared" ca="1" si="38"/>
        <v>0</v>
      </c>
      <c r="AJ22" s="15">
        <f t="shared" ca="1" si="38"/>
        <v>0</v>
      </c>
      <c r="AK22" s="15">
        <f t="shared" ca="1" si="38"/>
        <v>0</v>
      </c>
      <c r="AL22" s="15">
        <f t="shared" ca="1" si="38"/>
        <v>0</v>
      </c>
      <c r="AM22" s="15">
        <f t="shared" ca="1" si="38"/>
        <v>0</v>
      </c>
      <c r="AN22" s="15">
        <f t="shared" ca="1" si="38"/>
        <v>0</v>
      </c>
      <c r="AO22" s="15">
        <f t="shared" ca="1" si="38"/>
        <v>0</v>
      </c>
      <c r="AP22" s="15">
        <f t="shared" ca="1" si="38"/>
        <v>0</v>
      </c>
      <c r="AQ22" s="15">
        <f t="shared" ca="1" si="38"/>
        <v>0</v>
      </c>
      <c r="AR22" s="15">
        <f t="shared" ca="1" si="38"/>
        <v>0</v>
      </c>
      <c r="AS22" s="15">
        <f t="shared" ca="1" si="38"/>
        <v>0</v>
      </c>
      <c r="AT22" s="15">
        <f t="shared" ca="1" si="38"/>
        <v>0</v>
      </c>
      <c r="AU22" s="15">
        <f t="shared" ca="1" si="38"/>
        <v>0</v>
      </c>
      <c r="AV22" s="15">
        <f t="shared" ca="1" si="38"/>
        <v>0</v>
      </c>
      <c r="AW22" s="15">
        <f t="shared" ca="1" si="38"/>
        <v>0</v>
      </c>
      <c r="AX22" s="15">
        <f t="shared" ca="1" si="38"/>
        <v>0</v>
      </c>
      <c r="AY22" s="15">
        <f t="shared" ca="1" si="38"/>
        <v>0</v>
      </c>
      <c r="AZ22" s="15">
        <f t="shared" ca="1" si="38"/>
        <v>0</v>
      </c>
      <c r="BA22" s="15">
        <f t="shared" ca="1" si="38"/>
        <v>0</v>
      </c>
      <c r="BB22" s="15">
        <f t="shared" ca="1" si="38"/>
        <v>0</v>
      </c>
      <c r="BC22" s="15">
        <f t="shared" ca="1" si="38"/>
        <v>0</v>
      </c>
      <c r="BD22" s="15">
        <f t="shared" ca="1" si="38"/>
        <v>0</v>
      </c>
      <c r="BE22" s="15">
        <f t="shared" ca="1" si="38"/>
        <v>0</v>
      </c>
      <c r="BF22" s="15">
        <f t="shared" ca="1" si="38"/>
        <v>0</v>
      </c>
      <c r="BG22" s="15">
        <f t="shared" ca="1" si="38"/>
        <v>0</v>
      </c>
    </row>
    <row r="23" spans="1:59" x14ac:dyDescent="0.2">
      <c r="A23" s="14" t="str">
        <f t="shared" ref="A23:A86" ca="1" si="39">IFERROR(INDEX(OFFSET(INDIRECT(ADDRESS(1,1,1,1,"Projects")),1,0,COUNTA(OFFSET(INDIRECT(ADDRESS(1,1,1,1,"Projects")),0,0,200,1))-1,1),ROW()-ROW($A$21)),0)</f>
        <v>zzzBereavement</v>
      </c>
      <c r="B23" s="14" t="str">
        <f t="shared" ref="B23:B86" ca="1" si="40">IFERROR(INDEX(OFFSET(INDIRECT(ADDRESS(1,1,1,1,"Projects")),1,1,COUNTA(OFFSET(INDIRECT(ADDRESS(1,1,1,1,"Projects")),0,0,200,1))-1,1),ROW()-ROW($A$21)),0)</f>
        <v>10010006 - Absences Global</v>
      </c>
      <c r="C23" s="14" t="str">
        <f t="shared" ref="C23:C86" ca="1" si="41">IFERROR(INDEX(OFFSET(INDIRECT(ADDRESS(1,1,1,1,"Projects")),1,2,COUNTA(OFFSET(INDIRECT(ADDRESS(1,1,1,1,"Projects")),0,0,200,1))-1,1),ROW()-ROW($A$21)),0)</f>
        <v>501-Bereavement paid</v>
      </c>
      <c r="D23" s="14" t="str">
        <f t="shared" ref="D23:D86" ca="1" si="42">IFERROR(INDEX(OFFSET(INDIRECT(ADDRESS(1,1,1,1,"Projects")),1,3,COUNTA(OFFSET(INDIRECT(ADDRESS(1,1,1,1,"Projects")),0,0,200,1))-1,1),ROW()-ROW($A$21)),0)</f>
        <v>Leave</v>
      </c>
      <c r="E23" s="14" t="str">
        <f t="shared" ref="E23:E86" ca="1" si="43">IFERROR(INDEX(OFFSET(INDIRECT(ADDRESS(1,1,1,1,"Projects")),1,4,COUNTA(OFFSET(INDIRECT(ADDRESS(1,1,1,1,"Projects")),0,0,200,1))-1,1),ROW()-ROW($A$21)),0)</f>
        <v>Absence</v>
      </c>
      <c r="F23" s="15">
        <f t="shared" ref="F23:F86" ca="1" si="44">SUM(G23:BF23)</f>
        <v>0</v>
      </c>
      <c r="G23" s="15">
        <f t="shared" ref="G23:V86" ca="1" si="45">IFERROR(SUMIFS(OFFSET(INDIRECT(ADDRESS(1,1,1,1,TEXT(G$2,"YYYY-MM-DD"))),3,G$20-1,40,1),OFFSET(INDIRECT(ADDRESS(1,1,1,1,TEXT(G$2,"YYYY-MM-DD"))),3,0,40,1),$A23,OFFSET(INDIRECT(ADDRESS(1,1,1,1,TEXT(G$2,"YYYY-MM-DD"))),3,G$20,40,1),"Y"),0)+IFERROR(SUMIFS(OFFSET(INDIRECT(ADDRESS(1,1,1,1,TEXT(G$2,"YYYY-MM-DD"))),3,G$20-1,40,1),OFFSET(INDIRECT(ADDRESS(1,1,1,1,TEXT(G$2,"YYYY-MM-DD"))),3,0,40,1),$A23,OFFSET(INDIRECT(ADDRESS(1,1,1,1,TEXT(G$2,"YYYY-MM-DD"))),3,G$20,40,1),"N",OFFSET(INDIRECT(ADDRESS(1,1,1,1,TEXT(G$2,"YYYY-MM-DD"))),3,3,40,1),"Leave"),0)+IFERROR(IF($F$19="N",SUMIFS(OFFSET(INDIRECT(ADDRESS(1,1,1,1,TEXT(G$2,"YYYY-MM-DD"))),3,G$20-1,40,1),OFFSET(INDIRECT(ADDRESS(1,1,1,1,TEXT(G$2,"YYYY-MM-DD"))),3,0,40,1),$A23,OFFSET(INDIRECT(ADDRESS(1,1,1,1,TEXT(G$2,"YYYY-MM-DD"))),3,G$20,40,1),"N",OFFSET(INDIRECT(ADDRESS(1,1,1,1,TEXT(G$2,"YYYY-MM-DD"))),3,3,40,1),"&lt;&gt;Leave")),0)</f>
        <v>0</v>
      </c>
      <c r="H23" s="15">
        <f t="shared" ca="1" si="45"/>
        <v>0</v>
      </c>
      <c r="I23" s="15">
        <f t="shared" ca="1" si="45"/>
        <v>0</v>
      </c>
      <c r="J23" s="15">
        <f t="shared" ca="1" si="45"/>
        <v>0</v>
      </c>
      <c r="K23" s="15">
        <f t="shared" ca="1" si="45"/>
        <v>0</v>
      </c>
      <c r="L23" s="15">
        <f t="shared" ca="1" si="45"/>
        <v>0</v>
      </c>
      <c r="M23" s="15">
        <f t="shared" ca="1" si="45"/>
        <v>0</v>
      </c>
      <c r="N23" s="15">
        <f t="shared" ca="1" si="45"/>
        <v>0</v>
      </c>
      <c r="O23" s="15">
        <f t="shared" ca="1" si="45"/>
        <v>0</v>
      </c>
      <c r="P23" s="15">
        <f t="shared" ca="1" si="45"/>
        <v>0</v>
      </c>
      <c r="Q23" s="15">
        <f t="shared" ca="1" si="45"/>
        <v>0</v>
      </c>
      <c r="R23" s="15">
        <f t="shared" ca="1" si="45"/>
        <v>0</v>
      </c>
      <c r="S23" s="15">
        <f t="shared" ca="1" si="45"/>
        <v>0</v>
      </c>
      <c r="T23" s="15">
        <f t="shared" ca="1" si="45"/>
        <v>0</v>
      </c>
      <c r="U23" s="15">
        <f t="shared" ca="1" si="45"/>
        <v>0</v>
      </c>
      <c r="V23" s="15">
        <f t="shared" ca="1" si="45"/>
        <v>0</v>
      </c>
      <c r="W23" s="15">
        <f t="shared" ca="1" si="38"/>
        <v>0</v>
      </c>
      <c r="X23" s="15">
        <f t="shared" ca="1" si="38"/>
        <v>0</v>
      </c>
      <c r="Y23" s="15">
        <f t="shared" ca="1" si="38"/>
        <v>0</v>
      </c>
      <c r="Z23" s="15">
        <f t="shared" ca="1" si="38"/>
        <v>0</v>
      </c>
      <c r="AA23" s="15">
        <f t="shared" ca="1" si="38"/>
        <v>0</v>
      </c>
      <c r="AB23" s="15">
        <f t="shared" ca="1" si="38"/>
        <v>0</v>
      </c>
      <c r="AC23" s="15">
        <f t="shared" ca="1" si="38"/>
        <v>0</v>
      </c>
      <c r="AD23" s="15">
        <f t="shared" ca="1" si="38"/>
        <v>0</v>
      </c>
      <c r="AE23" s="15">
        <f t="shared" ca="1" si="38"/>
        <v>0</v>
      </c>
      <c r="AF23" s="15">
        <f t="shared" ca="1" si="38"/>
        <v>0</v>
      </c>
      <c r="AG23" s="15">
        <f t="shared" ca="1" si="38"/>
        <v>0</v>
      </c>
      <c r="AH23" s="15">
        <f t="shared" ca="1" si="38"/>
        <v>0</v>
      </c>
      <c r="AI23" s="15">
        <f t="shared" ca="1" si="38"/>
        <v>0</v>
      </c>
      <c r="AJ23" s="15">
        <f t="shared" ca="1" si="38"/>
        <v>0</v>
      </c>
      <c r="AK23" s="15">
        <f t="shared" ca="1" si="38"/>
        <v>0</v>
      </c>
      <c r="AL23" s="15">
        <f t="shared" ca="1" si="38"/>
        <v>0</v>
      </c>
      <c r="AM23" s="15">
        <f t="shared" ca="1" si="38"/>
        <v>0</v>
      </c>
      <c r="AN23" s="15">
        <f t="shared" ca="1" si="38"/>
        <v>0</v>
      </c>
      <c r="AO23" s="15">
        <f t="shared" ca="1" si="38"/>
        <v>0</v>
      </c>
      <c r="AP23" s="15">
        <f t="shared" ca="1" si="38"/>
        <v>0</v>
      </c>
      <c r="AQ23" s="15">
        <f t="shared" ca="1" si="38"/>
        <v>0</v>
      </c>
      <c r="AR23" s="15">
        <f t="shared" ca="1" si="38"/>
        <v>0</v>
      </c>
      <c r="AS23" s="15">
        <f t="shared" ca="1" si="38"/>
        <v>0</v>
      </c>
      <c r="AT23" s="15">
        <f t="shared" ca="1" si="38"/>
        <v>0</v>
      </c>
      <c r="AU23" s="15">
        <f t="shared" ca="1" si="38"/>
        <v>0</v>
      </c>
      <c r="AV23" s="15">
        <f t="shared" ca="1" si="38"/>
        <v>0</v>
      </c>
      <c r="AW23" s="15">
        <f t="shared" ca="1" si="38"/>
        <v>0</v>
      </c>
      <c r="AX23" s="15">
        <f t="shared" ca="1" si="38"/>
        <v>0</v>
      </c>
      <c r="AY23" s="15">
        <f t="shared" ca="1" si="38"/>
        <v>0</v>
      </c>
      <c r="AZ23" s="15">
        <f t="shared" ca="1" si="38"/>
        <v>0</v>
      </c>
      <c r="BA23" s="15">
        <f t="shared" ca="1" si="38"/>
        <v>0</v>
      </c>
      <c r="BB23" s="15">
        <f t="shared" ca="1" si="38"/>
        <v>0</v>
      </c>
      <c r="BC23" s="15">
        <f t="shared" ca="1" si="38"/>
        <v>0</v>
      </c>
      <c r="BD23" s="15">
        <f t="shared" ca="1" si="38"/>
        <v>0</v>
      </c>
      <c r="BE23" s="15">
        <f t="shared" ca="1" si="38"/>
        <v>0</v>
      </c>
      <c r="BF23" s="15">
        <f t="shared" ca="1" si="38"/>
        <v>0</v>
      </c>
      <c r="BG23" s="15">
        <f t="shared" ca="1" si="38"/>
        <v>0</v>
      </c>
    </row>
    <row r="24" spans="1:59" x14ac:dyDescent="0.2">
      <c r="A24" s="189" t="str">
        <f t="shared" ca="1" si="39"/>
        <v>zzzFloating Holidays</v>
      </c>
      <c r="B24" s="189" t="str">
        <f t="shared" ca="1" si="40"/>
        <v>10010006 - Absences Global</v>
      </c>
      <c r="C24" s="189" t="str">
        <f t="shared" ca="1" si="41"/>
        <v>130-Floating Holiday</v>
      </c>
      <c r="D24" s="189" t="str">
        <f t="shared" ca="1" si="42"/>
        <v>Leave</v>
      </c>
      <c r="E24" s="189" t="str">
        <f t="shared" ca="1" si="43"/>
        <v>Absence</v>
      </c>
      <c r="F24" s="15">
        <f t="shared" ca="1" si="44"/>
        <v>0</v>
      </c>
      <c r="G24" s="15">
        <f t="shared" ca="1" si="45"/>
        <v>0</v>
      </c>
      <c r="H24" s="15">
        <f t="shared" ca="1" si="38"/>
        <v>0</v>
      </c>
      <c r="I24" s="15">
        <f t="shared" ca="1" si="38"/>
        <v>0</v>
      </c>
      <c r="J24" s="15">
        <f t="shared" ca="1" si="38"/>
        <v>0</v>
      </c>
      <c r="K24" s="15">
        <f t="shared" ca="1" si="38"/>
        <v>0</v>
      </c>
      <c r="L24" s="15">
        <f t="shared" ca="1" si="38"/>
        <v>0</v>
      </c>
      <c r="M24" s="15">
        <f t="shared" ca="1" si="38"/>
        <v>0</v>
      </c>
      <c r="N24" s="15">
        <f t="shared" ca="1" si="38"/>
        <v>0</v>
      </c>
      <c r="O24" s="15">
        <f t="shared" ca="1" si="38"/>
        <v>0</v>
      </c>
      <c r="P24" s="15">
        <f t="shared" ca="1" si="38"/>
        <v>0</v>
      </c>
      <c r="Q24" s="15">
        <f t="shared" ca="1" si="38"/>
        <v>0</v>
      </c>
      <c r="R24" s="15">
        <f t="shared" ca="1" si="38"/>
        <v>0</v>
      </c>
      <c r="S24" s="15">
        <f t="shared" ca="1" si="38"/>
        <v>0</v>
      </c>
      <c r="T24" s="15">
        <f t="shared" ca="1" si="38"/>
        <v>0</v>
      </c>
      <c r="U24" s="15">
        <f t="shared" ca="1" si="38"/>
        <v>0</v>
      </c>
      <c r="V24" s="15">
        <f t="shared" ca="1" si="38"/>
        <v>0</v>
      </c>
      <c r="W24" s="15">
        <f t="shared" ca="1" si="38"/>
        <v>0</v>
      </c>
      <c r="X24" s="15">
        <f t="shared" ca="1" si="38"/>
        <v>0</v>
      </c>
      <c r="Y24" s="15">
        <f t="shared" ca="1" si="38"/>
        <v>0</v>
      </c>
      <c r="Z24" s="15">
        <f t="shared" ca="1" si="38"/>
        <v>0</v>
      </c>
      <c r="AA24" s="15">
        <f t="shared" ca="1" si="38"/>
        <v>0</v>
      </c>
      <c r="AB24" s="15">
        <f t="shared" ca="1" si="38"/>
        <v>0</v>
      </c>
      <c r="AC24" s="15">
        <f t="shared" ca="1" si="38"/>
        <v>0</v>
      </c>
      <c r="AD24" s="15">
        <f t="shared" ca="1" si="38"/>
        <v>0</v>
      </c>
      <c r="AE24" s="15">
        <f t="shared" ca="1" si="38"/>
        <v>0</v>
      </c>
      <c r="AF24" s="15">
        <f t="shared" ca="1" si="38"/>
        <v>0</v>
      </c>
      <c r="AG24" s="15">
        <f t="shared" ca="1" si="38"/>
        <v>0</v>
      </c>
      <c r="AH24" s="15">
        <f t="shared" ca="1" si="38"/>
        <v>0</v>
      </c>
      <c r="AI24" s="15">
        <f t="shared" ca="1" si="38"/>
        <v>0</v>
      </c>
      <c r="AJ24" s="15">
        <f t="shared" ca="1" si="38"/>
        <v>0</v>
      </c>
      <c r="AK24" s="15">
        <f t="shared" ca="1" si="38"/>
        <v>0</v>
      </c>
      <c r="AL24" s="15">
        <f t="shared" ca="1" si="38"/>
        <v>0</v>
      </c>
      <c r="AM24" s="15">
        <f t="shared" ca="1" si="38"/>
        <v>0</v>
      </c>
      <c r="AN24" s="15">
        <f t="shared" ca="1" si="38"/>
        <v>0</v>
      </c>
      <c r="AO24" s="15">
        <f t="shared" ca="1" si="38"/>
        <v>0</v>
      </c>
      <c r="AP24" s="15">
        <f t="shared" ca="1" si="38"/>
        <v>0</v>
      </c>
      <c r="AQ24" s="15">
        <f t="shared" ca="1" si="38"/>
        <v>0</v>
      </c>
      <c r="AR24" s="15">
        <f t="shared" ca="1" si="38"/>
        <v>0</v>
      </c>
      <c r="AS24" s="15">
        <f t="shared" ca="1" si="38"/>
        <v>0</v>
      </c>
      <c r="AT24" s="15">
        <f t="shared" ca="1" si="38"/>
        <v>0</v>
      </c>
      <c r="AU24" s="15">
        <f t="shared" ca="1" si="38"/>
        <v>0</v>
      </c>
      <c r="AV24" s="15">
        <f t="shared" ca="1" si="38"/>
        <v>0</v>
      </c>
      <c r="AW24" s="15">
        <f t="shared" ca="1" si="38"/>
        <v>0</v>
      </c>
      <c r="AX24" s="15">
        <f t="shared" ca="1" si="38"/>
        <v>0</v>
      </c>
      <c r="AY24" s="15">
        <f t="shared" ca="1" si="38"/>
        <v>0</v>
      </c>
      <c r="AZ24" s="15">
        <f t="shared" ca="1" si="38"/>
        <v>0</v>
      </c>
      <c r="BA24" s="15">
        <f t="shared" ca="1" si="38"/>
        <v>0</v>
      </c>
      <c r="BB24" s="15">
        <f t="shared" ca="1" si="38"/>
        <v>0</v>
      </c>
      <c r="BC24" s="15">
        <f t="shared" ca="1" si="38"/>
        <v>0</v>
      </c>
      <c r="BD24" s="15">
        <f t="shared" ca="1" si="38"/>
        <v>0</v>
      </c>
      <c r="BE24" s="15">
        <f t="shared" ca="1" si="38"/>
        <v>0</v>
      </c>
      <c r="BF24" s="15">
        <f t="shared" ca="1" si="38"/>
        <v>0</v>
      </c>
      <c r="BG24" s="15">
        <f t="shared" ca="1" si="38"/>
        <v>0</v>
      </c>
    </row>
    <row r="25" spans="1:59" x14ac:dyDescent="0.2">
      <c r="A25" s="189" t="str">
        <f t="shared" ca="1" si="39"/>
        <v>zzzHolidays</v>
      </c>
      <c r="B25" s="189" t="str">
        <f t="shared" ca="1" si="40"/>
        <v>10010006 - Absences Global</v>
      </c>
      <c r="C25" s="189" t="str">
        <f t="shared" ca="1" si="41"/>
        <v>120-Public Holidays</v>
      </c>
      <c r="D25" s="189" t="str">
        <f t="shared" ca="1" si="42"/>
        <v>Leave</v>
      </c>
      <c r="E25" s="189" t="str">
        <f t="shared" ca="1" si="43"/>
        <v>Absence</v>
      </c>
      <c r="F25" s="15">
        <f t="shared" ca="1" si="44"/>
        <v>8</v>
      </c>
      <c r="G25" s="15">
        <f t="shared" ca="1" si="45"/>
        <v>8</v>
      </c>
      <c r="H25" s="15">
        <f t="shared" ca="1" si="38"/>
        <v>0</v>
      </c>
      <c r="I25" s="15">
        <f t="shared" ca="1" si="38"/>
        <v>0</v>
      </c>
      <c r="J25" s="15">
        <f t="shared" ca="1" si="38"/>
        <v>0</v>
      </c>
      <c r="K25" s="15">
        <f t="shared" ca="1" si="38"/>
        <v>0</v>
      </c>
      <c r="L25" s="15">
        <f t="shared" ca="1" si="38"/>
        <v>0</v>
      </c>
      <c r="M25" s="15">
        <f t="shared" ca="1" si="38"/>
        <v>0</v>
      </c>
      <c r="N25" s="15">
        <f t="shared" ca="1" si="38"/>
        <v>0</v>
      </c>
      <c r="O25" s="15">
        <f t="shared" ca="1" si="38"/>
        <v>0</v>
      </c>
      <c r="P25" s="15">
        <f t="shared" ca="1" si="38"/>
        <v>0</v>
      </c>
      <c r="Q25" s="15">
        <f t="shared" ca="1" si="38"/>
        <v>0</v>
      </c>
      <c r="R25" s="15">
        <f t="shared" ca="1" si="38"/>
        <v>0</v>
      </c>
      <c r="S25" s="15">
        <f t="shared" ca="1" si="38"/>
        <v>0</v>
      </c>
      <c r="T25" s="15">
        <f t="shared" ca="1" si="38"/>
        <v>0</v>
      </c>
      <c r="U25" s="15">
        <f t="shared" ca="1" si="38"/>
        <v>0</v>
      </c>
      <c r="V25" s="15">
        <f t="shared" ca="1" si="38"/>
        <v>0</v>
      </c>
      <c r="W25" s="15">
        <f t="shared" ca="1" si="38"/>
        <v>0</v>
      </c>
      <c r="X25" s="15">
        <f t="shared" ca="1" si="38"/>
        <v>0</v>
      </c>
      <c r="Y25" s="15">
        <f t="shared" ca="1" si="38"/>
        <v>0</v>
      </c>
      <c r="Z25" s="15">
        <f t="shared" ca="1" si="38"/>
        <v>0</v>
      </c>
      <c r="AA25" s="15">
        <f t="shared" ca="1" si="38"/>
        <v>0</v>
      </c>
      <c r="AB25" s="15">
        <f t="shared" ca="1" si="38"/>
        <v>0</v>
      </c>
      <c r="AC25" s="15">
        <f t="shared" ca="1" si="38"/>
        <v>0</v>
      </c>
      <c r="AD25" s="15">
        <f t="shared" ca="1" si="38"/>
        <v>0</v>
      </c>
      <c r="AE25" s="15">
        <f t="shared" ca="1" si="38"/>
        <v>0</v>
      </c>
      <c r="AF25" s="15">
        <f t="shared" ca="1" si="38"/>
        <v>0</v>
      </c>
      <c r="AG25" s="15">
        <f t="shared" ca="1" si="38"/>
        <v>0</v>
      </c>
      <c r="AH25" s="15">
        <f t="shared" ca="1" si="38"/>
        <v>0</v>
      </c>
      <c r="AI25" s="15">
        <f t="shared" ca="1" si="38"/>
        <v>0</v>
      </c>
      <c r="AJ25" s="15">
        <f t="shared" ca="1" si="38"/>
        <v>0</v>
      </c>
      <c r="AK25" s="15">
        <f t="shared" ca="1" si="38"/>
        <v>0</v>
      </c>
      <c r="AL25" s="15">
        <f t="shared" ca="1" si="38"/>
        <v>0</v>
      </c>
      <c r="AM25" s="15">
        <f t="shared" ca="1" si="38"/>
        <v>0</v>
      </c>
      <c r="AN25" s="15">
        <f t="shared" ca="1" si="38"/>
        <v>0</v>
      </c>
      <c r="AO25" s="15">
        <f t="shared" ca="1" si="38"/>
        <v>0</v>
      </c>
      <c r="AP25" s="15">
        <f t="shared" ca="1" si="38"/>
        <v>0</v>
      </c>
      <c r="AQ25" s="15">
        <f t="shared" ca="1" si="38"/>
        <v>0</v>
      </c>
      <c r="AR25" s="15">
        <f t="shared" ca="1" si="38"/>
        <v>0</v>
      </c>
      <c r="AS25" s="15">
        <f t="shared" ca="1" si="38"/>
        <v>0</v>
      </c>
      <c r="AT25" s="15">
        <f t="shared" ca="1" si="38"/>
        <v>0</v>
      </c>
      <c r="AU25" s="15">
        <f t="shared" ca="1" si="38"/>
        <v>0</v>
      </c>
      <c r="AV25" s="15">
        <f t="shared" ca="1" si="38"/>
        <v>0</v>
      </c>
      <c r="AW25" s="15">
        <f t="shared" ca="1" si="38"/>
        <v>0</v>
      </c>
      <c r="AX25" s="15">
        <f t="shared" ca="1" si="38"/>
        <v>0</v>
      </c>
      <c r="AY25" s="15">
        <f t="shared" ca="1" si="38"/>
        <v>0</v>
      </c>
      <c r="AZ25" s="15">
        <f t="shared" ca="1" si="38"/>
        <v>0</v>
      </c>
      <c r="BA25" s="15">
        <f t="shared" ca="1" si="38"/>
        <v>0</v>
      </c>
      <c r="BB25" s="15">
        <f t="shared" ca="1" si="38"/>
        <v>0</v>
      </c>
      <c r="BC25" s="15">
        <f t="shared" ca="1" si="38"/>
        <v>0</v>
      </c>
      <c r="BD25" s="15">
        <f t="shared" ca="1" si="38"/>
        <v>0</v>
      </c>
      <c r="BE25" s="15">
        <f t="shared" ca="1" si="38"/>
        <v>0</v>
      </c>
      <c r="BF25" s="15">
        <f t="shared" ca="1" si="38"/>
        <v>0</v>
      </c>
      <c r="BG25" s="15">
        <f t="shared" ca="1" si="38"/>
        <v>0</v>
      </c>
    </row>
    <row r="26" spans="1:59" x14ac:dyDescent="0.2">
      <c r="A26" s="189" t="str">
        <f t="shared" ca="1" si="39"/>
        <v>zzzJury Duty</v>
      </c>
      <c r="B26" s="189" t="str">
        <f t="shared" ca="1" si="40"/>
        <v>10010006 - Absences Global</v>
      </c>
      <c r="C26" s="189" t="str">
        <f t="shared" ca="1" si="41"/>
        <v>600-Jury Duty</v>
      </c>
      <c r="D26" s="189" t="str">
        <f t="shared" ca="1" si="42"/>
        <v>Leave</v>
      </c>
      <c r="E26" s="189" t="str">
        <f t="shared" ca="1" si="43"/>
        <v>Absence</v>
      </c>
      <c r="F26" s="15">
        <f t="shared" ca="1" si="44"/>
        <v>0</v>
      </c>
      <c r="G26" s="15">
        <f t="shared" ca="1" si="45"/>
        <v>0</v>
      </c>
      <c r="H26" s="15">
        <f t="shared" ca="1" si="38"/>
        <v>0</v>
      </c>
      <c r="I26" s="15">
        <f t="shared" ca="1" si="38"/>
        <v>0</v>
      </c>
      <c r="J26" s="15">
        <f t="shared" ca="1" si="38"/>
        <v>0</v>
      </c>
      <c r="K26" s="15">
        <f t="shared" ca="1" si="38"/>
        <v>0</v>
      </c>
      <c r="L26" s="15">
        <f t="shared" ca="1" si="38"/>
        <v>0</v>
      </c>
      <c r="M26" s="15">
        <f t="shared" ca="1" si="38"/>
        <v>0</v>
      </c>
      <c r="N26" s="15">
        <f t="shared" ca="1" si="38"/>
        <v>0</v>
      </c>
      <c r="O26" s="15">
        <f t="shared" ca="1" si="38"/>
        <v>0</v>
      </c>
      <c r="P26" s="15">
        <f t="shared" ca="1" si="38"/>
        <v>0</v>
      </c>
      <c r="Q26" s="15">
        <f t="shared" ca="1" si="38"/>
        <v>0</v>
      </c>
      <c r="R26" s="15">
        <f t="shared" ca="1" si="38"/>
        <v>0</v>
      </c>
      <c r="S26" s="15">
        <f t="shared" ca="1" si="38"/>
        <v>0</v>
      </c>
      <c r="T26" s="15">
        <f t="shared" ca="1" si="38"/>
        <v>0</v>
      </c>
      <c r="U26" s="15">
        <f t="shared" ca="1" si="38"/>
        <v>0</v>
      </c>
      <c r="V26" s="15">
        <f t="shared" ca="1" si="38"/>
        <v>0</v>
      </c>
      <c r="W26" s="15">
        <f t="shared" ca="1" si="38"/>
        <v>0</v>
      </c>
      <c r="X26" s="15">
        <f t="shared" ca="1" si="38"/>
        <v>0</v>
      </c>
      <c r="Y26" s="15">
        <f t="shared" ca="1" si="38"/>
        <v>0</v>
      </c>
      <c r="Z26" s="15">
        <f t="shared" ca="1" si="38"/>
        <v>0</v>
      </c>
      <c r="AA26" s="15">
        <f t="shared" ca="1" si="38"/>
        <v>0</v>
      </c>
      <c r="AB26" s="15">
        <f t="shared" ca="1" si="38"/>
        <v>0</v>
      </c>
      <c r="AC26" s="15">
        <f t="shared" ca="1" si="38"/>
        <v>0</v>
      </c>
      <c r="AD26" s="15">
        <f t="shared" ca="1" si="38"/>
        <v>0</v>
      </c>
      <c r="AE26" s="15">
        <f t="shared" ca="1" si="38"/>
        <v>0</v>
      </c>
      <c r="AF26" s="15">
        <f t="shared" ca="1" si="38"/>
        <v>0</v>
      </c>
      <c r="AG26" s="15">
        <f t="shared" ca="1" si="38"/>
        <v>0</v>
      </c>
      <c r="AH26" s="15">
        <f t="shared" ca="1" si="38"/>
        <v>0</v>
      </c>
      <c r="AI26" s="15">
        <f t="shared" ca="1" si="38"/>
        <v>0</v>
      </c>
      <c r="AJ26" s="15">
        <f t="shared" ca="1" si="38"/>
        <v>0</v>
      </c>
      <c r="AK26" s="15">
        <f t="shared" ca="1" si="38"/>
        <v>0</v>
      </c>
      <c r="AL26" s="15">
        <f t="shared" ca="1" si="38"/>
        <v>0</v>
      </c>
      <c r="AM26" s="15">
        <f t="shared" ca="1" si="38"/>
        <v>0</v>
      </c>
      <c r="AN26" s="15">
        <f t="shared" ca="1" si="38"/>
        <v>0</v>
      </c>
      <c r="AO26" s="15">
        <f t="shared" ca="1" si="38"/>
        <v>0</v>
      </c>
      <c r="AP26" s="15">
        <f t="shared" ca="1" si="38"/>
        <v>0</v>
      </c>
      <c r="AQ26" s="15">
        <f t="shared" ca="1" si="38"/>
        <v>0</v>
      </c>
      <c r="AR26" s="15">
        <f t="shared" ca="1" si="38"/>
        <v>0</v>
      </c>
      <c r="AS26" s="15">
        <f t="shared" ca="1" si="38"/>
        <v>0</v>
      </c>
      <c r="AT26" s="15">
        <f t="shared" ca="1" si="38"/>
        <v>0</v>
      </c>
      <c r="AU26" s="15">
        <f t="shared" ca="1" si="38"/>
        <v>0</v>
      </c>
      <c r="AV26" s="15">
        <f t="shared" ca="1" si="38"/>
        <v>0</v>
      </c>
      <c r="AW26" s="15">
        <f t="shared" ca="1" si="38"/>
        <v>0</v>
      </c>
      <c r="AX26" s="15">
        <f t="shared" ca="1" si="38"/>
        <v>0</v>
      </c>
      <c r="AY26" s="15">
        <f t="shared" ca="1" si="38"/>
        <v>0</v>
      </c>
      <c r="AZ26" s="15">
        <f t="shared" ca="1" si="38"/>
        <v>0</v>
      </c>
      <c r="BA26" s="15">
        <f t="shared" ca="1" si="38"/>
        <v>0</v>
      </c>
      <c r="BB26" s="15">
        <f t="shared" ca="1" si="38"/>
        <v>0</v>
      </c>
      <c r="BC26" s="15">
        <f t="shared" ca="1" si="38"/>
        <v>0</v>
      </c>
      <c r="BD26" s="15">
        <f t="shared" ca="1" si="38"/>
        <v>0</v>
      </c>
      <c r="BE26" s="15">
        <f t="shared" ca="1" si="38"/>
        <v>0</v>
      </c>
      <c r="BF26" s="15">
        <f t="shared" ca="1" si="38"/>
        <v>0</v>
      </c>
      <c r="BG26" s="15">
        <f t="shared" ca="1" si="38"/>
        <v>0</v>
      </c>
    </row>
    <row r="27" spans="1:59" x14ac:dyDescent="0.2">
      <c r="A27" s="189" t="str">
        <f t="shared" ca="1" si="39"/>
        <v>zzzParental Leave</v>
      </c>
      <c r="B27" s="189" t="str">
        <f t="shared" ca="1" si="40"/>
        <v>10010006 - Absences Global</v>
      </c>
      <c r="C27" s="189" t="str">
        <f t="shared" ca="1" si="41"/>
        <v>410-Parental Leave</v>
      </c>
      <c r="D27" s="189" t="str">
        <f t="shared" ca="1" si="42"/>
        <v>Leave</v>
      </c>
      <c r="E27" s="189" t="str">
        <f t="shared" ca="1" si="43"/>
        <v>Absence</v>
      </c>
      <c r="F27" s="15">
        <f t="shared" ca="1" si="44"/>
        <v>0</v>
      </c>
      <c r="G27" s="15">
        <f t="shared" ca="1" si="45"/>
        <v>0</v>
      </c>
      <c r="H27" s="15">
        <f t="shared" ca="1" si="38"/>
        <v>0</v>
      </c>
      <c r="I27" s="15">
        <f t="shared" ca="1" si="38"/>
        <v>0</v>
      </c>
      <c r="J27" s="15">
        <f t="shared" ca="1" si="38"/>
        <v>0</v>
      </c>
      <c r="K27" s="15">
        <f t="shared" ca="1" si="38"/>
        <v>0</v>
      </c>
      <c r="L27" s="15">
        <f t="shared" ca="1" si="38"/>
        <v>0</v>
      </c>
      <c r="M27" s="15">
        <f t="shared" ca="1" si="38"/>
        <v>0</v>
      </c>
      <c r="N27" s="15">
        <f t="shared" ca="1" si="38"/>
        <v>0</v>
      </c>
      <c r="O27" s="15">
        <f t="shared" ca="1" si="38"/>
        <v>0</v>
      </c>
      <c r="P27" s="15">
        <f t="shared" ca="1" si="38"/>
        <v>0</v>
      </c>
      <c r="Q27" s="15">
        <f t="shared" ca="1" si="38"/>
        <v>0</v>
      </c>
      <c r="R27" s="15">
        <f t="shared" ref="H27:BG32" ca="1" si="46">IFERROR(SUMIFS(OFFSET(INDIRECT(ADDRESS(1,1,1,1,TEXT(R$2,"YYYY-MM-DD"))),3,R$20-1,40,1),OFFSET(INDIRECT(ADDRESS(1,1,1,1,TEXT(R$2,"YYYY-MM-DD"))),3,0,40,1),$A27,OFFSET(INDIRECT(ADDRESS(1,1,1,1,TEXT(R$2,"YYYY-MM-DD"))),3,R$20,40,1),"Y"),0)+IFERROR(SUMIFS(OFFSET(INDIRECT(ADDRESS(1,1,1,1,TEXT(R$2,"YYYY-MM-DD"))),3,R$20-1,40,1),OFFSET(INDIRECT(ADDRESS(1,1,1,1,TEXT(R$2,"YYYY-MM-DD"))),3,0,40,1),$A27,OFFSET(INDIRECT(ADDRESS(1,1,1,1,TEXT(R$2,"YYYY-MM-DD"))),3,R$20,40,1),"N",OFFSET(INDIRECT(ADDRESS(1,1,1,1,TEXT(R$2,"YYYY-MM-DD"))),3,3,40,1),"Leave"),0)+IFERROR(IF($F$19="N",SUMIFS(OFFSET(INDIRECT(ADDRESS(1,1,1,1,TEXT(R$2,"YYYY-MM-DD"))),3,R$20-1,40,1),OFFSET(INDIRECT(ADDRESS(1,1,1,1,TEXT(R$2,"YYYY-MM-DD"))),3,0,40,1),$A27,OFFSET(INDIRECT(ADDRESS(1,1,1,1,TEXT(R$2,"YYYY-MM-DD"))),3,R$20,40,1),"N",OFFSET(INDIRECT(ADDRESS(1,1,1,1,TEXT(R$2,"YYYY-MM-DD"))),3,3,40,1),"&lt;&gt;Leave")),0)</f>
        <v>0</v>
      </c>
      <c r="S27" s="15">
        <f t="shared" ca="1" si="46"/>
        <v>0</v>
      </c>
      <c r="T27" s="15">
        <f t="shared" ca="1" si="46"/>
        <v>0</v>
      </c>
      <c r="U27" s="15">
        <f t="shared" ca="1" si="46"/>
        <v>0</v>
      </c>
      <c r="V27" s="15">
        <f t="shared" ca="1" si="46"/>
        <v>0</v>
      </c>
      <c r="W27" s="15">
        <f t="shared" ca="1" si="46"/>
        <v>0</v>
      </c>
      <c r="X27" s="15">
        <f t="shared" ca="1" si="46"/>
        <v>0</v>
      </c>
      <c r="Y27" s="15">
        <f t="shared" ca="1" si="46"/>
        <v>0</v>
      </c>
      <c r="Z27" s="15">
        <f t="shared" ca="1" si="46"/>
        <v>0</v>
      </c>
      <c r="AA27" s="15">
        <f t="shared" ca="1" si="46"/>
        <v>0</v>
      </c>
      <c r="AB27" s="15">
        <f t="shared" ca="1" si="46"/>
        <v>0</v>
      </c>
      <c r="AC27" s="15">
        <f t="shared" ca="1" si="46"/>
        <v>0</v>
      </c>
      <c r="AD27" s="15">
        <f t="shared" ca="1" si="46"/>
        <v>0</v>
      </c>
      <c r="AE27" s="15">
        <f t="shared" ca="1" si="46"/>
        <v>0</v>
      </c>
      <c r="AF27" s="15">
        <f t="shared" ca="1" si="46"/>
        <v>0</v>
      </c>
      <c r="AG27" s="15">
        <f t="shared" ca="1" si="46"/>
        <v>0</v>
      </c>
      <c r="AH27" s="15">
        <f t="shared" ca="1" si="46"/>
        <v>0</v>
      </c>
      <c r="AI27" s="15">
        <f t="shared" ca="1" si="46"/>
        <v>0</v>
      </c>
      <c r="AJ27" s="15">
        <f t="shared" ca="1" si="46"/>
        <v>0</v>
      </c>
      <c r="AK27" s="15">
        <f t="shared" ca="1" si="46"/>
        <v>0</v>
      </c>
      <c r="AL27" s="15">
        <f t="shared" ca="1" si="46"/>
        <v>0</v>
      </c>
      <c r="AM27" s="15">
        <f t="shared" ca="1" si="46"/>
        <v>0</v>
      </c>
      <c r="AN27" s="15">
        <f t="shared" ca="1" si="46"/>
        <v>0</v>
      </c>
      <c r="AO27" s="15">
        <f t="shared" ca="1" si="46"/>
        <v>0</v>
      </c>
      <c r="AP27" s="15">
        <f t="shared" ca="1" si="46"/>
        <v>0</v>
      </c>
      <c r="AQ27" s="15">
        <f t="shared" ca="1" si="46"/>
        <v>0</v>
      </c>
      <c r="AR27" s="15">
        <f t="shared" ca="1" si="46"/>
        <v>0</v>
      </c>
      <c r="AS27" s="15">
        <f t="shared" ca="1" si="46"/>
        <v>0</v>
      </c>
      <c r="AT27" s="15">
        <f t="shared" ca="1" si="46"/>
        <v>0</v>
      </c>
      <c r="AU27" s="15">
        <f t="shared" ca="1" si="46"/>
        <v>0</v>
      </c>
      <c r="AV27" s="15">
        <f t="shared" ca="1" si="46"/>
        <v>0</v>
      </c>
      <c r="AW27" s="15">
        <f t="shared" ca="1" si="46"/>
        <v>0</v>
      </c>
      <c r="AX27" s="15">
        <f t="shared" ca="1" si="46"/>
        <v>0</v>
      </c>
      <c r="AY27" s="15">
        <f t="shared" ca="1" si="46"/>
        <v>0</v>
      </c>
      <c r="AZ27" s="15">
        <f t="shared" ca="1" si="46"/>
        <v>0</v>
      </c>
      <c r="BA27" s="15">
        <f t="shared" ca="1" si="46"/>
        <v>0</v>
      </c>
      <c r="BB27" s="15">
        <f t="shared" ca="1" si="46"/>
        <v>0</v>
      </c>
      <c r="BC27" s="15">
        <f t="shared" ca="1" si="46"/>
        <v>0</v>
      </c>
      <c r="BD27" s="15">
        <f t="shared" ca="1" si="46"/>
        <v>0</v>
      </c>
      <c r="BE27" s="15">
        <f t="shared" ca="1" si="46"/>
        <v>0</v>
      </c>
      <c r="BF27" s="15">
        <f t="shared" ca="1" si="46"/>
        <v>0</v>
      </c>
      <c r="BG27" s="15">
        <f t="shared" ca="1" si="46"/>
        <v>0</v>
      </c>
    </row>
    <row r="28" spans="1:59" x14ac:dyDescent="0.2">
      <c r="A28" s="189" t="str">
        <f t="shared" ca="1" si="39"/>
        <v>zzzPTO</v>
      </c>
      <c r="B28" s="189" t="str">
        <f t="shared" ca="1" si="40"/>
        <v>10010006 - Absences Global</v>
      </c>
      <c r="C28" s="189" t="str">
        <f t="shared" ca="1" si="41"/>
        <v>100-Annual Leave</v>
      </c>
      <c r="D28" s="189" t="str">
        <f t="shared" ca="1" si="42"/>
        <v>Leave</v>
      </c>
      <c r="E28" s="189" t="str">
        <f t="shared" ca="1" si="43"/>
        <v>Absence</v>
      </c>
      <c r="F28" s="15">
        <f t="shared" ca="1" si="44"/>
        <v>0</v>
      </c>
      <c r="G28" s="15">
        <f t="shared" ca="1" si="45"/>
        <v>0</v>
      </c>
      <c r="H28" s="15">
        <f t="shared" ca="1" si="46"/>
        <v>0</v>
      </c>
      <c r="I28" s="15">
        <f t="shared" ca="1" si="46"/>
        <v>0</v>
      </c>
      <c r="J28" s="15">
        <f t="shared" ca="1" si="46"/>
        <v>0</v>
      </c>
      <c r="K28" s="15">
        <f t="shared" ca="1" si="46"/>
        <v>0</v>
      </c>
      <c r="L28" s="15">
        <f t="shared" ca="1" si="46"/>
        <v>0</v>
      </c>
      <c r="M28" s="15">
        <f t="shared" ca="1" si="46"/>
        <v>0</v>
      </c>
      <c r="N28" s="15">
        <f t="shared" ca="1" si="46"/>
        <v>0</v>
      </c>
      <c r="O28" s="15">
        <f t="shared" ca="1" si="46"/>
        <v>0</v>
      </c>
      <c r="P28" s="15">
        <f t="shared" ca="1" si="46"/>
        <v>0</v>
      </c>
      <c r="Q28" s="15">
        <f t="shared" ca="1" si="46"/>
        <v>0</v>
      </c>
      <c r="R28" s="15">
        <f t="shared" ca="1" si="46"/>
        <v>0</v>
      </c>
      <c r="S28" s="15">
        <f t="shared" ca="1" si="46"/>
        <v>0</v>
      </c>
      <c r="T28" s="15">
        <f t="shared" ca="1" si="46"/>
        <v>0</v>
      </c>
      <c r="U28" s="15">
        <f t="shared" ca="1" si="46"/>
        <v>0</v>
      </c>
      <c r="V28" s="15">
        <f t="shared" ca="1" si="46"/>
        <v>0</v>
      </c>
      <c r="W28" s="15">
        <f t="shared" ca="1" si="46"/>
        <v>0</v>
      </c>
      <c r="X28" s="15">
        <f t="shared" ca="1" si="46"/>
        <v>0</v>
      </c>
      <c r="Y28" s="15">
        <f t="shared" ca="1" si="46"/>
        <v>0</v>
      </c>
      <c r="Z28" s="15">
        <f t="shared" ca="1" si="46"/>
        <v>0</v>
      </c>
      <c r="AA28" s="15">
        <f t="shared" ca="1" si="46"/>
        <v>0</v>
      </c>
      <c r="AB28" s="15">
        <f t="shared" ca="1" si="46"/>
        <v>0</v>
      </c>
      <c r="AC28" s="15">
        <f t="shared" ca="1" si="46"/>
        <v>0</v>
      </c>
      <c r="AD28" s="15">
        <f t="shared" ca="1" si="46"/>
        <v>0</v>
      </c>
      <c r="AE28" s="15">
        <f t="shared" ca="1" si="46"/>
        <v>0</v>
      </c>
      <c r="AF28" s="15">
        <f t="shared" ca="1" si="46"/>
        <v>0</v>
      </c>
      <c r="AG28" s="15">
        <f t="shared" ca="1" si="46"/>
        <v>0</v>
      </c>
      <c r="AH28" s="15">
        <f t="shared" ca="1" si="46"/>
        <v>0</v>
      </c>
      <c r="AI28" s="15">
        <f t="shared" ca="1" si="46"/>
        <v>0</v>
      </c>
      <c r="AJ28" s="15">
        <f t="shared" ca="1" si="46"/>
        <v>0</v>
      </c>
      <c r="AK28" s="15">
        <f t="shared" ca="1" si="46"/>
        <v>0</v>
      </c>
      <c r="AL28" s="15">
        <f t="shared" ca="1" si="46"/>
        <v>0</v>
      </c>
      <c r="AM28" s="15">
        <f t="shared" ca="1" si="46"/>
        <v>0</v>
      </c>
      <c r="AN28" s="15">
        <f t="shared" ca="1" si="46"/>
        <v>0</v>
      </c>
      <c r="AO28" s="15">
        <f t="shared" ca="1" si="46"/>
        <v>0</v>
      </c>
      <c r="AP28" s="15">
        <f t="shared" ca="1" si="46"/>
        <v>0</v>
      </c>
      <c r="AQ28" s="15">
        <f t="shared" ca="1" si="46"/>
        <v>0</v>
      </c>
      <c r="AR28" s="15">
        <f t="shared" ca="1" si="46"/>
        <v>0</v>
      </c>
      <c r="AS28" s="15">
        <f t="shared" ca="1" si="46"/>
        <v>0</v>
      </c>
      <c r="AT28" s="15">
        <f t="shared" ca="1" si="46"/>
        <v>0</v>
      </c>
      <c r="AU28" s="15">
        <f t="shared" ca="1" si="46"/>
        <v>0</v>
      </c>
      <c r="AV28" s="15">
        <f t="shared" ca="1" si="46"/>
        <v>0</v>
      </c>
      <c r="AW28" s="15">
        <f t="shared" ca="1" si="46"/>
        <v>0</v>
      </c>
      <c r="AX28" s="15">
        <f t="shared" ca="1" si="46"/>
        <v>0</v>
      </c>
      <c r="AY28" s="15">
        <f t="shared" ca="1" si="46"/>
        <v>0</v>
      </c>
      <c r="AZ28" s="15">
        <f t="shared" ca="1" si="46"/>
        <v>0</v>
      </c>
      <c r="BA28" s="15">
        <f t="shared" ca="1" si="46"/>
        <v>0</v>
      </c>
      <c r="BB28" s="15">
        <f t="shared" ca="1" si="46"/>
        <v>0</v>
      </c>
      <c r="BC28" s="15">
        <f t="shared" ca="1" si="46"/>
        <v>0</v>
      </c>
      <c r="BD28" s="15">
        <f t="shared" ca="1" si="46"/>
        <v>0</v>
      </c>
      <c r="BE28" s="15">
        <f t="shared" ca="1" si="46"/>
        <v>0</v>
      </c>
      <c r="BF28" s="15">
        <f t="shared" ca="1" si="46"/>
        <v>0</v>
      </c>
      <c r="BG28" s="15">
        <f t="shared" ca="1" si="46"/>
        <v>0</v>
      </c>
    </row>
    <row r="29" spans="1:59" x14ac:dyDescent="0.2">
      <c r="A29" s="189" t="str">
        <f t="shared" ca="1" si="39"/>
        <v>zzzSick Leave</v>
      </c>
      <c r="B29" s="189" t="str">
        <f t="shared" ca="1" si="40"/>
        <v>10010006 - Absences Global</v>
      </c>
      <c r="C29" s="189" t="str">
        <f t="shared" ca="1" si="41"/>
        <v>300-Sick Leave</v>
      </c>
      <c r="D29" s="189" t="str">
        <f t="shared" ca="1" si="42"/>
        <v>Leave</v>
      </c>
      <c r="E29" s="189" t="str">
        <f t="shared" ca="1" si="43"/>
        <v>Absence</v>
      </c>
      <c r="F29" s="15">
        <f t="shared" ca="1" si="44"/>
        <v>0</v>
      </c>
      <c r="G29" s="15">
        <f t="shared" ca="1" si="45"/>
        <v>0</v>
      </c>
      <c r="H29" s="15">
        <f t="shared" ca="1" si="46"/>
        <v>0</v>
      </c>
      <c r="I29" s="15">
        <f t="shared" ca="1" si="46"/>
        <v>0</v>
      </c>
      <c r="J29" s="15">
        <f t="shared" ca="1" si="46"/>
        <v>0</v>
      </c>
      <c r="K29" s="15">
        <f t="shared" ca="1" si="46"/>
        <v>0</v>
      </c>
      <c r="L29" s="15">
        <f t="shared" ca="1" si="46"/>
        <v>0</v>
      </c>
      <c r="M29" s="15">
        <f t="shared" ca="1" si="46"/>
        <v>0</v>
      </c>
      <c r="N29" s="15">
        <f t="shared" ca="1" si="46"/>
        <v>0</v>
      </c>
      <c r="O29" s="15">
        <f t="shared" ca="1" si="46"/>
        <v>0</v>
      </c>
      <c r="P29" s="15">
        <f t="shared" ca="1" si="46"/>
        <v>0</v>
      </c>
      <c r="Q29" s="15">
        <f t="shared" ca="1" si="46"/>
        <v>0</v>
      </c>
      <c r="R29" s="15">
        <f t="shared" ca="1" si="46"/>
        <v>0</v>
      </c>
      <c r="S29" s="15">
        <f t="shared" ca="1" si="46"/>
        <v>0</v>
      </c>
      <c r="T29" s="15">
        <f t="shared" ca="1" si="46"/>
        <v>0</v>
      </c>
      <c r="U29" s="15">
        <f t="shared" ca="1" si="46"/>
        <v>0</v>
      </c>
      <c r="V29" s="15">
        <f t="shared" ca="1" si="46"/>
        <v>0</v>
      </c>
      <c r="W29" s="15">
        <f t="shared" ca="1" si="46"/>
        <v>0</v>
      </c>
      <c r="X29" s="15">
        <f t="shared" ca="1" si="46"/>
        <v>0</v>
      </c>
      <c r="Y29" s="15">
        <f t="shared" ca="1" si="46"/>
        <v>0</v>
      </c>
      <c r="Z29" s="15">
        <f t="shared" ca="1" si="46"/>
        <v>0</v>
      </c>
      <c r="AA29" s="15">
        <f t="shared" ca="1" si="46"/>
        <v>0</v>
      </c>
      <c r="AB29" s="15">
        <f t="shared" ca="1" si="46"/>
        <v>0</v>
      </c>
      <c r="AC29" s="15">
        <f t="shared" ca="1" si="46"/>
        <v>0</v>
      </c>
      <c r="AD29" s="15">
        <f t="shared" ca="1" si="46"/>
        <v>0</v>
      </c>
      <c r="AE29" s="15">
        <f t="shared" ca="1" si="46"/>
        <v>0</v>
      </c>
      <c r="AF29" s="15">
        <f t="shared" ca="1" si="46"/>
        <v>0</v>
      </c>
      <c r="AG29" s="15">
        <f t="shared" ca="1" si="46"/>
        <v>0</v>
      </c>
      <c r="AH29" s="15">
        <f t="shared" ca="1" si="46"/>
        <v>0</v>
      </c>
      <c r="AI29" s="15">
        <f t="shared" ca="1" si="46"/>
        <v>0</v>
      </c>
      <c r="AJ29" s="15">
        <f t="shared" ca="1" si="46"/>
        <v>0</v>
      </c>
      <c r="AK29" s="15">
        <f t="shared" ca="1" si="46"/>
        <v>0</v>
      </c>
      <c r="AL29" s="15">
        <f t="shared" ca="1" si="46"/>
        <v>0</v>
      </c>
      <c r="AM29" s="15">
        <f t="shared" ca="1" si="46"/>
        <v>0</v>
      </c>
      <c r="AN29" s="15">
        <f t="shared" ca="1" si="46"/>
        <v>0</v>
      </c>
      <c r="AO29" s="15">
        <f t="shared" ca="1" si="46"/>
        <v>0</v>
      </c>
      <c r="AP29" s="15">
        <f t="shared" ca="1" si="46"/>
        <v>0</v>
      </c>
      <c r="AQ29" s="15">
        <f t="shared" ca="1" si="46"/>
        <v>0</v>
      </c>
      <c r="AR29" s="15">
        <f t="shared" ca="1" si="46"/>
        <v>0</v>
      </c>
      <c r="AS29" s="15">
        <f t="shared" ca="1" si="46"/>
        <v>0</v>
      </c>
      <c r="AT29" s="15">
        <f t="shared" ca="1" si="46"/>
        <v>0</v>
      </c>
      <c r="AU29" s="15">
        <f t="shared" ca="1" si="46"/>
        <v>0</v>
      </c>
      <c r="AV29" s="15">
        <f t="shared" ca="1" si="46"/>
        <v>0</v>
      </c>
      <c r="AW29" s="15">
        <f t="shared" ca="1" si="46"/>
        <v>0</v>
      </c>
      <c r="AX29" s="15">
        <f t="shared" ca="1" si="46"/>
        <v>0</v>
      </c>
      <c r="AY29" s="15">
        <f t="shared" ca="1" si="46"/>
        <v>0</v>
      </c>
      <c r="AZ29" s="15">
        <f t="shared" ca="1" si="46"/>
        <v>0</v>
      </c>
      <c r="BA29" s="15">
        <f t="shared" ca="1" si="46"/>
        <v>0</v>
      </c>
      <c r="BB29" s="15">
        <f t="shared" ca="1" si="46"/>
        <v>0</v>
      </c>
      <c r="BC29" s="15">
        <f t="shared" ca="1" si="46"/>
        <v>0</v>
      </c>
      <c r="BD29" s="15">
        <f t="shared" ca="1" si="46"/>
        <v>0</v>
      </c>
      <c r="BE29" s="15">
        <f t="shared" ca="1" si="46"/>
        <v>0</v>
      </c>
      <c r="BF29" s="15">
        <f t="shared" ca="1" si="46"/>
        <v>0</v>
      </c>
      <c r="BG29" s="15">
        <f t="shared" ca="1" si="46"/>
        <v>0</v>
      </c>
    </row>
    <row r="30" spans="1:59" x14ac:dyDescent="0.2">
      <c r="A30" s="189" t="str">
        <f t="shared" ca="1" si="39"/>
        <v>zzzVolunteering</v>
      </c>
      <c r="B30" s="189" t="str">
        <f t="shared" ca="1" si="40"/>
        <v>10010006 - Absences Global</v>
      </c>
      <c r="C30" s="189" t="str">
        <f t="shared" ca="1" si="41"/>
        <v>705-Volunteer Leave</v>
      </c>
      <c r="D30" s="189" t="str">
        <f t="shared" ca="1" si="42"/>
        <v>Leave</v>
      </c>
      <c r="E30" s="189" t="str">
        <f t="shared" ca="1" si="43"/>
        <v>Absence</v>
      </c>
      <c r="F30" s="15">
        <f t="shared" ca="1" si="44"/>
        <v>0</v>
      </c>
      <c r="G30" s="15">
        <f t="shared" ca="1" si="45"/>
        <v>0</v>
      </c>
      <c r="H30" s="15">
        <f t="shared" ca="1" si="46"/>
        <v>0</v>
      </c>
      <c r="I30" s="15">
        <f t="shared" ca="1" si="46"/>
        <v>0</v>
      </c>
      <c r="J30" s="15">
        <f t="shared" ca="1" si="46"/>
        <v>0</v>
      </c>
      <c r="K30" s="15">
        <f t="shared" ca="1" si="46"/>
        <v>0</v>
      </c>
      <c r="L30" s="15">
        <f t="shared" ca="1" si="46"/>
        <v>0</v>
      </c>
      <c r="M30" s="15">
        <f t="shared" ca="1" si="46"/>
        <v>0</v>
      </c>
      <c r="N30" s="15">
        <f t="shared" ca="1" si="46"/>
        <v>0</v>
      </c>
      <c r="O30" s="15">
        <f t="shared" ca="1" si="46"/>
        <v>0</v>
      </c>
      <c r="P30" s="15">
        <f t="shared" ca="1" si="46"/>
        <v>0</v>
      </c>
      <c r="Q30" s="15">
        <f t="shared" ca="1" si="46"/>
        <v>0</v>
      </c>
      <c r="R30" s="15">
        <f t="shared" ca="1" si="46"/>
        <v>0</v>
      </c>
      <c r="S30" s="15">
        <f t="shared" ca="1" si="46"/>
        <v>0</v>
      </c>
      <c r="T30" s="15">
        <f t="shared" ca="1" si="46"/>
        <v>0</v>
      </c>
      <c r="U30" s="15">
        <f t="shared" ca="1" si="46"/>
        <v>0</v>
      </c>
      <c r="V30" s="15">
        <f t="shared" ca="1" si="46"/>
        <v>0</v>
      </c>
      <c r="W30" s="15">
        <f t="shared" ca="1" si="46"/>
        <v>0</v>
      </c>
      <c r="X30" s="15">
        <f t="shared" ca="1" si="46"/>
        <v>0</v>
      </c>
      <c r="Y30" s="15">
        <f t="shared" ca="1" si="46"/>
        <v>0</v>
      </c>
      <c r="Z30" s="15">
        <f t="shared" ca="1" si="46"/>
        <v>0</v>
      </c>
      <c r="AA30" s="15">
        <f t="shared" ca="1" si="46"/>
        <v>0</v>
      </c>
      <c r="AB30" s="15">
        <f t="shared" ca="1" si="46"/>
        <v>0</v>
      </c>
      <c r="AC30" s="15">
        <f t="shared" ca="1" si="46"/>
        <v>0</v>
      </c>
      <c r="AD30" s="15">
        <f t="shared" ca="1" si="46"/>
        <v>0</v>
      </c>
      <c r="AE30" s="15">
        <f t="shared" ca="1" si="46"/>
        <v>0</v>
      </c>
      <c r="AF30" s="15">
        <f t="shared" ca="1" si="46"/>
        <v>0</v>
      </c>
      <c r="AG30" s="15">
        <f t="shared" ca="1" si="46"/>
        <v>0</v>
      </c>
      <c r="AH30" s="15">
        <f t="shared" ca="1" si="46"/>
        <v>0</v>
      </c>
      <c r="AI30" s="15">
        <f t="shared" ca="1" si="46"/>
        <v>0</v>
      </c>
      <c r="AJ30" s="15">
        <f t="shared" ca="1" si="46"/>
        <v>0</v>
      </c>
      <c r="AK30" s="15">
        <f t="shared" ca="1" si="46"/>
        <v>0</v>
      </c>
      <c r="AL30" s="15">
        <f t="shared" ca="1" si="46"/>
        <v>0</v>
      </c>
      <c r="AM30" s="15">
        <f t="shared" ca="1" si="46"/>
        <v>0</v>
      </c>
      <c r="AN30" s="15">
        <f t="shared" ca="1" si="46"/>
        <v>0</v>
      </c>
      <c r="AO30" s="15">
        <f t="shared" ca="1" si="46"/>
        <v>0</v>
      </c>
      <c r="AP30" s="15">
        <f t="shared" ca="1" si="46"/>
        <v>0</v>
      </c>
      <c r="AQ30" s="15">
        <f t="shared" ca="1" si="46"/>
        <v>0</v>
      </c>
      <c r="AR30" s="15">
        <f t="shared" ca="1" si="46"/>
        <v>0</v>
      </c>
      <c r="AS30" s="15">
        <f t="shared" ca="1" si="46"/>
        <v>0</v>
      </c>
      <c r="AT30" s="15">
        <f t="shared" ca="1" si="46"/>
        <v>0</v>
      </c>
      <c r="AU30" s="15">
        <f t="shared" ca="1" si="46"/>
        <v>0</v>
      </c>
      <c r="AV30" s="15">
        <f t="shared" ca="1" si="46"/>
        <v>0</v>
      </c>
      <c r="AW30" s="15">
        <f t="shared" ca="1" si="46"/>
        <v>0</v>
      </c>
      <c r="AX30" s="15">
        <f t="shared" ca="1" si="46"/>
        <v>0</v>
      </c>
      <c r="AY30" s="15">
        <f t="shared" ca="1" si="46"/>
        <v>0</v>
      </c>
      <c r="AZ30" s="15">
        <f t="shared" ca="1" si="46"/>
        <v>0</v>
      </c>
      <c r="BA30" s="15">
        <f t="shared" ca="1" si="46"/>
        <v>0</v>
      </c>
      <c r="BB30" s="15">
        <f t="shared" ca="1" si="46"/>
        <v>0</v>
      </c>
      <c r="BC30" s="15">
        <f t="shared" ca="1" si="46"/>
        <v>0</v>
      </c>
      <c r="BD30" s="15">
        <f t="shared" ca="1" si="46"/>
        <v>0</v>
      </c>
      <c r="BE30" s="15">
        <f t="shared" ca="1" si="46"/>
        <v>0</v>
      </c>
      <c r="BF30" s="15">
        <f t="shared" ca="1" si="46"/>
        <v>0</v>
      </c>
      <c r="BG30" s="15">
        <f t="shared" ca="1" si="46"/>
        <v>0</v>
      </c>
    </row>
    <row r="31" spans="1:59" x14ac:dyDescent="0.2">
      <c r="A31" s="189">
        <f t="shared" ca="1" si="39"/>
        <v>0</v>
      </c>
      <c r="B31" s="189">
        <f t="shared" ca="1" si="40"/>
        <v>0</v>
      </c>
      <c r="C31" s="189">
        <f t="shared" ca="1" si="41"/>
        <v>0</v>
      </c>
      <c r="D31" s="189">
        <f t="shared" ca="1" si="42"/>
        <v>0</v>
      </c>
      <c r="E31" s="189">
        <f t="shared" ca="1" si="43"/>
        <v>0</v>
      </c>
      <c r="F31" s="15">
        <f t="shared" ca="1" si="44"/>
        <v>0</v>
      </c>
      <c r="G31" s="15">
        <f t="shared" ca="1" si="45"/>
        <v>0</v>
      </c>
      <c r="H31" s="15">
        <f t="shared" ca="1" si="46"/>
        <v>0</v>
      </c>
      <c r="I31" s="15">
        <f t="shared" ca="1" si="46"/>
        <v>0</v>
      </c>
      <c r="J31" s="15">
        <f t="shared" ca="1" si="46"/>
        <v>0</v>
      </c>
      <c r="K31" s="15">
        <f t="shared" ca="1" si="46"/>
        <v>0</v>
      </c>
      <c r="L31" s="15">
        <f t="shared" ca="1" si="46"/>
        <v>0</v>
      </c>
      <c r="M31" s="15">
        <f t="shared" ca="1" si="46"/>
        <v>0</v>
      </c>
      <c r="N31" s="15">
        <f t="shared" ca="1" si="46"/>
        <v>0</v>
      </c>
      <c r="O31" s="15">
        <f t="shared" ca="1" si="46"/>
        <v>0</v>
      </c>
      <c r="P31" s="15">
        <f t="shared" ca="1" si="46"/>
        <v>0</v>
      </c>
      <c r="Q31" s="15">
        <f t="shared" ca="1" si="46"/>
        <v>0</v>
      </c>
      <c r="R31" s="15">
        <f t="shared" ca="1" si="46"/>
        <v>0</v>
      </c>
      <c r="S31" s="15">
        <f t="shared" ca="1" si="46"/>
        <v>0</v>
      </c>
      <c r="T31" s="15">
        <f t="shared" ca="1" si="46"/>
        <v>0</v>
      </c>
      <c r="U31" s="15">
        <f t="shared" ca="1" si="46"/>
        <v>0</v>
      </c>
      <c r="V31" s="15">
        <f t="shared" ca="1" si="46"/>
        <v>0</v>
      </c>
      <c r="W31" s="15">
        <f t="shared" ca="1" si="46"/>
        <v>0</v>
      </c>
      <c r="X31" s="15">
        <f t="shared" ca="1" si="46"/>
        <v>0</v>
      </c>
      <c r="Y31" s="15">
        <f t="shared" ca="1" si="46"/>
        <v>0</v>
      </c>
      <c r="Z31" s="15">
        <f t="shared" ca="1" si="46"/>
        <v>0</v>
      </c>
      <c r="AA31" s="15">
        <f t="shared" ca="1" si="46"/>
        <v>0</v>
      </c>
      <c r="AB31" s="15">
        <f t="shared" ca="1" si="46"/>
        <v>0</v>
      </c>
      <c r="AC31" s="15">
        <f t="shared" ca="1" si="46"/>
        <v>0</v>
      </c>
      <c r="AD31" s="15">
        <f t="shared" ca="1" si="46"/>
        <v>0</v>
      </c>
      <c r="AE31" s="15">
        <f t="shared" ca="1" si="46"/>
        <v>0</v>
      </c>
      <c r="AF31" s="15">
        <f t="shared" ca="1" si="46"/>
        <v>0</v>
      </c>
      <c r="AG31" s="15">
        <f t="shared" ca="1" si="46"/>
        <v>0</v>
      </c>
      <c r="AH31" s="15">
        <f t="shared" ca="1" si="46"/>
        <v>0</v>
      </c>
      <c r="AI31" s="15">
        <f t="shared" ca="1" si="46"/>
        <v>0</v>
      </c>
      <c r="AJ31" s="15">
        <f t="shared" ca="1" si="46"/>
        <v>0</v>
      </c>
      <c r="AK31" s="15">
        <f t="shared" ca="1" si="46"/>
        <v>0</v>
      </c>
      <c r="AL31" s="15">
        <f t="shared" ca="1" si="46"/>
        <v>0</v>
      </c>
      <c r="AM31" s="15">
        <f t="shared" ca="1" si="46"/>
        <v>0</v>
      </c>
      <c r="AN31" s="15">
        <f t="shared" ca="1" si="46"/>
        <v>0</v>
      </c>
      <c r="AO31" s="15">
        <f t="shared" ca="1" si="46"/>
        <v>0</v>
      </c>
      <c r="AP31" s="15">
        <f t="shared" ca="1" si="46"/>
        <v>0</v>
      </c>
      <c r="AQ31" s="15">
        <f t="shared" ca="1" si="46"/>
        <v>0</v>
      </c>
      <c r="AR31" s="15">
        <f t="shared" ca="1" si="46"/>
        <v>0</v>
      </c>
      <c r="AS31" s="15">
        <f t="shared" ca="1" si="46"/>
        <v>0</v>
      </c>
      <c r="AT31" s="15">
        <f t="shared" ca="1" si="46"/>
        <v>0</v>
      </c>
      <c r="AU31" s="15">
        <f t="shared" ca="1" si="46"/>
        <v>0</v>
      </c>
      <c r="AV31" s="15">
        <f t="shared" ca="1" si="46"/>
        <v>0</v>
      </c>
      <c r="AW31" s="15">
        <f t="shared" ca="1" si="46"/>
        <v>0</v>
      </c>
      <c r="AX31" s="15">
        <f t="shared" ca="1" si="46"/>
        <v>0</v>
      </c>
      <c r="AY31" s="15">
        <f t="shared" ca="1" si="46"/>
        <v>0</v>
      </c>
      <c r="AZ31" s="15">
        <f t="shared" ca="1" si="46"/>
        <v>0</v>
      </c>
      <c r="BA31" s="15">
        <f t="shared" ca="1" si="46"/>
        <v>0</v>
      </c>
      <c r="BB31" s="15">
        <f t="shared" ca="1" si="46"/>
        <v>0</v>
      </c>
      <c r="BC31" s="15">
        <f t="shared" ca="1" si="46"/>
        <v>0</v>
      </c>
      <c r="BD31" s="15">
        <f t="shared" ca="1" si="46"/>
        <v>0</v>
      </c>
      <c r="BE31" s="15">
        <f t="shared" ca="1" si="46"/>
        <v>0</v>
      </c>
      <c r="BF31" s="15">
        <f t="shared" ca="1" si="46"/>
        <v>0</v>
      </c>
      <c r="BG31" s="15">
        <f t="shared" ca="1" si="46"/>
        <v>0</v>
      </c>
    </row>
    <row r="32" spans="1:59" x14ac:dyDescent="0.2">
      <c r="A32" s="189">
        <f t="shared" ca="1" si="39"/>
        <v>0</v>
      </c>
      <c r="B32" s="189">
        <f t="shared" ca="1" si="40"/>
        <v>0</v>
      </c>
      <c r="C32" s="189">
        <f t="shared" ca="1" si="41"/>
        <v>0</v>
      </c>
      <c r="D32" s="189">
        <f t="shared" ca="1" si="42"/>
        <v>0</v>
      </c>
      <c r="E32" s="189">
        <f t="shared" ca="1" si="43"/>
        <v>0</v>
      </c>
      <c r="F32" s="15">
        <f t="shared" ca="1" si="44"/>
        <v>0</v>
      </c>
      <c r="G32" s="15">
        <f t="shared" ca="1" si="45"/>
        <v>0</v>
      </c>
      <c r="H32" s="15">
        <f t="shared" ca="1" si="46"/>
        <v>0</v>
      </c>
      <c r="I32" s="15">
        <f t="shared" ca="1" si="46"/>
        <v>0</v>
      </c>
      <c r="J32" s="15">
        <f t="shared" ca="1" si="46"/>
        <v>0</v>
      </c>
      <c r="K32" s="15">
        <f t="shared" ca="1" si="46"/>
        <v>0</v>
      </c>
      <c r="L32" s="15">
        <f t="shared" ca="1" si="46"/>
        <v>0</v>
      </c>
      <c r="M32" s="15">
        <f t="shared" ref="H32:BG36" ca="1" si="47">IFERROR(SUMIFS(OFFSET(INDIRECT(ADDRESS(1,1,1,1,TEXT(M$2,"YYYY-MM-DD"))),3,M$20-1,40,1),OFFSET(INDIRECT(ADDRESS(1,1,1,1,TEXT(M$2,"YYYY-MM-DD"))),3,0,40,1),$A32,OFFSET(INDIRECT(ADDRESS(1,1,1,1,TEXT(M$2,"YYYY-MM-DD"))),3,M$20,40,1),"Y"),0)+IFERROR(SUMIFS(OFFSET(INDIRECT(ADDRESS(1,1,1,1,TEXT(M$2,"YYYY-MM-DD"))),3,M$20-1,40,1),OFFSET(INDIRECT(ADDRESS(1,1,1,1,TEXT(M$2,"YYYY-MM-DD"))),3,0,40,1),$A32,OFFSET(INDIRECT(ADDRESS(1,1,1,1,TEXT(M$2,"YYYY-MM-DD"))),3,M$20,40,1),"N",OFFSET(INDIRECT(ADDRESS(1,1,1,1,TEXT(M$2,"YYYY-MM-DD"))),3,3,40,1),"Leave"),0)+IFERROR(IF($F$19="N",SUMIFS(OFFSET(INDIRECT(ADDRESS(1,1,1,1,TEXT(M$2,"YYYY-MM-DD"))),3,M$20-1,40,1),OFFSET(INDIRECT(ADDRESS(1,1,1,1,TEXT(M$2,"YYYY-MM-DD"))),3,0,40,1),$A32,OFFSET(INDIRECT(ADDRESS(1,1,1,1,TEXT(M$2,"YYYY-MM-DD"))),3,M$20,40,1),"N",OFFSET(INDIRECT(ADDRESS(1,1,1,1,TEXT(M$2,"YYYY-MM-DD"))),3,3,40,1),"&lt;&gt;Leave")),0)</f>
        <v>0</v>
      </c>
      <c r="N32" s="15">
        <f t="shared" ca="1" si="47"/>
        <v>0</v>
      </c>
      <c r="O32" s="15">
        <f t="shared" ca="1" si="47"/>
        <v>0</v>
      </c>
      <c r="P32" s="15">
        <f t="shared" ca="1" si="47"/>
        <v>0</v>
      </c>
      <c r="Q32" s="15">
        <f t="shared" ca="1" si="47"/>
        <v>0</v>
      </c>
      <c r="R32" s="15">
        <f t="shared" ca="1" si="47"/>
        <v>0</v>
      </c>
      <c r="S32" s="15">
        <f t="shared" ca="1" si="47"/>
        <v>0</v>
      </c>
      <c r="T32" s="15">
        <f t="shared" ca="1" si="47"/>
        <v>0</v>
      </c>
      <c r="U32" s="15">
        <f t="shared" ca="1" si="47"/>
        <v>0</v>
      </c>
      <c r="V32" s="15">
        <f t="shared" ca="1" si="47"/>
        <v>0</v>
      </c>
      <c r="W32" s="15">
        <f t="shared" ca="1" si="47"/>
        <v>0</v>
      </c>
      <c r="X32" s="15">
        <f t="shared" ca="1" si="47"/>
        <v>0</v>
      </c>
      <c r="Y32" s="15">
        <f t="shared" ca="1" si="47"/>
        <v>0</v>
      </c>
      <c r="Z32" s="15">
        <f t="shared" ca="1" si="47"/>
        <v>0</v>
      </c>
      <c r="AA32" s="15">
        <f t="shared" ca="1" si="47"/>
        <v>0</v>
      </c>
      <c r="AB32" s="15">
        <f t="shared" ca="1" si="47"/>
        <v>0</v>
      </c>
      <c r="AC32" s="15">
        <f t="shared" ca="1" si="47"/>
        <v>0</v>
      </c>
      <c r="AD32" s="15">
        <f t="shared" ca="1" si="47"/>
        <v>0</v>
      </c>
      <c r="AE32" s="15">
        <f t="shared" ca="1" si="47"/>
        <v>0</v>
      </c>
      <c r="AF32" s="15">
        <f t="shared" ca="1" si="47"/>
        <v>0</v>
      </c>
      <c r="AG32" s="15">
        <f t="shared" ca="1" si="47"/>
        <v>0</v>
      </c>
      <c r="AH32" s="15">
        <f t="shared" ca="1" si="47"/>
        <v>0</v>
      </c>
      <c r="AI32" s="15">
        <f t="shared" ca="1" si="47"/>
        <v>0</v>
      </c>
      <c r="AJ32" s="15">
        <f t="shared" ca="1" si="47"/>
        <v>0</v>
      </c>
      <c r="AK32" s="15">
        <f t="shared" ca="1" si="47"/>
        <v>0</v>
      </c>
      <c r="AL32" s="15">
        <f t="shared" ca="1" si="47"/>
        <v>0</v>
      </c>
      <c r="AM32" s="15">
        <f t="shared" ca="1" si="47"/>
        <v>0</v>
      </c>
      <c r="AN32" s="15">
        <f t="shared" ca="1" si="47"/>
        <v>0</v>
      </c>
      <c r="AO32" s="15">
        <f t="shared" ca="1" si="47"/>
        <v>0</v>
      </c>
      <c r="AP32" s="15">
        <f t="shared" ca="1" si="47"/>
        <v>0</v>
      </c>
      <c r="AQ32" s="15">
        <f t="shared" ca="1" si="47"/>
        <v>0</v>
      </c>
      <c r="AR32" s="15">
        <f t="shared" ca="1" si="47"/>
        <v>0</v>
      </c>
      <c r="AS32" s="15">
        <f t="shared" ca="1" si="47"/>
        <v>0</v>
      </c>
      <c r="AT32" s="15">
        <f t="shared" ca="1" si="47"/>
        <v>0</v>
      </c>
      <c r="AU32" s="15">
        <f t="shared" ca="1" si="47"/>
        <v>0</v>
      </c>
      <c r="AV32" s="15">
        <f t="shared" ca="1" si="47"/>
        <v>0</v>
      </c>
      <c r="AW32" s="15">
        <f t="shared" ca="1" si="47"/>
        <v>0</v>
      </c>
      <c r="AX32" s="15">
        <f t="shared" ca="1" si="47"/>
        <v>0</v>
      </c>
      <c r="AY32" s="15">
        <f t="shared" ca="1" si="47"/>
        <v>0</v>
      </c>
      <c r="AZ32" s="15">
        <f t="shared" ca="1" si="47"/>
        <v>0</v>
      </c>
      <c r="BA32" s="15">
        <f t="shared" ca="1" si="47"/>
        <v>0</v>
      </c>
      <c r="BB32" s="15">
        <f t="shared" ca="1" si="47"/>
        <v>0</v>
      </c>
      <c r="BC32" s="15">
        <f t="shared" ca="1" si="47"/>
        <v>0</v>
      </c>
      <c r="BD32" s="15">
        <f t="shared" ca="1" si="47"/>
        <v>0</v>
      </c>
      <c r="BE32" s="15">
        <f t="shared" ca="1" si="47"/>
        <v>0</v>
      </c>
      <c r="BF32" s="15">
        <f t="shared" ca="1" si="47"/>
        <v>0</v>
      </c>
      <c r="BG32" s="15">
        <f t="shared" ca="1" si="47"/>
        <v>0</v>
      </c>
    </row>
    <row r="33" spans="1:59" x14ac:dyDescent="0.2">
      <c r="A33" s="189">
        <f t="shared" ca="1" si="39"/>
        <v>0</v>
      </c>
      <c r="B33" s="189">
        <f t="shared" ca="1" si="40"/>
        <v>0</v>
      </c>
      <c r="C33" s="189">
        <f t="shared" ca="1" si="41"/>
        <v>0</v>
      </c>
      <c r="D33" s="189">
        <f t="shared" ca="1" si="42"/>
        <v>0</v>
      </c>
      <c r="E33" s="189">
        <f t="shared" ca="1" si="43"/>
        <v>0</v>
      </c>
      <c r="F33" s="15">
        <f t="shared" ca="1" si="44"/>
        <v>0</v>
      </c>
      <c r="G33" s="15">
        <f t="shared" ca="1" si="45"/>
        <v>0</v>
      </c>
      <c r="H33" s="15">
        <f t="shared" ca="1" si="47"/>
        <v>0</v>
      </c>
      <c r="I33" s="15">
        <f t="shared" ca="1" si="47"/>
        <v>0</v>
      </c>
      <c r="J33" s="15">
        <f t="shared" ca="1" si="47"/>
        <v>0</v>
      </c>
      <c r="K33" s="15">
        <f t="shared" ca="1" si="47"/>
        <v>0</v>
      </c>
      <c r="L33" s="15">
        <f t="shared" ca="1" si="47"/>
        <v>0</v>
      </c>
      <c r="M33" s="15">
        <f t="shared" ca="1" si="47"/>
        <v>0</v>
      </c>
      <c r="N33" s="15">
        <f t="shared" ca="1" si="47"/>
        <v>0</v>
      </c>
      <c r="O33" s="15">
        <f t="shared" ca="1" si="47"/>
        <v>0</v>
      </c>
      <c r="P33" s="15">
        <f t="shared" ca="1" si="47"/>
        <v>0</v>
      </c>
      <c r="Q33" s="15">
        <f t="shared" ca="1" si="47"/>
        <v>0</v>
      </c>
      <c r="R33" s="15">
        <f t="shared" ca="1" si="47"/>
        <v>0</v>
      </c>
      <c r="S33" s="15">
        <f t="shared" ca="1" si="47"/>
        <v>0</v>
      </c>
      <c r="T33" s="15">
        <f t="shared" ca="1" si="47"/>
        <v>0</v>
      </c>
      <c r="U33" s="15">
        <f t="shared" ca="1" si="47"/>
        <v>0</v>
      </c>
      <c r="V33" s="15">
        <f t="shared" ca="1" si="47"/>
        <v>0</v>
      </c>
      <c r="W33" s="15">
        <f t="shared" ca="1" si="47"/>
        <v>0</v>
      </c>
      <c r="X33" s="15">
        <f t="shared" ca="1" si="47"/>
        <v>0</v>
      </c>
      <c r="Y33" s="15">
        <f t="shared" ca="1" si="47"/>
        <v>0</v>
      </c>
      <c r="Z33" s="15">
        <f t="shared" ca="1" si="47"/>
        <v>0</v>
      </c>
      <c r="AA33" s="15">
        <f t="shared" ca="1" si="47"/>
        <v>0</v>
      </c>
      <c r="AB33" s="15">
        <f t="shared" ca="1" si="47"/>
        <v>0</v>
      </c>
      <c r="AC33" s="15">
        <f t="shared" ca="1" si="47"/>
        <v>0</v>
      </c>
      <c r="AD33" s="15">
        <f t="shared" ca="1" si="47"/>
        <v>0</v>
      </c>
      <c r="AE33" s="15">
        <f t="shared" ca="1" si="47"/>
        <v>0</v>
      </c>
      <c r="AF33" s="15">
        <f t="shared" ca="1" si="47"/>
        <v>0</v>
      </c>
      <c r="AG33" s="15">
        <f t="shared" ca="1" si="47"/>
        <v>0</v>
      </c>
      <c r="AH33" s="15">
        <f t="shared" ca="1" si="47"/>
        <v>0</v>
      </c>
      <c r="AI33" s="15">
        <f t="shared" ca="1" si="47"/>
        <v>0</v>
      </c>
      <c r="AJ33" s="15">
        <f t="shared" ca="1" si="47"/>
        <v>0</v>
      </c>
      <c r="AK33" s="15">
        <f t="shared" ca="1" si="47"/>
        <v>0</v>
      </c>
      <c r="AL33" s="15">
        <f t="shared" ca="1" si="47"/>
        <v>0</v>
      </c>
      <c r="AM33" s="15">
        <f t="shared" ca="1" si="47"/>
        <v>0</v>
      </c>
      <c r="AN33" s="15">
        <f t="shared" ca="1" si="47"/>
        <v>0</v>
      </c>
      <c r="AO33" s="15">
        <f t="shared" ca="1" si="47"/>
        <v>0</v>
      </c>
      <c r="AP33" s="15">
        <f t="shared" ca="1" si="47"/>
        <v>0</v>
      </c>
      <c r="AQ33" s="15">
        <f t="shared" ca="1" si="47"/>
        <v>0</v>
      </c>
      <c r="AR33" s="15">
        <f t="shared" ca="1" si="47"/>
        <v>0</v>
      </c>
      <c r="AS33" s="15">
        <f t="shared" ca="1" si="47"/>
        <v>0</v>
      </c>
      <c r="AT33" s="15">
        <f t="shared" ca="1" si="47"/>
        <v>0</v>
      </c>
      <c r="AU33" s="15">
        <f t="shared" ca="1" si="47"/>
        <v>0</v>
      </c>
      <c r="AV33" s="15">
        <f t="shared" ca="1" si="47"/>
        <v>0</v>
      </c>
      <c r="AW33" s="15">
        <f t="shared" ca="1" si="47"/>
        <v>0</v>
      </c>
      <c r="AX33" s="15">
        <f t="shared" ca="1" si="47"/>
        <v>0</v>
      </c>
      <c r="AY33" s="15">
        <f t="shared" ca="1" si="47"/>
        <v>0</v>
      </c>
      <c r="AZ33" s="15">
        <f t="shared" ca="1" si="47"/>
        <v>0</v>
      </c>
      <c r="BA33" s="15">
        <f t="shared" ca="1" si="47"/>
        <v>0</v>
      </c>
      <c r="BB33" s="15">
        <f t="shared" ca="1" si="47"/>
        <v>0</v>
      </c>
      <c r="BC33" s="15">
        <f t="shared" ca="1" si="47"/>
        <v>0</v>
      </c>
      <c r="BD33" s="15">
        <f t="shared" ca="1" si="47"/>
        <v>0</v>
      </c>
      <c r="BE33" s="15">
        <f t="shared" ca="1" si="47"/>
        <v>0</v>
      </c>
      <c r="BF33" s="15">
        <f t="shared" ca="1" si="47"/>
        <v>0</v>
      </c>
      <c r="BG33" s="15">
        <f t="shared" ca="1" si="47"/>
        <v>0</v>
      </c>
    </row>
    <row r="34" spans="1:59" x14ac:dyDescent="0.2">
      <c r="A34" s="189">
        <f t="shared" ca="1" si="39"/>
        <v>0</v>
      </c>
      <c r="B34" s="189">
        <f t="shared" ca="1" si="40"/>
        <v>0</v>
      </c>
      <c r="C34" s="189">
        <f t="shared" ca="1" si="41"/>
        <v>0</v>
      </c>
      <c r="D34" s="189">
        <f t="shared" ca="1" si="42"/>
        <v>0</v>
      </c>
      <c r="E34" s="189">
        <f t="shared" ca="1" si="43"/>
        <v>0</v>
      </c>
      <c r="F34" s="15">
        <f t="shared" ca="1" si="44"/>
        <v>0</v>
      </c>
      <c r="G34" s="15">
        <f t="shared" ca="1" si="45"/>
        <v>0</v>
      </c>
      <c r="H34" s="15">
        <f t="shared" ca="1" si="47"/>
        <v>0</v>
      </c>
      <c r="I34" s="15">
        <f t="shared" ca="1" si="47"/>
        <v>0</v>
      </c>
      <c r="J34" s="15">
        <f t="shared" ca="1" si="47"/>
        <v>0</v>
      </c>
      <c r="K34" s="15">
        <f t="shared" ca="1" si="47"/>
        <v>0</v>
      </c>
      <c r="L34" s="15">
        <f t="shared" ca="1" si="47"/>
        <v>0</v>
      </c>
      <c r="M34" s="15">
        <f t="shared" ca="1" si="47"/>
        <v>0</v>
      </c>
      <c r="N34" s="15">
        <f t="shared" ca="1" si="47"/>
        <v>0</v>
      </c>
      <c r="O34" s="15">
        <f t="shared" ca="1" si="47"/>
        <v>0</v>
      </c>
      <c r="P34" s="15">
        <f t="shared" ca="1" si="47"/>
        <v>0</v>
      </c>
      <c r="Q34" s="15">
        <f t="shared" ca="1" si="47"/>
        <v>0</v>
      </c>
      <c r="R34" s="15">
        <f t="shared" ca="1" si="47"/>
        <v>0</v>
      </c>
      <c r="S34" s="15">
        <f t="shared" ca="1" si="47"/>
        <v>0</v>
      </c>
      <c r="T34" s="15">
        <f t="shared" ca="1" si="47"/>
        <v>0</v>
      </c>
      <c r="U34" s="15">
        <f t="shared" ca="1" si="47"/>
        <v>0</v>
      </c>
      <c r="V34" s="15">
        <f t="shared" ca="1" si="47"/>
        <v>0</v>
      </c>
      <c r="W34" s="15">
        <f t="shared" ca="1" si="47"/>
        <v>0</v>
      </c>
      <c r="X34" s="15">
        <f t="shared" ca="1" si="47"/>
        <v>0</v>
      </c>
      <c r="Y34" s="15">
        <f t="shared" ca="1" si="47"/>
        <v>0</v>
      </c>
      <c r="Z34" s="15">
        <f t="shared" ca="1" si="47"/>
        <v>0</v>
      </c>
      <c r="AA34" s="15">
        <f t="shared" ca="1" si="47"/>
        <v>0</v>
      </c>
      <c r="AB34" s="15">
        <f t="shared" ca="1" si="47"/>
        <v>0</v>
      </c>
      <c r="AC34" s="15">
        <f t="shared" ca="1" si="47"/>
        <v>0</v>
      </c>
      <c r="AD34" s="15">
        <f t="shared" ca="1" si="47"/>
        <v>0</v>
      </c>
      <c r="AE34" s="15">
        <f t="shared" ca="1" si="47"/>
        <v>0</v>
      </c>
      <c r="AF34" s="15">
        <f t="shared" ca="1" si="47"/>
        <v>0</v>
      </c>
      <c r="AG34" s="15">
        <f t="shared" ca="1" si="47"/>
        <v>0</v>
      </c>
      <c r="AH34" s="15">
        <f t="shared" ca="1" si="47"/>
        <v>0</v>
      </c>
      <c r="AI34" s="15">
        <f t="shared" ca="1" si="47"/>
        <v>0</v>
      </c>
      <c r="AJ34" s="15">
        <f t="shared" ca="1" si="47"/>
        <v>0</v>
      </c>
      <c r="AK34" s="15">
        <f t="shared" ca="1" si="47"/>
        <v>0</v>
      </c>
      <c r="AL34" s="15">
        <f t="shared" ca="1" si="47"/>
        <v>0</v>
      </c>
      <c r="AM34" s="15">
        <f t="shared" ca="1" si="47"/>
        <v>0</v>
      </c>
      <c r="AN34" s="15">
        <f t="shared" ca="1" si="47"/>
        <v>0</v>
      </c>
      <c r="AO34" s="15">
        <f t="shared" ca="1" si="47"/>
        <v>0</v>
      </c>
      <c r="AP34" s="15">
        <f t="shared" ca="1" si="47"/>
        <v>0</v>
      </c>
      <c r="AQ34" s="15">
        <f t="shared" ca="1" si="47"/>
        <v>0</v>
      </c>
      <c r="AR34" s="15">
        <f t="shared" ca="1" si="47"/>
        <v>0</v>
      </c>
      <c r="AS34" s="15">
        <f t="shared" ca="1" si="47"/>
        <v>0</v>
      </c>
      <c r="AT34" s="15">
        <f t="shared" ca="1" si="47"/>
        <v>0</v>
      </c>
      <c r="AU34" s="15">
        <f t="shared" ca="1" si="47"/>
        <v>0</v>
      </c>
      <c r="AV34" s="15">
        <f t="shared" ca="1" si="47"/>
        <v>0</v>
      </c>
      <c r="AW34" s="15">
        <f t="shared" ca="1" si="47"/>
        <v>0</v>
      </c>
      <c r="AX34" s="15">
        <f t="shared" ca="1" si="47"/>
        <v>0</v>
      </c>
      <c r="AY34" s="15">
        <f t="shared" ca="1" si="47"/>
        <v>0</v>
      </c>
      <c r="AZ34" s="15">
        <f t="shared" ca="1" si="47"/>
        <v>0</v>
      </c>
      <c r="BA34" s="15">
        <f t="shared" ca="1" si="47"/>
        <v>0</v>
      </c>
      <c r="BB34" s="15">
        <f t="shared" ca="1" si="47"/>
        <v>0</v>
      </c>
      <c r="BC34" s="15">
        <f t="shared" ca="1" si="47"/>
        <v>0</v>
      </c>
      <c r="BD34" s="15">
        <f t="shared" ca="1" si="47"/>
        <v>0</v>
      </c>
      <c r="BE34" s="15">
        <f t="shared" ca="1" si="47"/>
        <v>0</v>
      </c>
      <c r="BF34" s="15">
        <f t="shared" ca="1" si="47"/>
        <v>0</v>
      </c>
      <c r="BG34" s="15">
        <f t="shared" ca="1" si="47"/>
        <v>0</v>
      </c>
    </row>
    <row r="35" spans="1:59" x14ac:dyDescent="0.2">
      <c r="A35" s="189">
        <f t="shared" ca="1" si="39"/>
        <v>0</v>
      </c>
      <c r="B35" s="189">
        <f t="shared" ca="1" si="40"/>
        <v>0</v>
      </c>
      <c r="C35" s="189">
        <f t="shared" ca="1" si="41"/>
        <v>0</v>
      </c>
      <c r="D35" s="189">
        <f t="shared" ca="1" si="42"/>
        <v>0</v>
      </c>
      <c r="E35" s="189">
        <f t="shared" ca="1" si="43"/>
        <v>0</v>
      </c>
      <c r="F35" s="15">
        <f t="shared" ca="1" si="44"/>
        <v>0</v>
      </c>
      <c r="G35" s="15">
        <f t="shared" ca="1" si="45"/>
        <v>0</v>
      </c>
      <c r="H35" s="15">
        <f t="shared" ca="1" si="47"/>
        <v>0</v>
      </c>
      <c r="I35" s="15">
        <f t="shared" ca="1" si="47"/>
        <v>0</v>
      </c>
      <c r="J35" s="15">
        <f t="shared" ca="1" si="47"/>
        <v>0</v>
      </c>
      <c r="K35" s="15">
        <f t="shared" ca="1" si="47"/>
        <v>0</v>
      </c>
      <c r="L35" s="15">
        <f t="shared" ca="1" si="47"/>
        <v>0</v>
      </c>
      <c r="M35" s="15">
        <f t="shared" ca="1" si="47"/>
        <v>0</v>
      </c>
      <c r="N35" s="15">
        <f t="shared" ca="1" si="47"/>
        <v>0</v>
      </c>
      <c r="O35" s="15">
        <f t="shared" ca="1" si="47"/>
        <v>0</v>
      </c>
      <c r="P35" s="15">
        <f t="shared" ca="1" si="47"/>
        <v>0</v>
      </c>
      <c r="Q35" s="15">
        <f t="shared" ca="1" si="47"/>
        <v>0</v>
      </c>
      <c r="R35" s="15">
        <f t="shared" ca="1" si="47"/>
        <v>0</v>
      </c>
      <c r="S35" s="15">
        <f t="shared" ca="1" si="47"/>
        <v>0</v>
      </c>
      <c r="T35" s="15">
        <f t="shared" ca="1" si="47"/>
        <v>0</v>
      </c>
      <c r="U35" s="15">
        <f t="shared" ca="1" si="47"/>
        <v>0</v>
      </c>
      <c r="V35" s="15">
        <f t="shared" ca="1" si="47"/>
        <v>0</v>
      </c>
      <c r="W35" s="15">
        <f t="shared" ca="1" si="47"/>
        <v>0</v>
      </c>
      <c r="X35" s="15">
        <f t="shared" ca="1" si="47"/>
        <v>0</v>
      </c>
      <c r="Y35" s="15">
        <f t="shared" ca="1" si="47"/>
        <v>0</v>
      </c>
      <c r="Z35" s="15">
        <f t="shared" ca="1" si="47"/>
        <v>0</v>
      </c>
      <c r="AA35" s="15">
        <f t="shared" ca="1" si="47"/>
        <v>0</v>
      </c>
      <c r="AB35" s="15">
        <f t="shared" ca="1" si="47"/>
        <v>0</v>
      </c>
      <c r="AC35" s="15">
        <f t="shared" ca="1" si="47"/>
        <v>0</v>
      </c>
      <c r="AD35" s="15">
        <f t="shared" ca="1" si="47"/>
        <v>0</v>
      </c>
      <c r="AE35" s="15">
        <f t="shared" ca="1" si="47"/>
        <v>0</v>
      </c>
      <c r="AF35" s="15">
        <f t="shared" ca="1" si="47"/>
        <v>0</v>
      </c>
      <c r="AG35" s="15">
        <f t="shared" ca="1" si="47"/>
        <v>0</v>
      </c>
      <c r="AH35" s="15">
        <f t="shared" ca="1" si="47"/>
        <v>0</v>
      </c>
      <c r="AI35" s="15">
        <f t="shared" ca="1" si="47"/>
        <v>0</v>
      </c>
      <c r="AJ35" s="15">
        <f t="shared" ca="1" si="47"/>
        <v>0</v>
      </c>
      <c r="AK35" s="15">
        <f t="shared" ca="1" si="47"/>
        <v>0</v>
      </c>
      <c r="AL35" s="15">
        <f t="shared" ca="1" si="47"/>
        <v>0</v>
      </c>
      <c r="AM35" s="15">
        <f t="shared" ca="1" si="47"/>
        <v>0</v>
      </c>
      <c r="AN35" s="15">
        <f t="shared" ca="1" si="47"/>
        <v>0</v>
      </c>
      <c r="AO35" s="15">
        <f t="shared" ca="1" si="47"/>
        <v>0</v>
      </c>
      <c r="AP35" s="15">
        <f t="shared" ca="1" si="47"/>
        <v>0</v>
      </c>
      <c r="AQ35" s="15">
        <f t="shared" ca="1" si="47"/>
        <v>0</v>
      </c>
      <c r="AR35" s="15">
        <f t="shared" ca="1" si="47"/>
        <v>0</v>
      </c>
      <c r="AS35" s="15">
        <f t="shared" ca="1" si="47"/>
        <v>0</v>
      </c>
      <c r="AT35" s="15">
        <f t="shared" ca="1" si="47"/>
        <v>0</v>
      </c>
      <c r="AU35" s="15">
        <f t="shared" ca="1" si="47"/>
        <v>0</v>
      </c>
      <c r="AV35" s="15">
        <f t="shared" ca="1" si="47"/>
        <v>0</v>
      </c>
      <c r="AW35" s="15">
        <f t="shared" ca="1" si="47"/>
        <v>0</v>
      </c>
      <c r="AX35" s="15">
        <f t="shared" ca="1" si="47"/>
        <v>0</v>
      </c>
      <c r="AY35" s="15">
        <f t="shared" ca="1" si="47"/>
        <v>0</v>
      </c>
      <c r="AZ35" s="15">
        <f t="shared" ca="1" si="47"/>
        <v>0</v>
      </c>
      <c r="BA35" s="15">
        <f t="shared" ca="1" si="47"/>
        <v>0</v>
      </c>
      <c r="BB35" s="15">
        <f t="shared" ca="1" si="47"/>
        <v>0</v>
      </c>
      <c r="BC35" s="15">
        <f t="shared" ca="1" si="47"/>
        <v>0</v>
      </c>
      <c r="BD35" s="15">
        <f t="shared" ca="1" si="47"/>
        <v>0</v>
      </c>
      <c r="BE35" s="15">
        <f t="shared" ca="1" si="47"/>
        <v>0</v>
      </c>
      <c r="BF35" s="15">
        <f t="shared" ca="1" si="47"/>
        <v>0</v>
      </c>
      <c r="BG35" s="15">
        <f t="shared" ca="1" si="47"/>
        <v>0</v>
      </c>
    </row>
    <row r="36" spans="1:59" x14ac:dyDescent="0.2">
      <c r="A36" s="189">
        <f t="shared" ca="1" si="39"/>
        <v>0</v>
      </c>
      <c r="B36" s="189">
        <f t="shared" ca="1" si="40"/>
        <v>0</v>
      </c>
      <c r="C36" s="189">
        <f t="shared" ca="1" si="41"/>
        <v>0</v>
      </c>
      <c r="D36" s="189">
        <f t="shared" ca="1" si="42"/>
        <v>0</v>
      </c>
      <c r="E36" s="189">
        <f t="shared" ca="1" si="43"/>
        <v>0</v>
      </c>
      <c r="F36" s="15">
        <f t="shared" ca="1" si="44"/>
        <v>0</v>
      </c>
      <c r="G36" s="15">
        <f t="shared" ca="1" si="45"/>
        <v>0</v>
      </c>
      <c r="H36" s="15">
        <f t="shared" ca="1" si="47"/>
        <v>0</v>
      </c>
      <c r="I36" s="15">
        <f t="shared" ca="1" si="47"/>
        <v>0</v>
      </c>
      <c r="J36" s="15">
        <f t="shared" ca="1" si="47"/>
        <v>0</v>
      </c>
      <c r="K36" s="15">
        <f t="shared" ca="1" si="47"/>
        <v>0</v>
      </c>
      <c r="L36" s="15">
        <f t="shared" ca="1" si="47"/>
        <v>0</v>
      </c>
      <c r="M36" s="15">
        <f t="shared" ca="1" si="47"/>
        <v>0</v>
      </c>
      <c r="N36" s="15">
        <f t="shared" ca="1" si="47"/>
        <v>0</v>
      </c>
      <c r="O36" s="15">
        <f t="shared" ca="1" si="47"/>
        <v>0</v>
      </c>
      <c r="P36" s="15">
        <f t="shared" ca="1" si="47"/>
        <v>0</v>
      </c>
      <c r="Q36" s="15">
        <f t="shared" ca="1" si="47"/>
        <v>0</v>
      </c>
      <c r="R36" s="15">
        <f t="shared" ca="1" si="47"/>
        <v>0</v>
      </c>
      <c r="S36" s="15">
        <f t="shared" ca="1" si="47"/>
        <v>0</v>
      </c>
      <c r="T36" s="15">
        <f t="shared" ca="1" si="47"/>
        <v>0</v>
      </c>
      <c r="U36" s="15">
        <f t="shared" ca="1" si="47"/>
        <v>0</v>
      </c>
      <c r="V36" s="15">
        <f t="shared" ca="1" si="47"/>
        <v>0</v>
      </c>
      <c r="W36" s="15">
        <f t="shared" ca="1" si="47"/>
        <v>0</v>
      </c>
      <c r="X36" s="15">
        <f t="shared" ca="1" si="47"/>
        <v>0</v>
      </c>
      <c r="Y36" s="15">
        <f t="shared" ca="1" si="47"/>
        <v>0</v>
      </c>
      <c r="Z36" s="15">
        <f t="shared" ca="1" si="47"/>
        <v>0</v>
      </c>
      <c r="AA36" s="15">
        <f t="shared" ca="1" si="47"/>
        <v>0</v>
      </c>
      <c r="AB36" s="15">
        <f t="shared" ca="1" si="47"/>
        <v>0</v>
      </c>
      <c r="AC36" s="15">
        <f t="shared" ca="1" si="47"/>
        <v>0</v>
      </c>
      <c r="AD36" s="15">
        <f t="shared" ca="1" si="47"/>
        <v>0</v>
      </c>
      <c r="AE36" s="15">
        <f t="shared" ca="1" si="47"/>
        <v>0</v>
      </c>
      <c r="AF36" s="15">
        <f t="shared" ca="1" si="47"/>
        <v>0</v>
      </c>
      <c r="AG36" s="15">
        <f t="shared" ca="1" si="47"/>
        <v>0</v>
      </c>
      <c r="AH36" s="15">
        <f t="shared" ca="1" si="47"/>
        <v>0</v>
      </c>
      <c r="AI36" s="15">
        <f t="shared" ca="1" si="47"/>
        <v>0</v>
      </c>
      <c r="AJ36" s="15">
        <f t="shared" ca="1" si="47"/>
        <v>0</v>
      </c>
      <c r="AK36" s="15">
        <f t="shared" ca="1" si="47"/>
        <v>0</v>
      </c>
      <c r="AL36" s="15">
        <f t="shared" ca="1" si="47"/>
        <v>0</v>
      </c>
      <c r="AM36" s="15">
        <f t="shared" ca="1" si="47"/>
        <v>0</v>
      </c>
      <c r="AN36" s="15">
        <f t="shared" ca="1" si="47"/>
        <v>0</v>
      </c>
      <c r="AO36" s="15">
        <f t="shared" ca="1" si="47"/>
        <v>0</v>
      </c>
      <c r="AP36" s="15">
        <f t="shared" ca="1" si="47"/>
        <v>0</v>
      </c>
      <c r="AQ36" s="15">
        <f t="shared" ca="1" si="47"/>
        <v>0</v>
      </c>
      <c r="AR36" s="15">
        <f t="shared" ca="1" si="47"/>
        <v>0</v>
      </c>
      <c r="AS36" s="15">
        <f t="shared" ca="1" si="47"/>
        <v>0</v>
      </c>
      <c r="AT36" s="15">
        <f t="shared" ca="1" si="47"/>
        <v>0</v>
      </c>
      <c r="AU36" s="15">
        <f t="shared" ca="1" si="47"/>
        <v>0</v>
      </c>
      <c r="AV36" s="15">
        <f t="shared" ca="1" si="47"/>
        <v>0</v>
      </c>
      <c r="AW36" s="15">
        <f t="shared" ca="1" si="47"/>
        <v>0</v>
      </c>
      <c r="AX36" s="15">
        <f t="shared" ca="1" si="47"/>
        <v>0</v>
      </c>
      <c r="AY36" s="15">
        <f t="shared" ca="1" si="47"/>
        <v>0</v>
      </c>
      <c r="AZ36" s="15">
        <f t="shared" ca="1" si="47"/>
        <v>0</v>
      </c>
      <c r="BA36" s="15">
        <f t="shared" ca="1" si="47"/>
        <v>0</v>
      </c>
      <c r="BB36" s="15">
        <f t="shared" ca="1" si="47"/>
        <v>0</v>
      </c>
      <c r="BC36" s="15">
        <f t="shared" ca="1" si="47"/>
        <v>0</v>
      </c>
      <c r="BD36" s="15">
        <f t="shared" ca="1" si="47"/>
        <v>0</v>
      </c>
      <c r="BE36" s="15">
        <f t="shared" ca="1" si="47"/>
        <v>0</v>
      </c>
      <c r="BF36" s="15">
        <f t="shared" ca="1" si="47"/>
        <v>0</v>
      </c>
      <c r="BG36" s="15">
        <f t="shared" ca="1" si="47"/>
        <v>0</v>
      </c>
    </row>
    <row r="37" spans="1:59" x14ac:dyDescent="0.2">
      <c r="A37" s="189">
        <f t="shared" ca="1" si="39"/>
        <v>0</v>
      </c>
      <c r="B37" s="189">
        <f t="shared" ca="1" si="40"/>
        <v>0</v>
      </c>
      <c r="C37" s="189">
        <f t="shared" ca="1" si="41"/>
        <v>0</v>
      </c>
      <c r="D37" s="189">
        <f t="shared" ca="1" si="42"/>
        <v>0</v>
      </c>
      <c r="E37" s="189">
        <f t="shared" ca="1" si="43"/>
        <v>0</v>
      </c>
      <c r="F37" s="15">
        <f t="shared" ca="1" si="44"/>
        <v>0</v>
      </c>
      <c r="G37" s="15">
        <f t="shared" ca="1" si="45"/>
        <v>0</v>
      </c>
      <c r="H37" s="15">
        <f t="shared" ref="H37:BG41" ca="1" si="48">IFERROR(SUMIFS(OFFSET(INDIRECT(ADDRESS(1,1,1,1,TEXT(H$2,"YYYY-MM-DD"))),3,H$20-1,40,1),OFFSET(INDIRECT(ADDRESS(1,1,1,1,TEXT(H$2,"YYYY-MM-DD"))),3,0,40,1),$A37,OFFSET(INDIRECT(ADDRESS(1,1,1,1,TEXT(H$2,"YYYY-MM-DD"))),3,H$20,40,1),"Y"),0)+IFERROR(SUMIFS(OFFSET(INDIRECT(ADDRESS(1,1,1,1,TEXT(H$2,"YYYY-MM-DD"))),3,H$20-1,40,1),OFFSET(INDIRECT(ADDRESS(1,1,1,1,TEXT(H$2,"YYYY-MM-DD"))),3,0,40,1),$A37,OFFSET(INDIRECT(ADDRESS(1,1,1,1,TEXT(H$2,"YYYY-MM-DD"))),3,H$20,40,1),"N",OFFSET(INDIRECT(ADDRESS(1,1,1,1,TEXT(H$2,"YYYY-MM-DD"))),3,3,40,1),"Leave"),0)+IFERROR(IF($F$19="N",SUMIFS(OFFSET(INDIRECT(ADDRESS(1,1,1,1,TEXT(H$2,"YYYY-MM-DD"))),3,H$20-1,40,1),OFFSET(INDIRECT(ADDRESS(1,1,1,1,TEXT(H$2,"YYYY-MM-DD"))),3,0,40,1),$A37,OFFSET(INDIRECT(ADDRESS(1,1,1,1,TEXT(H$2,"YYYY-MM-DD"))),3,H$20,40,1),"N",OFFSET(INDIRECT(ADDRESS(1,1,1,1,TEXT(H$2,"YYYY-MM-DD"))),3,3,40,1),"&lt;&gt;Leave")),0)</f>
        <v>0</v>
      </c>
      <c r="I37" s="15">
        <f t="shared" ca="1" si="48"/>
        <v>0</v>
      </c>
      <c r="J37" s="15">
        <f t="shared" ca="1" si="48"/>
        <v>0</v>
      </c>
      <c r="K37" s="15">
        <f t="shared" ca="1" si="48"/>
        <v>0</v>
      </c>
      <c r="L37" s="15">
        <f t="shared" ca="1" si="48"/>
        <v>0</v>
      </c>
      <c r="M37" s="15">
        <f t="shared" ca="1" si="48"/>
        <v>0</v>
      </c>
      <c r="N37" s="15">
        <f t="shared" ca="1" si="48"/>
        <v>0</v>
      </c>
      <c r="O37" s="15">
        <f t="shared" ca="1" si="48"/>
        <v>0</v>
      </c>
      <c r="P37" s="15">
        <f t="shared" ca="1" si="48"/>
        <v>0</v>
      </c>
      <c r="Q37" s="15">
        <f t="shared" ca="1" si="48"/>
        <v>0</v>
      </c>
      <c r="R37" s="15">
        <f t="shared" ca="1" si="48"/>
        <v>0</v>
      </c>
      <c r="S37" s="15">
        <f t="shared" ca="1" si="48"/>
        <v>0</v>
      </c>
      <c r="T37" s="15">
        <f t="shared" ca="1" si="48"/>
        <v>0</v>
      </c>
      <c r="U37" s="15">
        <f t="shared" ca="1" si="48"/>
        <v>0</v>
      </c>
      <c r="V37" s="15">
        <f t="shared" ca="1" si="48"/>
        <v>0</v>
      </c>
      <c r="W37" s="15">
        <f t="shared" ca="1" si="48"/>
        <v>0</v>
      </c>
      <c r="X37" s="15">
        <f t="shared" ca="1" si="48"/>
        <v>0</v>
      </c>
      <c r="Y37" s="15">
        <f t="shared" ca="1" si="48"/>
        <v>0</v>
      </c>
      <c r="Z37" s="15">
        <f t="shared" ca="1" si="48"/>
        <v>0</v>
      </c>
      <c r="AA37" s="15">
        <f t="shared" ca="1" si="48"/>
        <v>0</v>
      </c>
      <c r="AB37" s="15">
        <f t="shared" ca="1" si="48"/>
        <v>0</v>
      </c>
      <c r="AC37" s="15">
        <f t="shared" ca="1" si="48"/>
        <v>0</v>
      </c>
      <c r="AD37" s="15">
        <f t="shared" ca="1" si="48"/>
        <v>0</v>
      </c>
      <c r="AE37" s="15">
        <f t="shared" ca="1" si="48"/>
        <v>0</v>
      </c>
      <c r="AF37" s="15">
        <f t="shared" ca="1" si="48"/>
        <v>0</v>
      </c>
      <c r="AG37" s="15">
        <f t="shared" ca="1" si="48"/>
        <v>0</v>
      </c>
      <c r="AH37" s="15">
        <f t="shared" ca="1" si="48"/>
        <v>0</v>
      </c>
      <c r="AI37" s="15">
        <f t="shared" ca="1" si="48"/>
        <v>0</v>
      </c>
      <c r="AJ37" s="15">
        <f t="shared" ca="1" si="48"/>
        <v>0</v>
      </c>
      <c r="AK37" s="15">
        <f t="shared" ca="1" si="48"/>
        <v>0</v>
      </c>
      <c r="AL37" s="15">
        <f t="shared" ca="1" si="48"/>
        <v>0</v>
      </c>
      <c r="AM37" s="15">
        <f t="shared" ca="1" si="48"/>
        <v>0</v>
      </c>
      <c r="AN37" s="15">
        <f t="shared" ca="1" si="48"/>
        <v>0</v>
      </c>
      <c r="AO37" s="15">
        <f t="shared" ca="1" si="48"/>
        <v>0</v>
      </c>
      <c r="AP37" s="15">
        <f t="shared" ca="1" si="48"/>
        <v>0</v>
      </c>
      <c r="AQ37" s="15">
        <f t="shared" ca="1" si="48"/>
        <v>0</v>
      </c>
      <c r="AR37" s="15">
        <f t="shared" ca="1" si="48"/>
        <v>0</v>
      </c>
      <c r="AS37" s="15">
        <f t="shared" ca="1" si="48"/>
        <v>0</v>
      </c>
      <c r="AT37" s="15">
        <f t="shared" ca="1" si="48"/>
        <v>0</v>
      </c>
      <c r="AU37" s="15">
        <f t="shared" ca="1" si="48"/>
        <v>0</v>
      </c>
      <c r="AV37" s="15">
        <f t="shared" ca="1" si="48"/>
        <v>0</v>
      </c>
      <c r="AW37" s="15">
        <f t="shared" ca="1" si="48"/>
        <v>0</v>
      </c>
      <c r="AX37" s="15">
        <f t="shared" ca="1" si="48"/>
        <v>0</v>
      </c>
      <c r="AY37" s="15">
        <f t="shared" ca="1" si="48"/>
        <v>0</v>
      </c>
      <c r="AZ37" s="15">
        <f t="shared" ca="1" si="48"/>
        <v>0</v>
      </c>
      <c r="BA37" s="15">
        <f t="shared" ca="1" si="48"/>
        <v>0</v>
      </c>
      <c r="BB37" s="15">
        <f t="shared" ca="1" si="48"/>
        <v>0</v>
      </c>
      <c r="BC37" s="15">
        <f t="shared" ca="1" si="48"/>
        <v>0</v>
      </c>
      <c r="BD37" s="15">
        <f t="shared" ca="1" si="48"/>
        <v>0</v>
      </c>
      <c r="BE37" s="15">
        <f t="shared" ca="1" si="48"/>
        <v>0</v>
      </c>
      <c r="BF37" s="15">
        <f t="shared" ca="1" si="48"/>
        <v>0</v>
      </c>
      <c r="BG37" s="15">
        <f t="shared" ca="1" si="48"/>
        <v>0</v>
      </c>
    </row>
    <row r="38" spans="1:59" x14ac:dyDescent="0.2">
      <c r="A38" s="189">
        <f t="shared" ca="1" si="39"/>
        <v>0</v>
      </c>
      <c r="B38" s="189">
        <f t="shared" ca="1" si="40"/>
        <v>0</v>
      </c>
      <c r="C38" s="189">
        <f t="shared" ca="1" si="41"/>
        <v>0</v>
      </c>
      <c r="D38" s="189">
        <f t="shared" ca="1" si="42"/>
        <v>0</v>
      </c>
      <c r="E38" s="189">
        <f t="shared" ca="1" si="43"/>
        <v>0</v>
      </c>
      <c r="F38" s="15">
        <f t="shared" ca="1" si="44"/>
        <v>0</v>
      </c>
      <c r="G38" s="15">
        <f t="shared" ca="1" si="45"/>
        <v>0</v>
      </c>
      <c r="H38" s="15">
        <f t="shared" ca="1" si="48"/>
        <v>0</v>
      </c>
      <c r="I38" s="15">
        <f t="shared" ca="1" si="48"/>
        <v>0</v>
      </c>
      <c r="J38" s="15">
        <f t="shared" ca="1" si="48"/>
        <v>0</v>
      </c>
      <c r="K38" s="15">
        <f t="shared" ca="1" si="48"/>
        <v>0</v>
      </c>
      <c r="L38" s="15">
        <f t="shared" ca="1" si="48"/>
        <v>0</v>
      </c>
      <c r="M38" s="15">
        <f t="shared" ca="1" si="48"/>
        <v>0</v>
      </c>
      <c r="N38" s="15">
        <f t="shared" ca="1" si="48"/>
        <v>0</v>
      </c>
      <c r="O38" s="15">
        <f t="shared" ca="1" si="48"/>
        <v>0</v>
      </c>
      <c r="P38" s="15">
        <f t="shared" ca="1" si="48"/>
        <v>0</v>
      </c>
      <c r="Q38" s="15">
        <f t="shared" ca="1" si="48"/>
        <v>0</v>
      </c>
      <c r="R38" s="15">
        <f t="shared" ca="1" si="48"/>
        <v>0</v>
      </c>
      <c r="S38" s="15">
        <f t="shared" ca="1" si="48"/>
        <v>0</v>
      </c>
      <c r="T38" s="15">
        <f t="shared" ca="1" si="48"/>
        <v>0</v>
      </c>
      <c r="U38" s="15">
        <f t="shared" ca="1" si="48"/>
        <v>0</v>
      </c>
      <c r="V38" s="15">
        <f t="shared" ca="1" si="48"/>
        <v>0</v>
      </c>
      <c r="W38" s="15">
        <f t="shared" ca="1" si="48"/>
        <v>0</v>
      </c>
      <c r="X38" s="15">
        <f t="shared" ca="1" si="48"/>
        <v>0</v>
      </c>
      <c r="Y38" s="15">
        <f t="shared" ca="1" si="48"/>
        <v>0</v>
      </c>
      <c r="Z38" s="15">
        <f t="shared" ca="1" si="48"/>
        <v>0</v>
      </c>
      <c r="AA38" s="15">
        <f t="shared" ca="1" si="48"/>
        <v>0</v>
      </c>
      <c r="AB38" s="15">
        <f t="shared" ca="1" si="48"/>
        <v>0</v>
      </c>
      <c r="AC38" s="15">
        <f t="shared" ca="1" si="48"/>
        <v>0</v>
      </c>
      <c r="AD38" s="15">
        <f t="shared" ca="1" si="48"/>
        <v>0</v>
      </c>
      <c r="AE38" s="15">
        <f t="shared" ca="1" si="48"/>
        <v>0</v>
      </c>
      <c r="AF38" s="15">
        <f t="shared" ca="1" si="48"/>
        <v>0</v>
      </c>
      <c r="AG38" s="15">
        <f t="shared" ca="1" si="48"/>
        <v>0</v>
      </c>
      <c r="AH38" s="15">
        <f t="shared" ca="1" si="48"/>
        <v>0</v>
      </c>
      <c r="AI38" s="15">
        <f t="shared" ca="1" si="48"/>
        <v>0</v>
      </c>
      <c r="AJ38" s="15">
        <f t="shared" ca="1" si="48"/>
        <v>0</v>
      </c>
      <c r="AK38" s="15">
        <f t="shared" ca="1" si="48"/>
        <v>0</v>
      </c>
      <c r="AL38" s="15">
        <f t="shared" ca="1" si="48"/>
        <v>0</v>
      </c>
      <c r="AM38" s="15">
        <f t="shared" ca="1" si="48"/>
        <v>0</v>
      </c>
      <c r="AN38" s="15">
        <f t="shared" ca="1" si="48"/>
        <v>0</v>
      </c>
      <c r="AO38" s="15">
        <f t="shared" ca="1" si="48"/>
        <v>0</v>
      </c>
      <c r="AP38" s="15">
        <f t="shared" ca="1" si="48"/>
        <v>0</v>
      </c>
      <c r="AQ38" s="15">
        <f t="shared" ca="1" si="48"/>
        <v>0</v>
      </c>
      <c r="AR38" s="15">
        <f t="shared" ca="1" si="48"/>
        <v>0</v>
      </c>
      <c r="AS38" s="15">
        <f t="shared" ca="1" si="48"/>
        <v>0</v>
      </c>
      <c r="AT38" s="15">
        <f t="shared" ca="1" si="48"/>
        <v>0</v>
      </c>
      <c r="AU38" s="15">
        <f t="shared" ca="1" si="48"/>
        <v>0</v>
      </c>
      <c r="AV38" s="15">
        <f t="shared" ca="1" si="48"/>
        <v>0</v>
      </c>
      <c r="AW38" s="15">
        <f t="shared" ca="1" si="48"/>
        <v>0</v>
      </c>
      <c r="AX38" s="15">
        <f t="shared" ca="1" si="48"/>
        <v>0</v>
      </c>
      <c r="AY38" s="15">
        <f t="shared" ca="1" si="48"/>
        <v>0</v>
      </c>
      <c r="AZ38" s="15">
        <f t="shared" ca="1" si="48"/>
        <v>0</v>
      </c>
      <c r="BA38" s="15">
        <f t="shared" ca="1" si="48"/>
        <v>0</v>
      </c>
      <c r="BB38" s="15">
        <f t="shared" ca="1" si="48"/>
        <v>0</v>
      </c>
      <c r="BC38" s="15">
        <f t="shared" ca="1" si="48"/>
        <v>0</v>
      </c>
      <c r="BD38" s="15">
        <f t="shared" ca="1" si="48"/>
        <v>0</v>
      </c>
      <c r="BE38" s="15">
        <f t="shared" ca="1" si="48"/>
        <v>0</v>
      </c>
      <c r="BF38" s="15">
        <f t="shared" ca="1" si="48"/>
        <v>0</v>
      </c>
      <c r="BG38" s="15">
        <f t="shared" ca="1" si="48"/>
        <v>0</v>
      </c>
    </row>
    <row r="39" spans="1:59" x14ac:dyDescent="0.2">
      <c r="A39" s="189">
        <f t="shared" ca="1" si="39"/>
        <v>0</v>
      </c>
      <c r="B39" s="189">
        <f t="shared" ca="1" si="40"/>
        <v>0</v>
      </c>
      <c r="C39" s="189">
        <f t="shared" ca="1" si="41"/>
        <v>0</v>
      </c>
      <c r="D39" s="189">
        <f t="shared" ca="1" si="42"/>
        <v>0</v>
      </c>
      <c r="E39" s="189">
        <f t="shared" ca="1" si="43"/>
        <v>0</v>
      </c>
      <c r="F39" s="15">
        <f t="shared" ca="1" si="44"/>
        <v>0</v>
      </c>
      <c r="G39" s="15">
        <f t="shared" ca="1" si="45"/>
        <v>0</v>
      </c>
      <c r="H39" s="15">
        <f t="shared" ca="1" si="48"/>
        <v>0</v>
      </c>
      <c r="I39" s="15">
        <f t="shared" ca="1" si="48"/>
        <v>0</v>
      </c>
      <c r="J39" s="15">
        <f t="shared" ca="1" si="48"/>
        <v>0</v>
      </c>
      <c r="K39" s="15">
        <f t="shared" ca="1" si="48"/>
        <v>0</v>
      </c>
      <c r="L39" s="15">
        <f t="shared" ca="1" si="48"/>
        <v>0</v>
      </c>
      <c r="M39" s="15">
        <f t="shared" ca="1" si="48"/>
        <v>0</v>
      </c>
      <c r="N39" s="15">
        <f t="shared" ca="1" si="48"/>
        <v>0</v>
      </c>
      <c r="O39" s="15">
        <f t="shared" ca="1" si="48"/>
        <v>0</v>
      </c>
      <c r="P39" s="15">
        <f t="shared" ca="1" si="48"/>
        <v>0</v>
      </c>
      <c r="Q39" s="15">
        <f t="shared" ca="1" si="48"/>
        <v>0</v>
      </c>
      <c r="R39" s="15">
        <f t="shared" ca="1" si="48"/>
        <v>0</v>
      </c>
      <c r="S39" s="15">
        <f t="shared" ca="1" si="48"/>
        <v>0</v>
      </c>
      <c r="T39" s="15">
        <f t="shared" ca="1" si="48"/>
        <v>0</v>
      </c>
      <c r="U39" s="15">
        <f t="shared" ca="1" si="48"/>
        <v>0</v>
      </c>
      <c r="V39" s="15">
        <f t="shared" ca="1" si="48"/>
        <v>0</v>
      </c>
      <c r="W39" s="15">
        <f t="shared" ca="1" si="48"/>
        <v>0</v>
      </c>
      <c r="X39" s="15">
        <f t="shared" ca="1" si="48"/>
        <v>0</v>
      </c>
      <c r="Y39" s="15">
        <f t="shared" ca="1" si="48"/>
        <v>0</v>
      </c>
      <c r="Z39" s="15">
        <f t="shared" ca="1" si="48"/>
        <v>0</v>
      </c>
      <c r="AA39" s="15">
        <f t="shared" ca="1" si="48"/>
        <v>0</v>
      </c>
      <c r="AB39" s="15">
        <f t="shared" ca="1" si="48"/>
        <v>0</v>
      </c>
      <c r="AC39" s="15">
        <f t="shared" ca="1" si="48"/>
        <v>0</v>
      </c>
      <c r="AD39" s="15">
        <f t="shared" ca="1" si="48"/>
        <v>0</v>
      </c>
      <c r="AE39" s="15">
        <f t="shared" ca="1" si="48"/>
        <v>0</v>
      </c>
      <c r="AF39" s="15">
        <f t="shared" ca="1" si="48"/>
        <v>0</v>
      </c>
      <c r="AG39" s="15">
        <f t="shared" ca="1" si="48"/>
        <v>0</v>
      </c>
      <c r="AH39" s="15">
        <f t="shared" ca="1" si="48"/>
        <v>0</v>
      </c>
      <c r="AI39" s="15">
        <f t="shared" ca="1" si="48"/>
        <v>0</v>
      </c>
      <c r="AJ39" s="15">
        <f t="shared" ca="1" si="48"/>
        <v>0</v>
      </c>
      <c r="AK39" s="15">
        <f t="shared" ca="1" si="48"/>
        <v>0</v>
      </c>
      <c r="AL39" s="15">
        <f t="shared" ca="1" si="48"/>
        <v>0</v>
      </c>
      <c r="AM39" s="15">
        <f t="shared" ca="1" si="48"/>
        <v>0</v>
      </c>
      <c r="AN39" s="15">
        <f t="shared" ca="1" si="48"/>
        <v>0</v>
      </c>
      <c r="AO39" s="15">
        <f t="shared" ca="1" si="48"/>
        <v>0</v>
      </c>
      <c r="AP39" s="15">
        <f t="shared" ca="1" si="48"/>
        <v>0</v>
      </c>
      <c r="AQ39" s="15">
        <f t="shared" ca="1" si="48"/>
        <v>0</v>
      </c>
      <c r="AR39" s="15">
        <f t="shared" ca="1" si="48"/>
        <v>0</v>
      </c>
      <c r="AS39" s="15">
        <f t="shared" ca="1" si="48"/>
        <v>0</v>
      </c>
      <c r="AT39" s="15">
        <f t="shared" ca="1" si="48"/>
        <v>0</v>
      </c>
      <c r="AU39" s="15">
        <f t="shared" ca="1" si="48"/>
        <v>0</v>
      </c>
      <c r="AV39" s="15">
        <f t="shared" ca="1" si="48"/>
        <v>0</v>
      </c>
      <c r="AW39" s="15">
        <f t="shared" ca="1" si="48"/>
        <v>0</v>
      </c>
      <c r="AX39" s="15">
        <f t="shared" ca="1" si="48"/>
        <v>0</v>
      </c>
      <c r="AY39" s="15">
        <f t="shared" ca="1" si="48"/>
        <v>0</v>
      </c>
      <c r="AZ39" s="15">
        <f t="shared" ca="1" si="48"/>
        <v>0</v>
      </c>
      <c r="BA39" s="15">
        <f t="shared" ca="1" si="48"/>
        <v>0</v>
      </c>
      <c r="BB39" s="15">
        <f t="shared" ca="1" si="48"/>
        <v>0</v>
      </c>
      <c r="BC39" s="15">
        <f t="shared" ca="1" si="48"/>
        <v>0</v>
      </c>
      <c r="BD39" s="15">
        <f t="shared" ca="1" si="48"/>
        <v>0</v>
      </c>
      <c r="BE39" s="15">
        <f t="shared" ca="1" si="48"/>
        <v>0</v>
      </c>
      <c r="BF39" s="15">
        <f t="shared" ca="1" si="48"/>
        <v>0</v>
      </c>
      <c r="BG39" s="15">
        <f t="shared" ca="1" si="48"/>
        <v>0</v>
      </c>
    </row>
    <row r="40" spans="1:59" x14ac:dyDescent="0.2">
      <c r="A40" s="189">
        <f t="shared" ca="1" si="39"/>
        <v>0</v>
      </c>
      <c r="B40" s="189">
        <f t="shared" ca="1" si="40"/>
        <v>0</v>
      </c>
      <c r="C40" s="189">
        <f t="shared" ca="1" si="41"/>
        <v>0</v>
      </c>
      <c r="D40" s="189">
        <f t="shared" ca="1" si="42"/>
        <v>0</v>
      </c>
      <c r="E40" s="189">
        <f t="shared" ca="1" si="43"/>
        <v>0</v>
      </c>
      <c r="F40" s="15">
        <f t="shared" ca="1" si="44"/>
        <v>0</v>
      </c>
      <c r="G40" s="15">
        <f t="shared" ca="1" si="45"/>
        <v>0</v>
      </c>
      <c r="H40" s="15">
        <f t="shared" ca="1" si="48"/>
        <v>0</v>
      </c>
      <c r="I40" s="15">
        <f t="shared" ca="1" si="48"/>
        <v>0</v>
      </c>
      <c r="J40" s="15">
        <f t="shared" ca="1" si="48"/>
        <v>0</v>
      </c>
      <c r="K40" s="15">
        <f t="shared" ca="1" si="48"/>
        <v>0</v>
      </c>
      <c r="L40" s="15">
        <f t="shared" ca="1" si="48"/>
        <v>0</v>
      </c>
      <c r="M40" s="15">
        <f t="shared" ca="1" si="48"/>
        <v>0</v>
      </c>
      <c r="N40" s="15">
        <f t="shared" ca="1" si="48"/>
        <v>0</v>
      </c>
      <c r="O40" s="15">
        <f t="shared" ca="1" si="48"/>
        <v>0</v>
      </c>
      <c r="P40" s="15">
        <f t="shared" ca="1" si="48"/>
        <v>0</v>
      </c>
      <c r="Q40" s="15">
        <f t="shared" ca="1" si="48"/>
        <v>0</v>
      </c>
      <c r="R40" s="15">
        <f t="shared" ca="1" si="48"/>
        <v>0</v>
      </c>
      <c r="S40" s="15">
        <f t="shared" ca="1" si="48"/>
        <v>0</v>
      </c>
      <c r="T40" s="15">
        <f t="shared" ca="1" si="48"/>
        <v>0</v>
      </c>
      <c r="U40" s="15">
        <f t="shared" ca="1" si="48"/>
        <v>0</v>
      </c>
      <c r="V40" s="15">
        <f t="shared" ca="1" si="48"/>
        <v>0</v>
      </c>
      <c r="W40" s="15">
        <f t="shared" ca="1" si="48"/>
        <v>0</v>
      </c>
      <c r="X40" s="15">
        <f t="shared" ca="1" si="48"/>
        <v>0</v>
      </c>
      <c r="Y40" s="15">
        <f t="shared" ca="1" si="48"/>
        <v>0</v>
      </c>
      <c r="Z40" s="15">
        <f t="shared" ca="1" si="48"/>
        <v>0</v>
      </c>
      <c r="AA40" s="15">
        <f t="shared" ca="1" si="48"/>
        <v>0</v>
      </c>
      <c r="AB40" s="15">
        <f t="shared" ca="1" si="48"/>
        <v>0</v>
      </c>
      <c r="AC40" s="15">
        <f t="shared" ca="1" si="48"/>
        <v>0</v>
      </c>
      <c r="AD40" s="15">
        <f t="shared" ca="1" si="48"/>
        <v>0</v>
      </c>
      <c r="AE40" s="15">
        <f t="shared" ca="1" si="48"/>
        <v>0</v>
      </c>
      <c r="AF40" s="15">
        <f t="shared" ca="1" si="48"/>
        <v>0</v>
      </c>
      <c r="AG40" s="15">
        <f t="shared" ca="1" si="48"/>
        <v>0</v>
      </c>
      <c r="AH40" s="15">
        <f t="shared" ca="1" si="48"/>
        <v>0</v>
      </c>
      <c r="AI40" s="15">
        <f t="shared" ca="1" si="48"/>
        <v>0</v>
      </c>
      <c r="AJ40" s="15">
        <f t="shared" ca="1" si="48"/>
        <v>0</v>
      </c>
      <c r="AK40" s="15">
        <f t="shared" ca="1" si="48"/>
        <v>0</v>
      </c>
      <c r="AL40" s="15">
        <f t="shared" ca="1" si="48"/>
        <v>0</v>
      </c>
      <c r="AM40" s="15">
        <f t="shared" ca="1" si="48"/>
        <v>0</v>
      </c>
      <c r="AN40" s="15">
        <f t="shared" ca="1" si="48"/>
        <v>0</v>
      </c>
      <c r="AO40" s="15">
        <f t="shared" ca="1" si="48"/>
        <v>0</v>
      </c>
      <c r="AP40" s="15">
        <f t="shared" ca="1" si="48"/>
        <v>0</v>
      </c>
      <c r="AQ40" s="15">
        <f t="shared" ca="1" si="48"/>
        <v>0</v>
      </c>
      <c r="AR40" s="15">
        <f t="shared" ca="1" si="48"/>
        <v>0</v>
      </c>
      <c r="AS40" s="15">
        <f t="shared" ca="1" si="48"/>
        <v>0</v>
      </c>
      <c r="AT40" s="15">
        <f t="shared" ca="1" si="48"/>
        <v>0</v>
      </c>
      <c r="AU40" s="15">
        <f t="shared" ca="1" si="48"/>
        <v>0</v>
      </c>
      <c r="AV40" s="15">
        <f t="shared" ca="1" si="48"/>
        <v>0</v>
      </c>
      <c r="AW40" s="15">
        <f t="shared" ca="1" si="48"/>
        <v>0</v>
      </c>
      <c r="AX40" s="15">
        <f t="shared" ca="1" si="48"/>
        <v>0</v>
      </c>
      <c r="AY40" s="15">
        <f t="shared" ca="1" si="48"/>
        <v>0</v>
      </c>
      <c r="AZ40" s="15">
        <f t="shared" ca="1" si="48"/>
        <v>0</v>
      </c>
      <c r="BA40" s="15">
        <f t="shared" ca="1" si="48"/>
        <v>0</v>
      </c>
      <c r="BB40" s="15">
        <f t="shared" ca="1" si="48"/>
        <v>0</v>
      </c>
      <c r="BC40" s="15">
        <f t="shared" ca="1" si="48"/>
        <v>0</v>
      </c>
      <c r="BD40" s="15">
        <f t="shared" ca="1" si="48"/>
        <v>0</v>
      </c>
      <c r="BE40" s="15">
        <f t="shared" ca="1" si="48"/>
        <v>0</v>
      </c>
      <c r="BF40" s="15">
        <f t="shared" ca="1" si="48"/>
        <v>0</v>
      </c>
      <c r="BG40" s="15">
        <f t="shared" ca="1" si="48"/>
        <v>0</v>
      </c>
    </row>
    <row r="41" spans="1:59" x14ac:dyDescent="0.2">
      <c r="A41" s="189">
        <f t="shared" ca="1" si="39"/>
        <v>0</v>
      </c>
      <c r="B41" s="189">
        <f t="shared" ca="1" si="40"/>
        <v>0</v>
      </c>
      <c r="C41" s="189">
        <f t="shared" ca="1" si="41"/>
        <v>0</v>
      </c>
      <c r="D41" s="189">
        <f t="shared" ca="1" si="42"/>
        <v>0</v>
      </c>
      <c r="E41" s="189">
        <f t="shared" ca="1" si="43"/>
        <v>0</v>
      </c>
      <c r="F41" s="15">
        <f t="shared" ca="1" si="44"/>
        <v>0</v>
      </c>
      <c r="G41" s="15">
        <f t="shared" ca="1" si="45"/>
        <v>0</v>
      </c>
      <c r="H41" s="15">
        <f t="shared" ca="1" si="48"/>
        <v>0</v>
      </c>
      <c r="I41" s="15">
        <f t="shared" ca="1" si="48"/>
        <v>0</v>
      </c>
      <c r="J41" s="15">
        <f t="shared" ca="1" si="48"/>
        <v>0</v>
      </c>
      <c r="K41" s="15">
        <f t="shared" ca="1" si="48"/>
        <v>0</v>
      </c>
      <c r="L41" s="15">
        <f t="shared" ca="1" si="48"/>
        <v>0</v>
      </c>
      <c r="M41" s="15">
        <f t="shared" ca="1" si="48"/>
        <v>0</v>
      </c>
      <c r="N41" s="15">
        <f t="shared" ca="1" si="48"/>
        <v>0</v>
      </c>
      <c r="O41" s="15">
        <f t="shared" ca="1" si="48"/>
        <v>0</v>
      </c>
      <c r="P41" s="15">
        <f t="shared" ca="1" si="48"/>
        <v>0</v>
      </c>
      <c r="Q41" s="15">
        <f t="shared" ca="1" si="48"/>
        <v>0</v>
      </c>
      <c r="R41" s="15">
        <f t="shared" ca="1" si="48"/>
        <v>0</v>
      </c>
      <c r="S41" s="15">
        <f t="shared" ca="1" si="48"/>
        <v>0</v>
      </c>
      <c r="T41" s="15">
        <f t="shared" ca="1" si="48"/>
        <v>0</v>
      </c>
      <c r="U41" s="15">
        <f t="shared" ca="1" si="48"/>
        <v>0</v>
      </c>
      <c r="V41" s="15">
        <f t="shared" ca="1" si="48"/>
        <v>0</v>
      </c>
      <c r="W41" s="15">
        <f t="shared" ca="1" si="48"/>
        <v>0</v>
      </c>
      <c r="X41" s="15">
        <f t="shared" ca="1" si="48"/>
        <v>0</v>
      </c>
      <c r="Y41" s="15">
        <f t="shared" ca="1" si="48"/>
        <v>0</v>
      </c>
      <c r="Z41" s="15">
        <f t="shared" ca="1" si="48"/>
        <v>0</v>
      </c>
      <c r="AA41" s="15">
        <f t="shared" ca="1" si="48"/>
        <v>0</v>
      </c>
      <c r="AB41" s="15">
        <f t="shared" ca="1" si="48"/>
        <v>0</v>
      </c>
      <c r="AC41" s="15">
        <f t="shared" ca="1" si="48"/>
        <v>0</v>
      </c>
      <c r="AD41" s="15">
        <f t="shared" ca="1" si="48"/>
        <v>0</v>
      </c>
      <c r="AE41" s="15">
        <f t="shared" ca="1" si="48"/>
        <v>0</v>
      </c>
      <c r="AF41" s="15">
        <f t="shared" ca="1" si="48"/>
        <v>0</v>
      </c>
      <c r="AG41" s="15">
        <f t="shared" ca="1" si="48"/>
        <v>0</v>
      </c>
      <c r="AH41" s="15">
        <f t="shared" ca="1" si="48"/>
        <v>0</v>
      </c>
      <c r="AI41" s="15">
        <f t="shared" ca="1" si="48"/>
        <v>0</v>
      </c>
      <c r="AJ41" s="15">
        <f t="shared" ca="1" si="48"/>
        <v>0</v>
      </c>
      <c r="AK41" s="15">
        <f t="shared" ca="1" si="48"/>
        <v>0</v>
      </c>
      <c r="AL41" s="15">
        <f t="shared" ca="1" si="48"/>
        <v>0</v>
      </c>
      <c r="AM41" s="15">
        <f t="shared" ca="1" si="48"/>
        <v>0</v>
      </c>
      <c r="AN41" s="15">
        <f t="shared" ca="1" si="48"/>
        <v>0</v>
      </c>
      <c r="AO41" s="15">
        <f t="shared" ca="1" si="48"/>
        <v>0</v>
      </c>
      <c r="AP41" s="15">
        <f t="shared" ca="1" si="48"/>
        <v>0</v>
      </c>
      <c r="AQ41" s="15">
        <f t="shared" ca="1" si="48"/>
        <v>0</v>
      </c>
      <c r="AR41" s="15">
        <f t="shared" ca="1" si="48"/>
        <v>0</v>
      </c>
      <c r="AS41" s="15">
        <f t="shared" ca="1" si="48"/>
        <v>0</v>
      </c>
      <c r="AT41" s="15">
        <f t="shared" ca="1" si="48"/>
        <v>0</v>
      </c>
      <c r="AU41" s="15">
        <f t="shared" ca="1" si="48"/>
        <v>0</v>
      </c>
      <c r="AV41" s="15">
        <f t="shared" ca="1" si="48"/>
        <v>0</v>
      </c>
      <c r="AW41" s="15">
        <f t="shared" ca="1" si="48"/>
        <v>0</v>
      </c>
      <c r="AX41" s="15">
        <f t="shared" ca="1" si="48"/>
        <v>0</v>
      </c>
      <c r="AY41" s="15">
        <f t="shared" ca="1" si="48"/>
        <v>0</v>
      </c>
      <c r="AZ41" s="15">
        <f t="shared" ca="1" si="48"/>
        <v>0</v>
      </c>
      <c r="BA41" s="15">
        <f t="shared" ca="1" si="48"/>
        <v>0</v>
      </c>
      <c r="BB41" s="15">
        <f t="shared" ca="1" si="48"/>
        <v>0</v>
      </c>
      <c r="BC41" s="15">
        <f t="shared" ref="H41:BG46" ca="1" si="49">IFERROR(SUMIFS(OFFSET(INDIRECT(ADDRESS(1,1,1,1,TEXT(BC$2,"YYYY-MM-DD"))),3,BC$20-1,40,1),OFFSET(INDIRECT(ADDRESS(1,1,1,1,TEXT(BC$2,"YYYY-MM-DD"))),3,0,40,1),$A41,OFFSET(INDIRECT(ADDRESS(1,1,1,1,TEXT(BC$2,"YYYY-MM-DD"))),3,BC$20,40,1),"Y"),0)+IFERROR(SUMIFS(OFFSET(INDIRECT(ADDRESS(1,1,1,1,TEXT(BC$2,"YYYY-MM-DD"))),3,BC$20-1,40,1),OFFSET(INDIRECT(ADDRESS(1,1,1,1,TEXT(BC$2,"YYYY-MM-DD"))),3,0,40,1),$A41,OFFSET(INDIRECT(ADDRESS(1,1,1,1,TEXT(BC$2,"YYYY-MM-DD"))),3,BC$20,40,1),"N",OFFSET(INDIRECT(ADDRESS(1,1,1,1,TEXT(BC$2,"YYYY-MM-DD"))),3,3,40,1),"Leave"),0)+IFERROR(IF($F$19="N",SUMIFS(OFFSET(INDIRECT(ADDRESS(1,1,1,1,TEXT(BC$2,"YYYY-MM-DD"))),3,BC$20-1,40,1),OFFSET(INDIRECT(ADDRESS(1,1,1,1,TEXT(BC$2,"YYYY-MM-DD"))),3,0,40,1),$A41,OFFSET(INDIRECT(ADDRESS(1,1,1,1,TEXT(BC$2,"YYYY-MM-DD"))),3,BC$20,40,1),"N",OFFSET(INDIRECT(ADDRESS(1,1,1,1,TEXT(BC$2,"YYYY-MM-DD"))),3,3,40,1),"&lt;&gt;Leave")),0)</f>
        <v>0</v>
      </c>
      <c r="BD41" s="15">
        <f t="shared" ca="1" si="49"/>
        <v>0</v>
      </c>
      <c r="BE41" s="15">
        <f t="shared" ca="1" si="49"/>
        <v>0</v>
      </c>
      <c r="BF41" s="15">
        <f t="shared" ca="1" si="49"/>
        <v>0</v>
      </c>
      <c r="BG41" s="15">
        <f t="shared" ca="1" si="49"/>
        <v>0</v>
      </c>
    </row>
    <row r="42" spans="1:59" x14ac:dyDescent="0.2">
      <c r="A42" s="189">
        <f t="shared" ca="1" si="39"/>
        <v>0</v>
      </c>
      <c r="B42" s="189">
        <f t="shared" ca="1" si="40"/>
        <v>0</v>
      </c>
      <c r="C42" s="189">
        <f t="shared" ca="1" si="41"/>
        <v>0</v>
      </c>
      <c r="D42" s="189">
        <f t="shared" ca="1" si="42"/>
        <v>0</v>
      </c>
      <c r="E42" s="189">
        <f t="shared" ca="1" si="43"/>
        <v>0</v>
      </c>
      <c r="F42" s="15">
        <f t="shared" ca="1" si="44"/>
        <v>0</v>
      </c>
      <c r="G42" s="15">
        <f t="shared" ca="1" si="45"/>
        <v>0</v>
      </c>
      <c r="H42" s="15">
        <f t="shared" ca="1" si="49"/>
        <v>0</v>
      </c>
      <c r="I42" s="15">
        <f t="shared" ca="1" si="49"/>
        <v>0</v>
      </c>
      <c r="J42" s="15">
        <f t="shared" ca="1" si="49"/>
        <v>0</v>
      </c>
      <c r="K42" s="15">
        <f t="shared" ca="1" si="49"/>
        <v>0</v>
      </c>
      <c r="L42" s="15">
        <f t="shared" ca="1" si="49"/>
        <v>0</v>
      </c>
      <c r="M42" s="15">
        <f t="shared" ca="1" si="49"/>
        <v>0</v>
      </c>
      <c r="N42" s="15">
        <f t="shared" ca="1" si="49"/>
        <v>0</v>
      </c>
      <c r="O42" s="15">
        <f t="shared" ca="1" si="49"/>
        <v>0</v>
      </c>
      <c r="P42" s="15">
        <f t="shared" ca="1" si="49"/>
        <v>0</v>
      </c>
      <c r="Q42" s="15">
        <f t="shared" ca="1" si="49"/>
        <v>0</v>
      </c>
      <c r="R42" s="15">
        <f t="shared" ca="1" si="49"/>
        <v>0</v>
      </c>
      <c r="S42" s="15">
        <f t="shared" ca="1" si="49"/>
        <v>0</v>
      </c>
      <c r="T42" s="15">
        <f t="shared" ca="1" si="49"/>
        <v>0</v>
      </c>
      <c r="U42" s="15">
        <f t="shared" ca="1" si="49"/>
        <v>0</v>
      </c>
      <c r="V42" s="15">
        <f t="shared" ca="1" si="49"/>
        <v>0</v>
      </c>
      <c r="W42" s="15">
        <f t="shared" ca="1" si="49"/>
        <v>0</v>
      </c>
      <c r="X42" s="15">
        <f t="shared" ca="1" si="49"/>
        <v>0</v>
      </c>
      <c r="Y42" s="15">
        <f t="shared" ca="1" si="49"/>
        <v>0</v>
      </c>
      <c r="Z42" s="15">
        <f t="shared" ca="1" si="49"/>
        <v>0</v>
      </c>
      <c r="AA42" s="15">
        <f t="shared" ca="1" si="49"/>
        <v>0</v>
      </c>
      <c r="AB42" s="15">
        <f t="shared" ca="1" si="49"/>
        <v>0</v>
      </c>
      <c r="AC42" s="15">
        <f t="shared" ca="1" si="49"/>
        <v>0</v>
      </c>
      <c r="AD42" s="15">
        <f t="shared" ca="1" si="49"/>
        <v>0</v>
      </c>
      <c r="AE42" s="15">
        <f t="shared" ca="1" si="49"/>
        <v>0</v>
      </c>
      <c r="AF42" s="15">
        <f t="shared" ca="1" si="49"/>
        <v>0</v>
      </c>
      <c r="AG42" s="15">
        <f t="shared" ca="1" si="49"/>
        <v>0</v>
      </c>
      <c r="AH42" s="15">
        <f t="shared" ca="1" si="49"/>
        <v>0</v>
      </c>
      <c r="AI42" s="15">
        <f t="shared" ca="1" si="49"/>
        <v>0</v>
      </c>
      <c r="AJ42" s="15">
        <f t="shared" ca="1" si="49"/>
        <v>0</v>
      </c>
      <c r="AK42" s="15">
        <f t="shared" ca="1" si="49"/>
        <v>0</v>
      </c>
      <c r="AL42" s="15">
        <f t="shared" ca="1" si="49"/>
        <v>0</v>
      </c>
      <c r="AM42" s="15">
        <f t="shared" ca="1" si="49"/>
        <v>0</v>
      </c>
      <c r="AN42" s="15">
        <f t="shared" ca="1" si="49"/>
        <v>0</v>
      </c>
      <c r="AO42" s="15">
        <f t="shared" ca="1" si="49"/>
        <v>0</v>
      </c>
      <c r="AP42" s="15">
        <f t="shared" ca="1" si="49"/>
        <v>0</v>
      </c>
      <c r="AQ42" s="15">
        <f t="shared" ca="1" si="49"/>
        <v>0</v>
      </c>
      <c r="AR42" s="15">
        <f t="shared" ca="1" si="49"/>
        <v>0</v>
      </c>
      <c r="AS42" s="15">
        <f t="shared" ca="1" si="49"/>
        <v>0</v>
      </c>
      <c r="AT42" s="15">
        <f t="shared" ca="1" si="49"/>
        <v>0</v>
      </c>
      <c r="AU42" s="15">
        <f t="shared" ca="1" si="49"/>
        <v>0</v>
      </c>
      <c r="AV42" s="15">
        <f t="shared" ca="1" si="49"/>
        <v>0</v>
      </c>
      <c r="AW42" s="15">
        <f t="shared" ca="1" si="49"/>
        <v>0</v>
      </c>
      <c r="AX42" s="15">
        <f t="shared" ca="1" si="49"/>
        <v>0</v>
      </c>
      <c r="AY42" s="15">
        <f t="shared" ca="1" si="49"/>
        <v>0</v>
      </c>
      <c r="AZ42" s="15">
        <f t="shared" ca="1" si="49"/>
        <v>0</v>
      </c>
      <c r="BA42" s="15">
        <f t="shared" ca="1" si="49"/>
        <v>0</v>
      </c>
      <c r="BB42" s="15">
        <f t="shared" ca="1" si="49"/>
        <v>0</v>
      </c>
      <c r="BC42" s="15">
        <f t="shared" ca="1" si="49"/>
        <v>0</v>
      </c>
      <c r="BD42" s="15">
        <f t="shared" ca="1" si="49"/>
        <v>0</v>
      </c>
      <c r="BE42" s="15">
        <f t="shared" ca="1" si="49"/>
        <v>0</v>
      </c>
      <c r="BF42" s="15">
        <f t="shared" ca="1" si="49"/>
        <v>0</v>
      </c>
      <c r="BG42" s="15">
        <f t="shared" ca="1" si="49"/>
        <v>0</v>
      </c>
    </row>
    <row r="43" spans="1:59" x14ac:dyDescent="0.2">
      <c r="A43" s="189">
        <f t="shared" ca="1" si="39"/>
        <v>0</v>
      </c>
      <c r="B43" s="189">
        <f t="shared" ca="1" si="40"/>
        <v>0</v>
      </c>
      <c r="C43" s="189">
        <f t="shared" ca="1" si="41"/>
        <v>0</v>
      </c>
      <c r="D43" s="189">
        <f t="shared" ca="1" si="42"/>
        <v>0</v>
      </c>
      <c r="E43" s="189">
        <f t="shared" ca="1" si="43"/>
        <v>0</v>
      </c>
      <c r="F43" s="15">
        <f t="shared" ca="1" si="44"/>
        <v>0</v>
      </c>
      <c r="G43" s="15">
        <f t="shared" ca="1" si="45"/>
        <v>0</v>
      </c>
      <c r="H43" s="15">
        <f t="shared" ca="1" si="49"/>
        <v>0</v>
      </c>
      <c r="I43" s="15">
        <f t="shared" ca="1" si="49"/>
        <v>0</v>
      </c>
      <c r="J43" s="15">
        <f t="shared" ca="1" si="49"/>
        <v>0</v>
      </c>
      <c r="K43" s="15">
        <f t="shared" ca="1" si="49"/>
        <v>0</v>
      </c>
      <c r="L43" s="15">
        <f t="shared" ca="1" si="49"/>
        <v>0</v>
      </c>
      <c r="M43" s="15">
        <f t="shared" ca="1" si="49"/>
        <v>0</v>
      </c>
      <c r="N43" s="15">
        <f t="shared" ca="1" si="49"/>
        <v>0</v>
      </c>
      <c r="O43" s="15">
        <f t="shared" ca="1" si="49"/>
        <v>0</v>
      </c>
      <c r="P43" s="15">
        <f t="shared" ca="1" si="49"/>
        <v>0</v>
      </c>
      <c r="Q43" s="15">
        <f t="shared" ca="1" si="49"/>
        <v>0</v>
      </c>
      <c r="R43" s="15">
        <f t="shared" ca="1" si="49"/>
        <v>0</v>
      </c>
      <c r="S43" s="15">
        <f t="shared" ca="1" si="49"/>
        <v>0</v>
      </c>
      <c r="T43" s="15">
        <f t="shared" ca="1" si="49"/>
        <v>0</v>
      </c>
      <c r="U43" s="15">
        <f t="shared" ca="1" si="49"/>
        <v>0</v>
      </c>
      <c r="V43" s="15">
        <f t="shared" ca="1" si="49"/>
        <v>0</v>
      </c>
      <c r="W43" s="15">
        <f t="shared" ca="1" si="49"/>
        <v>0</v>
      </c>
      <c r="X43" s="15">
        <f t="shared" ca="1" si="49"/>
        <v>0</v>
      </c>
      <c r="Y43" s="15">
        <f t="shared" ca="1" si="49"/>
        <v>0</v>
      </c>
      <c r="Z43" s="15">
        <f t="shared" ca="1" si="49"/>
        <v>0</v>
      </c>
      <c r="AA43" s="15">
        <f t="shared" ca="1" si="49"/>
        <v>0</v>
      </c>
      <c r="AB43" s="15">
        <f t="shared" ca="1" si="49"/>
        <v>0</v>
      </c>
      <c r="AC43" s="15">
        <f t="shared" ca="1" si="49"/>
        <v>0</v>
      </c>
      <c r="AD43" s="15">
        <f t="shared" ca="1" si="49"/>
        <v>0</v>
      </c>
      <c r="AE43" s="15">
        <f t="shared" ca="1" si="49"/>
        <v>0</v>
      </c>
      <c r="AF43" s="15">
        <f t="shared" ca="1" si="49"/>
        <v>0</v>
      </c>
      <c r="AG43" s="15">
        <f t="shared" ca="1" si="49"/>
        <v>0</v>
      </c>
      <c r="AH43" s="15">
        <f t="shared" ca="1" si="49"/>
        <v>0</v>
      </c>
      <c r="AI43" s="15">
        <f t="shared" ca="1" si="49"/>
        <v>0</v>
      </c>
      <c r="AJ43" s="15">
        <f t="shared" ca="1" si="49"/>
        <v>0</v>
      </c>
      <c r="AK43" s="15">
        <f t="shared" ca="1" si="49"/>
        <v>0</v>
      </c>
      <c r="AL43" s="15">
        <f t="shared" ca="1" si="49"/>
        <v>0</v>
      </c>
      <c r="AM43" s="15">
        <f t="shared" ca="1" si="49"/>
        <v>0</v>
      </c>
      <c r="AN43" s="15">
        <f t="shared" ca="1" si="49"/>
        <v>0</v>
      </c>
      <c r="AO43" s="15">
        <f t="shared" ca="1" si="49"/>
        <v>0</v>
      </c>
      <c r="AP43" s="15">
        <f t="shared" ca="1" si="49"/>
        <v>0</v>
      </c>
      <c r="AQ43" s="15">
        <f t="shared" ca="1" si="49"/>
        <v>0</v>
      </c>
      <c r="AR43" s="15">
        <f t="shared" ca="1" si="49"/>
        <v>0</v>
      </c>
      <c r="AS43" s="15">
        <f t="shared" ca="1" si="49"/>
        <v>0</v>
      </c>
      <c r="AT43" s="15">
        <f t="shared" ca="1" si="49"/>
        <v>0</v>
      </c>
      <c r="AU43" s="15">
        <f t="shared" ca="1" si="49"/>
        <v>0</v>
      </c>
      <c r="AV43" s="15">
        <f t="shared" ca="1" si="49"/>
        <v>0</v>
      </c>
      <c r="AW43" s="15">
        <f t="shared" ca="1" si="49"/>
        <v>0</v>
      </c>
      <c r="AX43" s="15">
        <f t="shared" ca="1" si="49"/>
        <v>0</v>
      </c>
      <c r="AY43" s="15">
        <f t="shared" ca="1" si="49"/>
        <v>0</v>
      </c>
      <c r="AZ43" s="15">
        <f t="shared" ca="1" si="49"/>
        <v>0</v>
      </c>
      <c r="BA43" s="15">
        <f t="shared" ca="1" si="49"/>
        <v>0</v>
      </c>
      <c r="BB43" s="15">
        <f t="shared" ca="1" si="49"/>
        <v>0</v>
      </c>
      <c r="BC43" s="15">
        <f t="shared" ca="1" si="49"/>
        <v>0</v>
      </c>
      <c r="BD43" s="15">
        <f t="shared" ca="1" si="49"/>
        <v>0</v>
      </c>
      <c r="BE43" s="15">
        <f t="shared" ca="1" si="49"/>
        <v>0</v>
      </c>
      <c r="BF43" s="15">
        <f t="shared" ca="1" si="49"/>
        <v>0</v>
      </c>
      <c r="BG43" s="15">
        <f t="shared" ca="1" si="49"/>
        <v>0</v>
      </c>
    </row>
    <row r="44" spans="1:59" x14ac:dyDescent="0.2">
      <c r="A44" s="189">
        <f t="shared" ca="1" si="39"/>
        <v>0</v>
      </c>
      <c r="B44" s="189">
        <f t="shared" ca="1" si="40"/>
        <v>0</v>
      </c>
      <c r="C44" s="189">
        <f t="shared" ca="1" si="41"/>
        <v>0</v>
      </c>
      <c r="D44" s="189">
        <f t="shared" ca="1" si="42"/>
        <v>0</v>
      </c>
      <c r="E44" s="189">
        <f t="shared" ca="1" si="43"/>
        <v>0</v>
      </c>
      <c r="F44" s="15">
        <f t="shared" ca="1" si="44"/>
        <v>0</v>
      </c>
      <c r="G44" s="15">
        <f t="shared" ca="1" si="45"/>
        <v>0</v>
      </c>
      <c r="H44" s="15">
        <f t="shared" ca="1" si="49"/>
        <v>0</v>
      </c>
      <c r="I44" s="15">
        <f t="shared" ca="1" si="49"/>
        <v>0</v>
      </c>
      <c r="J44" s="15">
        <f t="shared" ca="1" si="49"/>
        <v>0</v>
      </c>
      <c r="K44" s="15">
        <f t="shared" ca="1" si="49"/>
        <v>0</v>
      </c>
      <c r="L44" s="15">
        <f t="shared" ca="1" si="49"/>
        <v>0</v>
      </c>
      <c r="M44" s="15">
        <f t="shared" ca="1" si="49"/>
        <v>0</v>
      </c>
      <c r="N44" s="15">
        <f t="shared" ca="1" si="49"/>
        <v>0</v>
      </c>
      <c r="O44" s="15">
        <f t="shared" ca="1" si="49"/>
        <v>0</v>
      </c>
      <c r="P44" s="15">
        <f t="shared" ca="1" si="49"/>
        <v>0</v>
      </c>
      <c r="Q44" s="15">
        <f t="shared" ca="1" si="49"/>
        <v>0</v>
      </c>
      <c r="R44" s="15">
        <f t="shared" ca="1" si="49"/>
        <v>0</v>
      </c>
      <c r="S44" s="15">
        <f t="shared" ca="1" si="49"/>
        <v>0</v>
      </c>
      <c r="T44" s="15">
        <f t="shared" ca="1" si="49"/>
        <v>0</v>
      </c>
      <c r="U44" s="15">
        <f t="shared" ca="1" si="49"/>
        <v>0</v>
      </c>
      <c r="V44" s="15">
        <f t="shared" ca="1" si="49"/>
        <v>0</v>
      </c>
      <c r="W44" s="15">
        <f t="shared" ca="1" si="49"/>
        <v>0</v>
      </c>
      <c r="X44" s="15">
        <f t="shared" ca="1" si="49"/>
        <v>0</v>
      </c>
      <c r="Y44" s="15">
        <f t="shared" ca="1" si="49"/>
        <v>0</v>
      </c>
      <c r="Z44" s="15">
        <f t="shared" ca="1" si="49"/>
        <v>0</v>
      </c>
      <c r="AA44" s="15">
        <f t="shared" ca="1" si="49"/>
        <v>0</v>
      </c>
      <c r="AB44" s="15">
        <f t="shared" ca="1" si="49"/>
        <v>0</v>
      </c>
      <c r="AC44" s="15">
        <f t="shared" ca="1" si="49"/>
        <v>0</v>
      </c>
      <c r="AD44" s="15">
        <f t="shared" ca="1" si="49"/>
        <v>0</v>
      </c>
      <c r="AE44" s="15">
        <f t="shared" ca="1" si="49"/>
        <v>0</v>
      </c>
      <c r="AF44" s="15">
        <f t="shared" ca="1" si="49"/>
        <v>0</v>
      </c>
      <c r="AG44" s="15">
        <f t="shared" ca="1" si="49"/>
        <v>0</v>
      </c>
      <c r="AH44" s="15">
        <f t="shared" ca="1" si="49"/>
        <v>0</v>
      </c>
      <c r="AI44" s="15">
        <f t="shared" ca="1" si="49"/>
        <v>0</v>
      </c>
      <c r="AJ44" s="15">
        <f t="shared" ca="1" si="49"/>
        <v>0</v>
      </c>
      <c r="AK44" s="15">
        <f t="shared" ca="1" si="49"/>
        <v>0</v>
      </c>
      <c r="AL44" s="15">
        <f t="shared" ca="1" si="49"/>
        <v>0</v>
      </c>
      <c r="AM44" s="15">
        <f t="shared" ca="1" si="49"/>
        <v>0</v>
      </c>
      <c r="AN44" s="15">
        <f t="shared" ca="1" si="49"/>
        <v>0</v>
      </c>
      <c r="AO44" s="15">
        <f t="shared" ca="1" si="49"/>
        <v>0</v>
      </c>
      <c r="AP44" s="15">
        <f t="shared" ca="1" si="49"/>
        <v>0</v>
      </c>
      <c r="AQ44" s="15">
        <f t="shared" ca="1" si="49"/>
        <v>0</v>
      </c>
      <c r="AR44" s="15">
        <f t="shared" ca="1" si="49"/>
        <v>0</v>
      </c>
      <c r="AS44" s="15">
        <f t="shared" ca="1" si="49"/>
        <v>0</v>
      </c>
      <c r="AT44" s="15">
        <f t="shared" ca="1" si="49"/>
        <v>0</v>
      </c>
      <c r="AU44" s="15">
        <f t="shared" ca="1" si="49"/>
        <v>0</v>
      </c>
      <c r="AV44" s="15">
        <f t="shared" ca="1" si="49"/>
        <v>0</v>
      </c>
      <c r="AW44" s="15">
        <f t="shared" ca="1" si="49"/>
        <v>0</v>
      </c>
      <c r="AX44" s="15">
        <f t="shared" ca="1" si="49"/>
        <v>0</v>
      </c>
      <c r="AY44" s="15">
        <f t="shared" ca="1" si="49"/>
        <v>0</v>
      </c>
      <c r="AZ44" s="15">
        <f t="shared" ca="1" si="49"/>
        <v>0</v>
      </c>
      <c r="BA44" s="15">
        <f t="shared" ca="1" si="49"/>
        <v>0</v>
      </c>
      <c r="BB44" s="15">
        <f t="shared" ca="1" si="49"/>
        <v>0</v>
      </c>
      <c r="BC44" s="15">
        <f t="shared" ca="1" si="49"/>
        <v>0</v>
      </c>
      <c r="BD44" s="15">
        <f t="shared" ca="1" si="49"/>
        <v>0</v>
      </c>
      <c r="BE44" s="15">
        <f t="shared" ca="1" si="49"/>
        <v>0</v>
      </c>
      <c r="BF44" s="15">
        <f t="shared" ca="1" si="49"/>
        <v>0</v>
      </c>
      <c r="BG44" s="15">
        <f t="shared" ca="1" si="49"/>
        <v>0</v>
      </c>
    </row>
    <row r="45" spans="1:59" x14ac:dyDescent="0.2">
      <c r="A45" s="189">
        <f t="shared" ca="1" si="39"/>
        <v>0</v>
      </c>
      <c r="B45" s="189">
        <f t="shared" ca="1" si="40"/>
        <v>0</v>
      </c>
      <c r="C45" s="189">
        <f t="shared" ca="1" si="41"/>
        <v>0</v>
      </c>
      <c r="D45" s="189">
        <f t="shared" ca="1" si="42"/>
        <v>0</v>
      </c>
      <c r="E45" s="189">
        <f t="shared" ca="1" si="43"/>
        <v>0</v>
      </c>
      <c r="F45" s="15">
        <f t="shared" ca="1" si="44"/>
        <v>0</v>
      </c>
      <c r="G45" s="15">
        <f t="shared" ca="1" si="45"/>
        <v>0</v>
      </c>
      <c r="H45" s="15">
        <f t="shared" ca="1" si="49"/>
        <v>0</v>
      </c>
      <c r="I45" s="15">
        <f t="shared" ca="1" si="49"/>
        <v>0</v>
      </c>
      <c r="J45" s="15">
        <f t="shared" ca="1" si="49"/>
        <v>0</v>
      </c>
      <c r="K45" s="15">
        <f t="shared" ca="1" si="49"/>
        <v>0</v>
      </c>
      <c r="L45" s="15">
        <f t="shared" ca="1" si="49"/>
        <v>0</v>
      </c>
      <c r="M45" s="15">
        <f t="shared" ca="1" si="49"/>
        <v>0</v>
      </c>
      <c r="N45" s="15">
        <f t="shared" ca="1" si="49"/>
        <v>0</v>
      </c>
      <c r="O45" s="15">
        <f t="shared" ca="1" si="49"/>
        <v>0</v>
      </c>
      <c r="P45" s="15">
        <f t="shared" ca="1" si="49"/>
        <v>0</v>
      </c>
      <c r="Q45" s="15">
        <f t="shared" ca="1" si="49"/>
        <v>0</v>
      </c>
      <c r="R45" s="15">
        <f t="shared" ca="1" si="49"/>
        <v>0</v>
      </c>
      <c r="S45" s="15">
        <f t="shared" ca="1" si="49"/>
        <v>0</v>
      </c>
      <c r="T45" s="15">
        <f t="shared" ca="1" si="49"/>
        <v>0</v>
      </c>
      <c r="U45" s="15">
        <f t="shared" ca="1" si="49"/>
        <v>0</v>
      </c>
      <c r="V45" s="15">
        <f t="shared" ca="1" si="49"/>
        <v>0</v>
      </c>
      <c r="W45" s="15">
        <f t="shared" ca="1" si="49"/>
        <v>0</v>
      </c>
      <c r="X45" s="15">
        <f t="shared" ca="1" si="49"/>
        <v>0</v>
      </c>
      <c r="Y45" s="15">
        <f t="shared" ca="1" si="49"/>
        <v>0</v>
      </c>
      <c r="Z45" s="15">
        <f t="shared" ca="1" si="49"/>
        <v>0</v>
      </c>
      <c r="AA45" s="15">
        <f t="shared" ca="1" si="49"/>
        <v>0</v>
      </c>
      <c r="AB45" s="15">
        <f t="shared" ca="1" si="49"/>
        <v>0</v>
      </c>
      <c r="AC45" s="15">
        <f t="shared" ca="1" si="49"/>
        <v>0</v>
      </c>
      <c r="AD45" s="15">
        <f t="shared" ca="1" si="49"/>
        <v>0</v>
      </c>
      <c r="AE45" s="15">
        <f t="shared" ca="1" si="49"/>
        <v>0</v>
      </c>
      <c r="AF45" s="15">
        <f t="shared" ca="1" si="49"/>
        <v>0</v>
      </c>
      <c r="AG45" s="15">
        <f t="shared" ca="1" si="49"/>
        <v>0</v>
      </c>
      <c r="AH45" s="15">
        <f t="shared" ca="1" si="49"/>
        <v>0</v>
      </c>
      <c r="AI45" s="15">
        <f t="shared" ca="1" si="49"/>
        <v>0</v>
      </c>
      <c r="AJ45" s="15">
        <f t="shared" ca="1" si="49"/>
        <v>0</v>
      </c>
      <c r="AK45" s="15">
        <f t="shared" ca="1" si="49"/>
        <v>0</v>
      </c>
      <c r="AL45" s="15">
        <f t="shared" ca="1" si="49"/>
        <v>0</v>
      </c>
      <c r="AM45" s="15">
        <f t="shared" ca="1" si="49"/>
        <v>0</v>
      </c>
      <c r="AN45" s="15">
        <f t="shared" ca="1" si="49"/>
        <v>0</v>
      </c>
      <c r="AO45" s="15">
        <f t="shared" ca="1" si="49"/>
        <v>0</v>
      </c>
      <c r="AP45" s="15">
        <f t="shared" ca="1" si="49"/>
        <v>0</v>
      </c>
      <c r="AQ45" s="15">
        <f t="shared" ca="1" si="49"/>
        <v>0</v>
      </c>
      <c r="AR45" s="15">
        <f t="shared" ca="1" si="49"/>
        <v>0</v>
      </c>
      <c r="AS45" s="15">
        <f t="shared" ca="1" si="49"/>
        <v>0</v>
      </c>
      <c r="AT45" s="15">
        <f t="shared" ca="1" si="49"/>
        <v>0</v>
      </c>
      <c r="AU45" s="15">
        <f t="shared" ca="1" si="49"/>
        <v>0</v>
      </c>
      <c r="AV45" s="15">
        <f t="shared" ca="1" si="49"/>
        <v>0</v>
      </c>
      <c r="AW45" s="15">
        <f t="shared" ca="1" si="49"/>
        <v>0</v>
      </c>
      <c r="AX45" s="15">
        <f t="shared" ca="1" si="49"/>
        <v>0</v>
      </c>
      <c r="AY45" s="15">
        <f t="shared" ca="1" si="49"/>
        <v>0</v>
      </c>
      <c r="AZ45" s="15">
        <f t="shared" ca="1" si="49"/>
        <v>0</v>
      </c>
      <c r="BA45" s="15">
        <f t="shared" ca="1" si="49"/>
        <v>0</v>
      </c>
      <c r="BB45" s="15">
        <f t="shared" ca="1" si="49"/>
        <v>0</v>
      </c>
      <c r="BC45" s="15">
        <f t="shared" ca="1" si="49"/>
        <v>0</v>
      </c>
      <c r="BD45" s="15">
        <f t="shared" ca="1" si="49"/>
        <v>0</v>
      </c>
      <c r="BE45" s="15">
        <f t="shared" ca="1" si="49"/>
        <v>0</v>
      </c>
      <c r="BF45" s="15">
        <f t="shared" ca="1" si="49"/>
        <v>0</v>
      </c>
      <c r="BG45" s="15">
        <f t="shared" ca="1" si="49"/>
        <v>0</v>
      </c>
    </row>
    <row r="46" spans="1:59" x14ac:dyDescent="0.2">
      <c r="A46" s="189">
        <f t="shared" ca="1" si="39"/>
        <v>0</v>
      </c>
      <c r="B46" s="189">
        <f t="shared" ca="1" si="40"/>
        <v>0</v>
      </c>
      <c r="C46" s="189">
        <f t="shared" ca="1" si="41"/>
        <v>0</v>
      </c>
      <c r="D46" s="189">
        <f t="shared" ca="1" si="42"/>
        <v>0</v>
      </c>
      <c r="E46" s="189">
        <f t="shared" ca="1" si="43"/>
        <v>0</v>
      </c>
      <c r="F46" s="15">
        <f t="shared" ca="1" si="44"/>
        <v>0</v>
      </c>
      <c r="G46" s="15">
        <f t="shared" ca="1" si="45"/>
        <v>0</v>
      </c>
      <c r="H46" s="15">
        <f t="shared" ca="1" si="49"/>
        <v>0</v>
      </c>
      <c r="I46" s="15">
        <f t="shared" ca="1" si="49"/>
        <v>0</v>
      </c>
      <c r="J46" s="15">
        <f t="shared" ca="1" si="49"/>
        <v>0</v>
      </c>
      <c r="K46" s="15">
        <f t="shared" ca="1" si="49"/>
        <v>0</v>
      </c>
      <c r="L46" s="15">
        <f t="shared" ca="1" si="49"/>
        <v>0</v>
      </c>
      <c r="M46" s="15">
        <f t="shared" ca="1" si="49"/>
        <v>0</v>
      </c>
      <c r="N46" s="15">
        <f t="shared" ca="1" si="49"/>
        <v>0</v>
      </c>
      <c r="O46" s="15">
        <f t="shared" ca="1" si="49"/>
        <v>0</v>
      </c>
      <c r="P46" s="15">
        <f t="shared" ca="1" si="49"/>
        <v>0</v>
      </c>
      <c r="Q46" s="15">
        <f t="shared" ca="1" si="49"/>
        <v>0</v>
      </c>
      <c r="R46" s="15">
        <f t="shared" ca="1" si="49"/>
        <v>0</v>
      </c>
      <c r="S46" s="15">
        <f t="shared" ca="1" si="49"/>
        <v>0</v>
      </c>
      <c r="T46" s="15">
        <f t="shared" ca="1" si="49"/>
        <v>0</v>
      </c>
      <c r="U46" s="15">
        <f t="shared" ca="1" si="49"/>
        <v>0</v>
      </c>
      <c r="V46" s="15">
        <f t="shared" ca="1" si="49"/>
        <v>0</v>
      </c>
      <c r="W46" s="15">
        <f t="shared" ca="1" si="49"/>
        <v>0</v>
      </c>
      <c r="X46" s="15">
        <f t="shared" ca="1" si="49"/>
        <v>0</v>
      </c>
      <c r="Y46" s="15">
        <f t="shared" ca="1" si="49"/>
        <v>0</v>
      </c>
      <c r="Z46" s="15">
        <f t="shared" ca="1" si="49"/>
        <v>0</v>
      </c>
      <c r="AA46" s="15">
        <f t="shared" ca="1" si="49"/>
        <v>0</v>
      </c>
      <c r="AB46" s="15">
        <f t="shared" ca="1" si="49"/>
        <v>0</v>
      </c>
      <c r="AC46" s="15">
        <f t="shared" ca="1" si="49"/>
        <v>0</v>
      </c>
      <c r="AD46" s="15">
        <f t="shared" ca="1" si="49"/>
        <v>0</v>
      </c>
      <c r="AE46" s="15">
        <f t="shared" ca="1" si="49"/>
        <v>0</v>
      </c>
      <c r="AF46" s="15">
        <f t="shared" ca="1" si="49"/>
        <v>0</v>
      </c>
      <c r="AG46" s="15">
        <f t="shared" ca="1" si="49"/>
        <v>0</v>
      </c>
      <c r="AH46" s="15">
        <f t="shared" ca="1" si="49"/>
        <v>0</v>
      </c>
      <c r="AI46" s="15">
        <f t="shared" ca="1" si="49"/>
        <v>0</v>
      </c>
      <c r="AJ46" s="15">
        <f t="shared" ca="1" si="49"/>
        <v>0</v>
      </c>
      <c r="AK46" s="15">
        <f t="shared" ca="1" si="49"/>
        <v>0</v>
      </c>
      <c r="AL46" s="15">
        <f t="shared" ca="1" si="49"/>
        <v>0</v>
      </c>
      <c r="AM46" s="15">
        <f t="shared" ca="1" si="49"/>
        <v>0</v>
      </c>
      <c r="AN46" s="15">
        <f t="shared" ca="1" si="49"/>
        <v>0</v>
      </c>
      <c r="AO46" s="15">
        <f t="shared" ca="1" si="49"/>
        <v>0</v>
      </c>
      <c r="AP46" s="15">
        <f t="shared" ca="1" si="49"/>
        <v>0</v>
      </c>
      <c r="AQ46" s="15">
        <f t="shared" ca="1" si="49"/>
        <v>0</v>
      </c>
      <c r="AR46" s="15">
        <f t="shared" ca="1" si="49"/>
        <v>0</v>
      </c>
      <c r="AS46" s="15">
        <f t="shared" ca="1" si="49"/>
        <v>0</v>
      </c>
      <c r="AT46" s="15">
        <f t="shared" ca="1" si="49"/>
        <v>0</v>
      </c>
      <c r="AU46" s="15">
        <f t="shared" ca="1" si="49"/>
        <v>0</v>
      </c>
      <c r="AV46" s="15">
        <f t="shared" ca="1" si="49"/>
        <v>0</v>
      </c>
      <c r="AW46" s="15">
        <f t="shared" ca="1" si="49"/>
        <v>0</v>
      </c>
      <c r="AX46" s="15">
        <f t="shared" ref="H46:BG51" ca="1" si="50">IFERROR(SUMIFS(OFFSET(INDIRECT(ADDRESS(1,1,1,1,TEXT(AX$2,"YYYY-MM-DD"))),3,AX$20-1,40,1),OFFSET(INDIRECT(ADDRESS(1,1,1,1,TEXT(AX$2,"YYYY-MM-DD"))),3,0,40,1),$A46,OFFSET(INDIRECT(ADDRESS(1,1,1,1,TEXT(AX$2,"YYYY-MM-DD"))),3,AX$20,40,1),"Y"),0)+IFERROR(SUMIFS(OFFSET(INDIRECT(ADDRESS(1,1,1,1,TEXT(AX$2,"YYYY-MM-DD"))),3,AX$20-1,40,1),OFFSET(INDIRECT(ADDRESS(1,1,1,1,TEXT(AX$2,"YYYY-MM-DD"))),3,0,40,1),$A46,OFFSET(INDIRECT(ADDRESS(1,1,1,1,TEXT(AX$2,"YYYY-MM-DD"))),3,AX$20,40,1),"N",OFFSET(INDIRECT(ADDRESS(1,1,1,1,TEXT(AX$2,"YYYY-MM-DD"))),3,3,40,1),"Leave"),0)+IFERROR(IF($F$19="N",SUMIFS(OFFSET(INDIRECT(ADDRESS(1,1,1,1,TEXT(AX$2,"YYYY-MM-DD"))),3,AX$20-1,40,1),OFFSET(INDIRECT(ADDRESS(1,1,1,1,TEXT(AX$2,"YYYY-MM-DD"))),3,0,40,1),$A46,OFFSET(INDIRECT(ADDRESS(1,1,1,1,TEXT(AX$2,"YYYY-MM-DD"))),3,AX$20,40,1),"N",OFFSET(INDIRECT(ADDRESS(1,1,1,1,TEXT(AX$2,"YYYY-MM-DD"))),3,3,40,1),"&lt;&gt;Leave")),0)</f>
        <v>0</v>
      </c>
      <c r="AY46" s="15">
        <f t="shared" ca="1" si="50"/>
        <v>0</v>
      </c>
      <c r="AZ46" s="15">
        <f t="shared" ca="1" si="50"/>
        <v>0</v>
      </c>
      <c r="BA46" s="15">
        <f t="shared" ca="1" si="50"/>
        <v>0</v>
      </c>
      <c r="BB46" s="15">
        <f t="shared" ca="1" si="50"/>
        <v>0</v>
      </c>
      <c r="BC46" s="15">
        <f t="shared" ca="1" si="50"/>
        <v>0</v>
      </c>
      <c r="BD46" s="15">
        <f t="shared" ca="1" si="50"/>
        <v>0</v>
      </c>
      <c r="BE46" s="15">
        <f t="shared" ca="1" si="50"/>
        <v>0</v>
      </c>
      <c r="BF46" s="15">
        <f t="shared" ca="1" si="50"/>
        <v>0</v>
      </c>
      <c r="BG46" s="15">
        <f t="shared" ca="1" si="50"/>
        <v>0</v>
      </c>
    </row>
    <row r="47" spans="1:59" x14ac:dyDescent="0.2">
      <c r="A47" s="189">
        <f t="shared" ca="1" si="39"/>
        <v>0</v>
      </c>
      <c r="B47" s="189">
        <f t="shared" ca="1" si="40"/>
        <v>0</v>
      </c>
      <c r="C47" s="189">
        <f t="shared" ca="1" si="41"/>
        <v>0</v>
      </c>
      <c r="D47" s="189">
        <f t="shared" ca="1" si="42"/>
        <v>0</v>
      </c>
      <c r="E47" s="189">
        <f t="shared" ca="1" si="43"/>
        <v>0</v>
      </c>
      <c r="F47" s="15">
        <f t="shared" ca="1" si="44"/>
        <v>0</v>
      </c>
      <c r="G47" s="15">
        <f t="shared" ca="1" si="45"/>
        <v>0</v>
      </c>
      <c r="H47" s="15">
        <f t="shared" ca="1" si="50"/>
        <v>0</v>
      </c>
      <c r="I47" s="15">
        <f t="shared" ca="1" si="50"/>
        <v>0</v>
      </c>
      <c r="J47" s="15">
        <f t="shared" ca="1" si="50"/>
        <v>0</v>
      </c>
      <c r="K47" s="15">
        <f t="shared" ca="1" si="50"/>
        <v>0</v>
      </c>
      <c r="L47" s="15">
        <f t="shared" ca="1" si="50"/>
        <v>0</v>
      </c>
      <c r="M47" s="15">
        <f t="shared" ca="1" si="50"/>
        <v>0</v>
      </c>
      <c r="N47" s="15">
        <f t="shared" ca="1" si="50"/>
        <v>0</v>
      </c>
      <c r="O47" s="15">
        <f t="shared" ca="1" si="50"/>
        <v>0</v>
      </c>
      <c r="P47" s="15">
        <f t="shared" ca="1" si="50"/>
        <v>0</v>
      </c>
      <c r="Q47" s="15">
        <f t="shared" ca="1" si="50"/>
        <v>0</v>
      </c>
      <c r="R47" s="15">
        <f t="shared" ca="1" si="50"/>
        <v>0</v>
      </c>
      <c r="S47" s="15">
        <f t="shared" ca="1" si="50"/>
        <v>0</v>
      </c>
      <c r="T47" s="15">
        <f t="shared" ca="1" si="50"/>
        <v>0</v>
      </c>
      <c r="U47" s="15">
        <f t="shared" ca="1" si="50"/>
        <v>0</v>
      </c>
      <c r="V47" s="15">
        <f t="shared" ca="1" si="50"/>
        <v>0</v>
      </c>
      <c r="W47" s="15">
        <f t="shared" ca="1" si="50"/>
        <v>0</v>
      </c>
      <c r="X47" s="15">
        <f t="shared" ca="1" si="50"/>
        <v>0</v>
      </c>
      <c r="Y47" s="15">
        <f t="shared" ca="1" si="50"/>
        <v>0</v>
      </c>
      <c r="Z47" s="15">
        <f t="shared" ca="1" si="50"/>
        <v>0</v>
      </c>
      <c r="AA47" s="15">
        <f t="shared" ca="1" si="50"/>
        <v>0</v>
      </c>
      <c r="AB47" s="15">
        <f t="shared" ca="1" si="50"/>
        <v>0</v>
      </c>
      <c r="AC47" s="15">
        <f t="shared" ca="1" si="50"/>
        <v>0</v>
      </c>
      <c r="AD47" s="15">
        <f t="shared" ca="1" si="50"/>
        <v>0</v>
      </c>
      <c r="AE47" s="15">
        <f t="shared" ca="1" si="50"/>
        <v>0</v>
      </c>
      <c r="AF47" s="15">
        <f t="shared" ca="1" si="50"/>
        <v>0</v>
      </c>
      <c r="AG47" s="15">
        <f t="shared" ca="1" si="50"/>
        <v>0</v>
      </c>
      <c r="AH47" s="15">
        <f t="shared" ca="1" si="50"/>
        <v>0</v>
      </c>
      <c r="AI47" s="15">
        <f t="shared" ca="1" si="50"/>
        <v>0</v>
      </c>
      <c r="AJ47" s="15">
        <f t="shared" ca="1" si="50"/>
        <v>0</v>
      </c>
      <c r="AK47" s="15">
        <f t="shared" ca="1" si="50"/>
        <v>0</v>
      </c>
      <c r="AL47" s="15">
        <f t="shared" ca="1" si="50"/>
        <v>0</v>
      </c>
      <c r="AM47" s="15">
        <f t="shared" ca="1" si="50"/>
        <v>0</v>
      </c>
      <c r="AN47" s="15">
        <f t="shared" ca="1" si="50"/>
        <v>0</v>
      </c>
      <c r="AO47" s="15">
        <f t="shared" ca="1" si="50"/>
        <v>0</v>
      </c>
      <c r="AP47" s="15">
        <f t="shared" ca="1" si="50"/>
        <v>0</v>
      </c>
      <c r="AQ47" s="15">
        <f t="shared" ca="1" si="50"/>
        <v>0</v>
      </c>
      <c r="AR47" s="15">
        <f t="shared" ca="1" si="50"/>
        <v>0</v>
      </c>
      <c r="AS47" s="15">
        <f t="shared" ca="1" si="50"/>
        <v>0</v>
      </c>
      <c r="AT47" s="15">
        <f t="shared" ca="1" si="50"/>
        <v>0</v>
      </c>
      <c r="AU47" s="15">
        <f t="shared" ca="1" si="50"/>
        <v>0</v>
      </c>
      <c r="AV47" s="15">
        <f t="shared" ca="1" si="50"/>
        <v>0</v>
      </c>
      <c r="AW47" s="15">
        <f t="shared" ca="1" si="50"/>
        <v>0</v>
      </c>
      <c r="AX47" s="15">
        <f t="shared" ca="1" si="50"/>
        <v>0</v>
      </c>
      <c r="AY47" s="15">
        <f t="shared" ca="1" si="50"/>
        <v>0</v>
      </c>
      <c r="AZ47" s="15">
        <f t="shared" ca="1" si="50"/>
        <v>0</v>
      </c>
      <c r="BA47" s="15">
        <f t="shared" ca="1" si="50"/>
        <v>0</v>
      </c>
      <c r="BB47" s="15">
        <f t="shared" ca="1" si="50"/>
        <v>0</v>
      </c>
      <c r="BC47" s="15">
        <f t="shared" ca="1" si="50"/>
        <v>0</v>
      </c>
      <c r="BD47" s="15">
        <f t="shared" ca="1" si="50"/>
        <v>0</v>
      </c>
      <c r="BE47" s="15">
        <f t="shared" ca="1" si="50"/>
        <v>0</v>
      </c>
      <c r="BF47" s="15">
        <f t="shared" ca="1" si="50"/>
        <v>0</v>
      </c>
      <c r="BG47" s="15">
        <f t="shared" ca="1" si="50"/>
        <v>0</v>
      </c>
    </row>
    <row r="48" spans="1:59" x14ac:dyDescent="0.2">
      <c r="A48" s="189">
        <f t="shared" ca="1" si="39"/>
        <v>0</v>
      </c>
      <c r="B48" s="189">
        <f t="shared" ca="1" si="40"/>
        <v>0</v>
      </c>
      <c r="C48" s="189">
        <f t="shared" ca="1" si="41"/>
        <v>0</v>
      </c>
      <c r="D48" s="189">
        <f t="shared" ca="1" si="42"/>
        <v>0</v>
      </c>
      <c r="E48" s="189">
        <f t="shared" ca="1" si="43"/>
        <v>0</v>
      </c>
      <c r="F48" s="15">
        <f t="shared" ca="1" si="44"/>
        <v>0</v>
      </c>
      <c r="G48" s="15">
        <f t="shared" ca="1" si="45"/>
        <v>0</v>
      </c>
      <c r="H48" s="15">
        <f t="shared" ca="1" si="50"/>
        <v>0</v>
      </c>
      <c r="I48" s="15">
        <f t="shared" ca="1" si="50"/>
        <v>0</v>
      </c>
      <c r="J48" s="15">
        <f t="shared" ca="1" si="50"/>
        <v>0</v>
      </c>
      <c r="K48" s="15">
        <f t="shared" ca="1" si="50"/>
        <v>0</v>
      </c>
      <c r="L48" s="15">
        <f t="shared" ca="1" si="50"/>
        <v>0</v>
      </c>
      <c r="M48" s="15">
        <f t="shared" ca="1" si="50"/>
        <v>0</v>
      </c>
      <c r="N48" s="15">
        <f t="shared" ca="1" si="50"/>
        <v>0</v>
      </c>
      <c r="O48" s="15">
        <f t="shared" ca="1" si="50"/>
        <v>0</v>
      </c>
      <c r="P48" s="15">
        <f t="shared" ca="1" si="50"/>
        <v>0</v>
      </c>
      <c r="Q48" s="15">
        <f t="shared" ca="1" si="50"/>
        <v>0</v>
      </c>
      <c r="R48" s="15">
        <f t="shared" ca="1" si="50"/>
        <v>0</v>
      </c>
      <c r="S48" s="15">
        <f t="shared" ca="1" si="50"/>
        <v>0</v>
      </c>
      <c r="T48" s="15">
        <f t="shared" ca="1" si="50"/>
        <v>0</v>
      </c>
      <c r="U48" s="15">
        <f t="shared" ca="1" si="50"/>
        <v>0</v>
      </c>
      <c r="V48" s="15">
        <f t="shared" ca="1" si="50"/>
        <v>0</v>
      </c>
      <c r="W48" s="15">
        <f t="shared" ca="1" si="50"/>
        <v>0</v>
      </c>
      <c r="X48" s="15">
        <f t="shared" ca="1" si="50"/>
        <v>0</v>
      </c>
      <c r="Y48" s="15">
        <f t="shared" ca="1" si="50"/>
        <v>0</v>
      </c>
      <c r="Z48" s="15">
        <f t="shared" ca="1" si="50"/>
        <v>0</v>
      </c>
      <c r="AA48" s="15">
        <f t="shared" ca="1" si="50"/>
        <v>0</v>
      </c>
      <c r="AB48" s="15">
        <f t="shared" ca="1" si="50"/>
        <v>0</v>
      </c>
      <c r="AC48" s="15">
        <f t="shared" ca="1" si="50"/>
        <v>0</v>
      </c>
      <c r="AD48" s="15">
        <f t="shared" ca="1" si="50"/>
        <v>0</v>
      </c>
      <c r="AE48" s="15">
        <f t="shared" ca="1" si="50"/>
        <v>0</v>
      </c>
      <c r="AF48" s="15">
        <f t="shared" ca="1" si="50"/>
        <v>0</v>
      </c>
      <c r="AG48" s="15">
        <f t="shared" ca="1" si="50"/>
        <v>0</v>
      </c>
      <c r="AH48" s="15">
        <f t="shared" ca="1" si="50"/>
        <v>0</v>
      </c>
      <c r="AI48" s="15">
        <f t="shared" ca="1" si="50"/>
        <v>0</v>
      </c>
      <c r="AJ48" s="15">
        <f t="shared" ca="1" si="50"/>
        <v>0</v>
      </c>
      <c r="AK48" s="15">
        <f t="shared" ca="1" si="50"/>
        <v>0</v>
      </c>
      <c r="AL48" s="15">
        <f t="shared" ca="1" si="50"/>
        <v>0</v>
      </c>
      <c r="AM48" s="15">
        <f t="shared" ca="1" si="50"/>
        <v>0</v>
      </c>
      <c r="AN48" s="15">
        <f t="shared" ca="1" si="50"/>
        <v>0</v>
      </c>
      <c r="AO48" s="15">
        <f t="shared" ca="1" si="50"/>
        <v>0</v>
      </c>
      <c r="AP48" s="15">
        <f t="shared" ca="1" si="50"/>
        <v>0</v>
      </c>
      <c r="AQ48" s="15">
        <f t="shared" ca="1" si="50"/>
        <v>0</v>
      </c>
      <c r="AR48" s="15">
        <f t="shared" ca="1" si="50"/>
        <v>0</v>
      </c>
      <c r="AS48" s="15">
        <f t="shared" ca="1" si="50"/>
        <v>0</v>
      </c>
      <c r="AT48" s="15">
        <f t="shared" ca="1" si="50"/>
        <v>0</v>
      </c>
      <c r="AU48" s="15">
        <f t="shared" ca="1" si="50"/>
        <v>0</v>
      </c>
      <c r="AV48" s="15">
        <f t="shared" ca="1" si="50"/>
        <v>0</v>
      </c>
      <c r="AW48" s="15">
        <f t="shared" ca="1" si="50"/>
        <v>0</v>
      </c>
      <c r="AX48" s="15">
        <f t="shared" ca="1" si="50"/>
        <v>0</v>
      </c>
      <c r="AY48" s="15">
        <f t="shared" ca="1" si="50"/>
        <v>0</v>
      </c>
      <c r="AZ48" s="15">
        <f t="shared" ca="1" si="50"/>
        <v>0</v>
      </c>
      <c r="BA48" s="15">
        <f t="shared" ca="1" si="50"/>
        <v>0</v>
      </c>
      <c r="BB48" s="15">
        <f t="shared" ca="1" si="50"/>
        <v>0</v>
      </c>
      <c r="BC48" s="15">
        <f t="shared" ca="1" si="50"/>
        <v>0</v>
      </c>
      <c r="BD48" s="15">
        <f t="shared" ca="1" si="50"/>
        <v>0</v>
      </c>
      <c r="BE48" s="15">
        <f t="shared" ca="1" si="50"/>
        <v>0</v>
      </c>
      <c r="BF48" s="15">
        <f t="shared" ca="1" si="50"/>
        <v>0</v>
      </c>
      <c r="BG48" s="15">
        <f t="shared" ca="1" si="50"/>
        <v>0</v>
      </c>
    </row>
    <row r="49" spans="1:59" x14ac:dyDescent="0.2">
      <c r="A49" s="189">
        <f t="shared" ca="1" si="39"/>
        <v>0</v>
      </c>
      <c r="B49" s="189">
        <f t="shared" ca="1" si="40"/>
        <v>0</v>
      </c>
      <c r="C49" s="189">
        <f t="shared" ca="1" si="41"/>
        <v>0</v>
      </c>
      <c r="D49" s="189">
        <f t="shared" ca="1" si="42"/>
        <v>0</v>
      </c>
      <c r="E49" s="189">
        <f t="shared" ca="1" si="43"/>
        <v>0</v>
      </c>
      <c r="F49" s="15">
        <f t="shared" ca="1" si="44"/>
        <v>0</v>
      </c>
      <c r="G49" s="15">
        <f t="shared" ca="1" si="45"/>
        <v>0</v>
      </c>
      <c r="H49" s="15">
        <f t="shared" ca="1" si="50"/>
        <v>0</v>
      </c>
      <c r="I49" s="15">
        <f t="shared" ca="1" si="50"/>
        <v>0</v>
      </c>
      <c r="J49" s="15">
        <f t="shared" ca="1" si="50"/>
        <v>0</v>
      </c>
      <c r="K49" s="15">
        <f t="shared" ca="1" si="50"/>
        <v>0</v>
      </c>
      <c r="L49" s="15">
        <f t="shared" ca="1" si="50"/>
        <v>0</v>
      </c>
      <c r="M49" s="15">
        <f t="shared" ca="1" si="50"/>
        <v>0</v>
      </c>
      <c r="N49" s="15">
        <f t="shared" ca="1" si="50"/>
        <v>0</v>
      </c>
      <c r="O49" s="15">
        <f t="shared" ca="1" si="50"/>
        <v>0</v>
      </c>
      <c r="P49" s="15">
        <f t="shared" ca="1" si="50"/>
        <v>0</v>
      </c>
      <c r="Q49" s="15">
        <f t="shared" ca="1" si="50"/>
        <v>0</v>
      </c>
      <c r="R49" s="15">
        <f t="shared" ca="1" si="50"/>
        <v>0</v>
      </c>
      <c r="S49" s="15">
        <f t="shared" ca="1" si="50"/>
        <v>0</v>
      </c>
      <c r="T49" s="15">
        <f t="shared" ca="1" si="50"/>
        <v>0</v>
      </c>
      <c r="U49" s="15">
        <f t="shared" ca="1" si="50"/>
        <v>0</v>
      </c>
      <c r="V49" s="15">
        <f t="shared" ca="1" si="50"/>
        <v>0</v>
      </c>
      <c r="W49" s="15">
        <f t="shared" ca="1" si="50"/>
        <v>0</v>
      </c>
      <c r="X49" s="15">
        <f t="shared" ca="1" si="50"/>
        <v>0</v>
      </c>
      <c r="Y49" s="15">
        <f t="shared" ca="1" si="50"/>
        <v>0</v>
      </c>
      <c r="Z49" s="15">
        <f t="shared" ca="1" si="50"/>
        <v>0</v>
      </c>
      <c r="AA49" s="15">
        <f t="shared" ca="1" si="50"/>
        <v>0</v>
      </c>
      <c r="AB49" s="15">
        <f t="shared" ca="1" si="50"/>
        <v>0</v>
      </c>
      <c r="AC49" s="15">
        <f t="shared" ca="1" si="50"/>
        <v>0</v>
      </c>
      <c r="AD49" s="15">
        <f t="shared" ca="1" si="50"/>
        <v>0</v>
      </c>
      <c r="AE49" s="15">
        <f t="shared" ca="1" si="50"/>
        <v>0</v>
      </c>
      <c r="AF49" s="15">
        <f t="shared" ca="1" si="50"/>
        <v>0</v>
      </c>
      <c r="AG49" s="15">
        <f t="shared" ca="1" si="50"/>
        <v>0</v>
      </c>
      <c r="AH49" s="15">
        <f t="shared" ca="1" si="50"/>
        <v>0</v>
      </c>
      <c r="AI49" s="15">
        <f t="shared" ca="1" si="50"/>
        <v>0</v>
      </c>
      <c r="AJ49" s="15">
        <f t="shared" ca="1" si="50"/>
        <v>0</v>
      </c>
      <c r="AK49" s="15">
        <f t="shared" ca="1" si="50"/>
        <v>0</v>
      </c>
      <c r="AL49" s="15">
        <f t="shared" ca="1" si="50"/>
        <v>0</v>
      </c>
      <c r="AM49" s="15">
        <f t="shared" ca="1" si="50"/>
        <v>0</v>
      </c>
      <c r="AN49" s="15">
        <f t="shared" ca="1" si="50"/>
        <v>0</v>
      </c>
      <c r="AO49" s="15">
        <f t="shared" ca="1" si="50"/>
        <v>0</v>
      </c>
      <c r="AP49" s="15">
        <f t="shared" ca="1" si="50"/>
        <v>0</v>
      </c>
      <c r="AQ49" s="15">
        <f t="shared" ca="1" si="50"/>
        <v>0</v>
      </c>
      <c r="AR49" s="15">
        <f t="shared" ca="1" si="50"/>
        <v>0</v>
      </c>
      <c r="AS49" s="15">
        <f t="shared" ca="1" si="50"/>
        <v>0</v>
      </c>
      <c r="AT49" s="15">
        <f t="shared" ca="1" si="50"/>
        <v>0</v>
      </c>
      <c r="AU49" s="15">
        <f t="shared" ca="1" si="50"/>
        <v>0</v>
      </c>
      <c r="AV49" s="15">
        <f t="shared" ca="1" si="50"/>
        <v>0</v>
      </c>
      <c r="AW49" s="15">
        <f t="shared" ca="1" si="50"/>
        <v>0</v>
      </c>
      <c r="AX49" s="15">
        <f t="shared" ca="1" si="50"/>
        <v>0</v>
      </c>
      <c r="AY49" s="15">
        <f t="shared" ca="1" si="50"/>
        <v>0</v>
      </c>
      <c r="AZ49" s="15">
        <f t="shared" ca="1" si="50"/>
        <v>0</v>
      </c>
      <c r="BA49" s="15">
        <f t="shared" ca="1" si="50"/>
        <v>0</v>
      </c>
      <c r="BB49" s="15">
        <f t="shared" ca="1" si="50"/>
        <v>0</v>
      </c>
      <c r="BC49" s="15">
        <f t="shared" ca="1" si="50"/>
        <v>0</v>
      </c>
      <c r="BD49" s="15">
        <f t="shared" ca="1" si="50"/>
        <v>0</v>
      </c>
      <c r="BE49" s="15">
        <f t="shared" ca="1" si="50"/>
        <v>0</v>
      </c>
      <c r="BF49" s="15">
        <f t="shared" ca="1" si="50"/>
        <v>0</v>
      </c>
      <c r="BG49" s="15">
        <f t="shared" ca="1" si="50"/>
        <v>0</v>
      </c>
    </row>
    <row r="50" spans="1:59" x14ac:dyDescent="0.2">
      <c r="A50" s="189">
        <f t="shared" ca="1" si="39"/>
        <v>0</v>
      </c>
      <c r="B50" s="189">
        <f t="shared" ca="1" si="40"/>
        <v>0</v>
      </c>
      <c r="C50" s="189">
        <f t="shared" ca="1" si="41"/>
        <v>0</v>
      </c>
      <c r="D50" s="189">
        <f t="shared" ca="1" si="42"/>
        <v>0</v>
      </c>
      <c r="E50" s="189">
        <f t="shared" ca="1" si="43"/>
        <v>0</v>
      </c>
      <c r="F50" s="15">
        <f t="shared" ca="1" si="44"/>
        <v>0</v>
      </c>
      <c r="G50" s="15">
        <f t="shared" ca="1" si="45"/>
        <v>0</v>
      </c>
      <c r="H50" s="15">
        <f t="shared" ca="1" si="50"/>
        <v>0</v>
      </c>
      <c r="I50" s="15">
        <f t="shared" ca="1" si="50"/>
        <v>0</v>
      </c>
      <c r="J50" s="15">
        <f t="shared" ca="1" si="50"/>
        <v>0</v>
      </c>
      <c r="K50" s="15">
        <f t="shared" ca="1" si="50"/>
        <v>0</v>
      </c>
      <c r="L50" s="15">
        <f t="shared" ca="1" si="50"/>
        <v>0</v>
      </c>
      <c r="M50" s="15">
        <f t="shared" ca="1" si="50"/>
        <v>0</v>
      </c>
      <c r="N50" s="15">
        <f t="shared" ca="1" si="50"/>
        <v>0</v>
      </c>
      <c r="O50" s="15">
        <f t="shared" ca="1" si="50"/>
        <v>0</v>
      </c>
      <c r="P50" s="15">
        <f t="shared" ca="1" si="50"/>
        <v>0</v>
      </c>
      <c r="Q50" s="15">
        <f t="shared" ca="1" si="50"/>
        <v>0</v>
      </c>
      <c r="R50" s="15">
        <f t="shared" ca="1" si="50"/>
        <v>0</v>
      </c>
      <c r="S50" s="15">
        <f t="shared" ca="1" si="50"/>
        <v>0</v>
      </c>
      <c r="T50" s="15">
        <f t="shared" ca="1" si="50"/>
        <v>0</v>
      </c>
      <c r="U50" s="15">
        <f t="shared" ca="1" si="50"/>
        <v>0</v>
      </c>
      <c r="V50" s="15">
        <f t="shared" ca="1" si="50"/>
        <v>0</v>
      </c>
      <c r="W50" s="15">
        <f t="shared" ca="1" si="50"/>
        <v>0</v>
      </c>
      <c r="X50" s="15">
        <f t="shared" ca="1" si="50"/>
        <v>0</v>
      </c>
      <c r="Y50" s="15">
        <f t="shared" ca="1" si="50"/>
        <v>0</v>
      </c>
      <c r="Z50" s="15">
        <f t="shared" ca="1" si="50"/>
        <v>0</v>
      </c>
      <c r="AA50" s="15">
        <f t="shared" ca="1" si="50"/>
        <v>0</v>
      </c>
      <c r="AB50" s="15">
        <f t="shared" ca="1" si="50"/>
        <v>0</v>
      </c>
      <c r="AC50" s="15">
        <f t="shared" ca="1" si="50"/>
        <v>0</v>
      </c>
      <c r="AD50" s="15">
        <f t="shared" ca="1" si="50"/>
        <v>0</v>
      </c>
      <c r="AE50" s="15">
        <f t="shared" ca="1" si="50"/>
        <v>0</v>
      </c>
      <c r="AF50" s="15">
        <f t="shared" ca="1" si="50"/>
        <v>0</v>
      </c>
      <c r="AG50" s="15">
        <f t="shared" ca="1" si="50"/>
        <v>0</v>
      </c>
      <c r="AH50" s="15">
        <f t="shared" ca="1" si="50"/>
        <v>0</v>
      </c>
      <c r="AI50" s="15">
        <f t="shared" ca="1" si="50"/>
        <v>0</v>
      </c>
      <c r="AJ50" s="15">
        <f t="shared" ca="1" si="50"/>
        <v>0</v>
      </c>
      <c r="AK50" s="15">
        <f t="shared" ca="1" si="50"/>
        <v>0</v>
      </c>
      <c r="AL50" s="15">
        <f t="shared" ca="1" si="50"/>
        <v>0</v>
      </c>
      <c r="AM50" s="15">
        <f t="shared" ca="1" si="50"/>
        <v>0</v>
      </c>
      <c r="AN50" s="15">
        <f t="shared" ca="1" si="50"/>
        <v>0</v>
      </c>
      <c r="AO50" s="15">
        <f t="shared" ca="1" si="50"/>
        <v>0</v>
      </c>
      <c r="AP50" s="15">
        <f t="shared" ca="1" si="50"/>
        <v>0</v>
      </c>
      <c r="AQ50" s="15">
        <f t="shared" ca="1" si="50"/>
        <v>0</v>
      </c>
      <c r="AR50" s="15">
        <f t="shared" ca="1" si="50"/>
        <v>0</v>
      </c>
      <c r="AS50" s="15">
        <f t="shared" ca="1" si="50"/>
        <v>0</v>
      </c>
      <c r="AT50" s="15">
        <f t="shared" ca="1" si="50"/>
        <v>0</v>
      </c>
      <c r="AU50" s="15">
        <f t="shared" ca="1" si="50"/>
        <v>0</v>
      </c>
      <c r="AV50" s="15">
        <f t="shared" ca="1" si="50"/>
        <v>0</v>
      </c>
      <c r="AW50" s="15">
        <f t="shared" ca="1" si="50"/>
        <v>0</v>
      </c>
      <c r="AX50" s="15">
        <f t="shared" ca="1" si="50"/>
        <v>0</v>
      </c>
      <c r="AY50" s="15">
        <f t="shared" ca="1" si="50"/>
        <v>0</v>
      </c>
      <c r="AZ50" s="15">
        <f t="shared" ca="1" si="50"/>
        <v>0</v>
      </c>
      <c r="BA50" s="15">
        <f t="shared" ca="1" si="50"/>
        <v>0</v>
      </c>
      <c r="BB50" s="15">
        <f t="shared" ca="1" si="50"/>
        <v>0</v>
      </c>
      <c r="BC50" s="15">
        <f t="shared" ca="1" si="50"/>
        <v>0</v>
      </c>
      <c r="BD50" s="15">
        <f t="shared" ca="1" si="50"/>
        <v>0</v>
      </c>
      <c r="BE50" s="15">
        <f t="shared" ca="1" si="50"/>
        <v>0</v>
      </c>
      <c r="BF50" s="15">
        <f t="shared" ca="1" si="50"/>
        <v>0</v>
      </c>
      <c r="BG50" s="15">
        <f t="shared" ca="1" si="50"/>
        <v>0</v>
      </c>
    </row>
    <row r="51" spans="1:59" x14ac:dyDescent="0.2">
      <c r="A51" s="189">
        <f t="shared" ca="1" si="39"/>
        <v>0</v>
      </c>
      <c r="B51" s="189">
        <f t="shared" ca="1" si="40"/>
        <v>0</v>
      </c>
      <c r="C51" s="189">
        <f t="shared" ca="1" si="41"/>
        <v>0</v>
      </c>
      <c r="D51" s="189">
        <f t="shared" ca="1" si="42"/>
        <v>0</v>
      </c>
      <c r="E51" s="189">
        <f t="shared" ca="1" si="43"/>
        <v>0</v>
      </c>
      <c r="F51" s="15">
        <f t="shared" ca="1" si="44"/>
        <v>0</v>
      </c>
      <c r="G51" s="15">
        <f t="shared" ca="1" si="45"/>
        <v>0</v>
      </c>
      <c r="H51" s="15">
        <f t="shared" ca="1" si="50"/>
        <v>0</v>
      </c>
      <c r="I51" s="15">
        <f t="shared" ca="1" si="50"/>
        <v>0</v>
      </c>
      <c r="J51" s="15">
        <f t="shared" ca="1" si="50"/>
        <v>0</v>
      </c>
      <c r="K51" s="15">
        <f t="shared" ca="1" si="50"/>
        <v>0</v>
      </c>
      <c r="L51" s="15">
        <f t="shared" ca="1" si="50"/>
        <v>0</v>
      </c>
      <c r="M51" s="15">
        <f t="shared" ca="1" si="50"/>
        <v>0</v>
      </c>
      <c r="N51" s="15">
        <f t="shared" ca="1" si="50"/>
        <v>0</v>
      </c>
      <c r="O51" s="15">
        <f t="shared" ca="1" si="50"/>
        <v>0</v>
      </c>
      <c r="P51" s="15">
        <f t="shared" ca="1" si="50"/>
        <v>0</v>
      </c>
      <c r="Q51" s="15">
        <f t="shared" ca="1" si="50"/>
        <v>0</v>
      </c>
      <c r="R51" s="15">
        <f t="shared" ca="1" si="50"/>
        <v>0</v>
      </c>
      <c r="S51" s="15">
        <f t="shared" ca="1" si="50"/>
        <v>0</v>
      </c>
      <c r="T51" s="15">
        <f t="shared" ca="1" si="50"/>
        <v>0</v>
      </c>
      <c r="U51" s="15">
        <f t="shared" ca="1" si="50"/>
        <v>0</v>
      </c>
      <c r="V51" s="15">
        <f t="shared" ca="1" si="50"/>
        <v>0</v>
      </c>
      <c r="W51" s="15">
        <f t="shared" ca="1" si="50"/>
        <v>0</v>
      </c>
      <c r="X51" s="15">
        <f t="shared" ca="1" si="50"/>
        <v>0</v>
      </c>
      <c r="Y51" s="15">
        <f t="shared" ca="1" si="50"/>
        <v>0</v>
      </c>
      <c r="Z51" s="15">
        <f t="shared" ca="1" si="50"/>
        <v>0</v>
      </c>
      <c r="AA51" s="15">
        <f t="shared" ca="1" si="50"/>
        <v>0</v>
      </c>
      <c r="AB51" s="15">
        <f t="shared" ca="1" si="50"/>
        <v>0</v>
      </c>
      <c r="AC51" s="15">
        <f t="shared" ca="1" si="50"/>
        <v>0</v>
      </c>
      <c r="AD51" s="15">
        <f t="shared" ca="1" si="50"/>
        <v>0</v>
      </c>
      <c r="AE51" s="15">
        <f t="shared" ca="1" si="50"/>
        <v>0</v>
      </c>
      <c r="AF51" s="15">
        <f t="shared" ca="1" si="50"/>
        <v>0</v>
      </c>
      <c r="AG51" s="15">
        <f t="shared" ca="1" si="50"/>
        <v>0</v>
      </c>
      <c r="AH51" s="15">
        <f t="shared" ca="1" si="50"/>
        <v>0</v>
      </c>
      <c r="AI51" s="15">
        <f t="shared" ca="1" si="50"/>
        <v>0</v>
      </c>
      <c r="AJ51" s="15">
        <f t="shared" ca="1" si="50"/>
        <v>0</v>
      </c>
      <c r="AK51" s="15">
        <f t="shared" ca="1" si="50"/>
        <v>0</v>
      </c>
      <c r="AL51" s="15">
        <f t="shared" ca="1" si="50"/>
        <v>0</v>
      </c>
      <c r="AM51" s="15">
        <f t="shared" ca="1" si="50"/>
        <v>0</v>
      </c>
      <c r="AN51" s="15">
        <f t="shared" ca="1" si="50"/>
        <v>0</v>
      </c>
      <c r="AO51" s="15">
        <f t="shared" ca="1" si="50"/>
        <v>0</v>
      </c>
      <c r="AP51" s="15">
        <f t="shared" ca="1" si="50"/>
        <v>0</v>
      </c>
      <c r="AQ51" s="15">
        <f t="shared" ca="1" si="50"/>
        <v>0</v>
      </c>
      <c r="AR51" s="15">
        <f t="shared" ca="1" si="50"/>
        <v>0</v>
      </c>
      <c r="AS51" s="15">
        <f t="shared" ref="H51:BG56" ca="1" si="51">IFERROR(SUMIFS(OFFSET(INDIRECT(ADDRESS(1,1,1,1,TEXT(AS$2,"YYYY-MM-DD"))),3,AS$20-1,40,1),OFFSET(INDIRECT(ADDRESS(1,1,1,1,TEXT(AS$2,"YYYY-MM-DD"))),3,0,40,1),$A51,OFFSET(INDIRECT(ADDRESS(1,1,1,1,TEXT(AS$2,"YYYY-MM-DD"))),3,AS$20,40,1),"Y"),0)+IFERROR(SUMIFS(OFFSET(INDIRECT(ADDRESS(1,1,1,1,TEXT(AS$2,"YYYY-MM-DD"))),3,AS$20-1,40,1),OFFSET(INDIRECT(ADDRESS(1,1,1,1,TEXT(AS$2,"YYYY-MM-DD"))),3,0,40,1),$A51,OFFSET(INDIRECT(ADDRESS(1,1,1,1,TEXT(AS$2,"YYYY-MM-DD"))),3,AS$20,40,1),"N",OFFSET(INDIRECT(ADDRESS(1,1,1,1,TEXT(AS$2,"YYYY-MM-DD"))),3,3,40,1),"Leave"),0)+IFERROR(IF($F$19="N",SUMIFS(OFFSET(INDIRECT(ADDRESS(1,1,1,1,TEXT(AS$2,"YYYY-MM-DD"))),3,AS$20-1,40,1),OFFSET(INDIRECT(ADDRESS(1,1,1,1,TEXT(AS$2,"YYYY-MM-DD"))),3,0,40,1),$A51,OFFSET(INDIRECT(ADDRESS(1,1,1,1,TEXT(AS$2,"YYYY-MM-DD"))),3,AS$20,40,1),"N",OFFSET(INDIRECT(ADDRESS(1,1,1,1,TEXT(AS$2,"YYYY-MM-DD"))),3,3,40,1),"&lt;&gt;Leave")),0)</f>
        <v>0</v>
      </c>
      <c r="AT51" s="15">
        <f t="shared" ca="1" si="51"/>
        <v>0</v>
      </c>
      <c r="AU51" s="15">
        <f t="shared" ca="1" si="51"/>
        <v>0</v>
      </c>
      <c r="AV51" s="15">
        <f t="shared" ca="1" si="51"/>
        <v>0</v>
      </c>
      <c r="AW51" s="15">
        <f t="shared" ca="1" si="51"/>
        <v>0</v>
      </c>
      <c r="AX51" s="15">
        <f t="shared" ca="1" si="51"/>
        <v>0</v>
      </c>
      <c r="AY51" s="15">
        <f t="shared" ca="1" si="51"/>
        <v>0</v>
      </c>
      <c r="AZ51" s="15">
        <f t="shared" ca="1" si="51"/>
        <v>0</v>
      </c>
      <c r="BA51" s="15">
        <f t="shared" ca="1" si="51"/>
        <v>0</v>
      </c>
      <c r="BB51" s="15">
        <f t="shared" ca="1" si="51"/>
        <v>0</v>
      </c>
      <c r="BC51" s="15">
        <f t="shared" ca="1" si="51"/>
        <v>0</v>
      </c>
      <c r="BD51" s="15">
        <f t="shared" ca="1" si="51"/>
        <v>0</v>
      </c>
      <c r="BE51" s="15">
        <f t="shared" ca="1" si="51"/>
        <v>0</v>
      </c>
      <c r="BF51" s="15">
        <f t="shared" ca="1" si="51"/>
        <v>0</v>
      </c>
      <c r="BG51" s="15">
        <f t="shared" ca="1" si="51"/>
        <v>0</v>
      </c>
    </row>
    <row r="52" spans="1:59" x14ac:dyDescent="0.2">
      <c r="A52" s="189">
        <f t="shared" ca="1" si="39"/>
        <v>0</v>
      </c>
      <c r="B52" s="189">
        <f t="shared" ca="1" si="40"/>
        <v>0</v>
      </c>
      <c r="C52" s="189">
        <f t="shared" ca="1" si="41"/>
        <v>0</v>
      </c>
      <c r="D52" s="189">
        <f t="shared" ca="1" si="42"/>
        <v>0</v>
      </c>
      <c r="E52" s="189">
        <f t="shared" ca="1" si="43"/>
        <v>0</v>
      </c>
      <c r="F52" s="15">
        <f t="shared" ca="1" si="44"/>
        <v>0</v>
      </c>
      <c r="G52" s="15">
        <f t="shared" ca="1" si="45"/>
        <v>0</v>
      </c>
      <c r="H52" s="15">
        <f t="shared" ca="1" si="51"/>
        <v>0</v>
      </c>
      <c r="I52" s="15">
        <f t="shared" ca="1" si="51"/>
        <v>0</v>
      </c>
      <c r="J52" s="15">
        <f t="shared" ca="1" si="51"/>
        <v>0</v>
      </c>
      <c r="K52" s="15">
        <f t="shared" ca="1" si="51"/>
        <v>0</v>
      </c>
      <c r="L52" s="15">
        <f t="shared" ca="1" si="51"/>
        <v>0</v>
      </c>
      <c r="M52" s="15">
        <f t="shared" ca="1" si="51"/>
        <v>0</v>
      </c>
      <c r="N52" s="15">
        <f t="shared" ca="1" si="51"/>
        <v>0</v>
      </c>
      <c r="O52" s="15">
        <f t="shared" ca="1" si="51"/>
        <v>0</v>
      </c>
      <c r="P52" s="15">
        <f t="shared" ca="1" si="51"/>
        <v>0</v>
      </c>
      <c r="Q52" s="15">
        <f t="shared" ca="1" si="51"/>
        <v>0</v>
      </c>
      <c r="R52" s="15">
        <f t="shared" ca="1" si="51"/>
        <v>0</v>
      </c>
      <c r="S52" s="15">
        <f t="shared" ca="1" si="51"/>
        <v>0</v>
      </c>
      <c r="T52" s="15">
        <f t="shared" ca="1" si="51"/>
        <v>0</v>
      </c>
      <c r="U52" s="15">
        <f t="shared" ca="1" si="51"/>
        <v>0</v>
      </c>
      <c r="V52" s="15">
        <f t="shared" ca="1" si="51"/>
        <v>0</v>
      </c>
      <c r="W52" s="15">
        <f t="shared" ca="1" si="51"/>
        <v>0</v>
      </c>
      <c r="X52" s="15">
        <f t="shared" ca="1" si="51"/>
        <v>0</v>
      </c>
      <c r="Y52" s="15">
        <f t="shared" ca="1" si="51"/>
        <v>0</v>
      </c>
      <c r="Z52" s="15">
        <f t="shared" ca="1" si="51"/>
        <v>0</v>
      </c>
      <c r="AA52" s="15">
        <f t="shared" ca="1" si="51"/>
        <v>0</v>
      </c>
      <c r="AB52" s="15">
        <f t="shared" ca="1" si="51"/>
        <v>0</v>
      </c>
      <c r="AC52" s="15">
        <f t="shared" ca="1" si="51"/>
        <v>0</v>
      </c>
      <c r="AD52" s="15">
        <f t="shared" ca="1" si="51"/>
        <v>0</v>
      </c>
      <c r="AE52" s="15">
        <f t="shared" ca="1" si="51"/>
        <v>0</v>
      </c>
      <c r="AF52" s="15">
        <f t="shared" ca="1" si="51"/>
        <v>0</v>
      </c>
      <c r="AG52" s="15">
        <f t="shared" ca="1" si="51"/>
        <v>0</v>
      </c>
      <c r="AH52" s="15">
        <f t="shared" ca="1" si="51"/>
        <v>0</v>
      </c>
      <c r="AI52" s="15">
        <f t="shared" ca="1" si="51"/>
        <v>0</v>
      </c>
      <c r="AJ52" s="15">
        <f t="shared" ca="1" si="51"/>
        <v>0</v>
      </c>
      <c r="AK52" s="15">
        <f t="shared" ca="1" si="51"/>
        <v>0</v>
      </c>
      <c r="AL52" s="15">
        <f t="shared" ca="1" si="51"/>
        <v>0</v>
      </c>
      <c r="AM52" s="15">
        <f t="shared" ca="1" si="51"/>
        <v>0</v>
      </c>
      <c r="AN52" s="15">
        <f t="shared" ca="1" si="51"/>
        <v>0</v>
      </c>
      <c r="AO52" s="15">
        <f t="shared" ca="1" si="51"/>
        <v>0</v>
      </c>
      <c r="AP52" s="15">
        <f t="shared" ca="1" si="51"/>
        <v>0</v>
      </c>
      <c r="AQ52" s="15">
        <f t="shared" ca="1" si="51"/>
        <v>0</v>
      </c>
      <c r="AR52" s="15">
        <f t="shared" ca="1" si="51"/>
        <v>0</v>
      </c>
      <c r="AS52" s="15">
        <f t="shared" ca="1" si="51"/>
        <v>0</v>
      </c>
      <c r="AT52" s="15">
        <f t="shared" ca="1" si="51"/>
        <v>0</v>
      </c>
      <c r="AU52" s="15">
        <f t="shared" ca="1" si="51"/>
        <v>0</v>
      </c>
      <c r="AV52" s="15">
        <f t="shared" ca="1" si="51"/>
        <v>0</v>
      </c>
      <c r="AW52" s="15">
        <f t="shared" ca="1" si="51"/>
        <v>0</v>
      </c>
      <c r="AX52" s="15">
        <f t="shared" ca="1" si="51"/>
        <v>0</v>
      </c>
      <c r="AY52" s="15">
        <f t="shared" ca="1" si="51"/>
        <v>0</v>
      </c>
      <c r="AZ52" s="15">
        <f t="shared" ca="1" si="51"/>
        <v>0</v>
      </c>
      <c r="BA52" s="15">
        <f t="shared" ca="1" si="51"/>
        <v>0</v>
      </c>
      <c r="BB52" s="15">
        <f t="shared" ca="1" si="51"/>
        <v>0</v>
      </c>
      <c r="BC52" s="15">
        <f t="shared" ca="1" si="51"/>
        <v>0</v>
      </c>
      <c r="BD52" s="15">
        <f t="shared" ca="1" si="51"/>
        <v>0</v>
      </c>
      <c r="BE52" s="15">
        <f t="shared" ca="1" si="51"/>
        <v>0</v>
      </c>
      <c r="BF52" s="15">
        <f t="shared" ca="1" si="51"/>
        <v>0</v>
      </c>
      <c r="BG52" s="15">
        <f t="shared" ca="1" si="51"/>
        <v>0</v>
      </c>
    </row>
    <row r="53" spans="1:59" x14ac:dyDescent="0.2">
      <c r="A53" s="189">
        <f t="shared" ca="1" si="39"/>
        <v>0</v>
      </c>
      <c r="B53" s="189">
        <f t="shared" ca="1" si="40"/>
        <v>0</v>
      </c>
      <c r="C53" s="189">
        <f t="shared" ca="1" si="41"/>
        <v>0</v>
      </c>
      <c r="D53" s="189">
        <f t="shared" ca="1" si="42"/>
        <v>0</v>
      </c>
      <c r="E53" s="189">
        <f t="shared" ca="1" si="43"/>
        <v>0</v>
      </c>
      <c r="F53" s="15">
        <f t="shared" ca="1" si="44"/>
        <v>0</v>
      </c>
      <c r="G53" s="15">
        <f t="shared" ca="1" si="45"/>
        <v>0</v>
      </c>
      <c r="H53" s="15">
        <f t="shared" ca="1" si="51"/>
        <v>0</v>
      </c>
      <c r="I53" s="15">
        <f t="shared" ca="1" si="51"/>
        <v>0</v>
      </c>
      <c r="J53" s="15">
        <f t="shared" ca="1" si="51"/>
        <v>0</v>
      </c>
      <c r="K53" s="15">
        <f t="shared" ca="1" si="51"/>
        <v>0</v>
      </c>
      <c r="L53" s="15">
        <f t="shared" ca="1" si="51"/>
        <v>0</v>
      </c>
      <c r="M53" s="15">
        <f t="shared" ca="1" si="51"/>
        <v>0</v>
      </c>
      <c r="N53" s="15">
        <f t="shared" ca="1" si="51"/>
        <v>0</v>
      </c>
      <c r="O53" s="15">
        <f t="shared" ca="1" si="51"/>
        <v>0</v>
      </c>
      <c r="P53" s="15">
        <f t="shared" ca="1" si="51"/>
        <v>0</v>
      </c>
      <c r="Q53" s="15">
        <f t="shared" ca="1" si="51"/>
        <v>0</v>
      </c>
      <c r="R53" s="15">
        <f t="shared" ca="1" si="51"/>
        <v>0</v>
      </c>
      <c r="S53" s="15">
        <f t="shared" ca="1" si="51"/>
        <v>0</v>
      </c>
      <c r="T53" s="15">
        <f t="shared" ca="1" si="51"/>
        <v>0</v>
      </c>
      <c r="U53" s="15">
        <f t="shared" ca="1" si="51"/>
        <v>0</v>
      </c>
      <c r="V53" s="15">
        <f t="shared" ca="1" si="51"/>
        <v>0</v>
      </c>
      <c r="W53" s="15">
        <f t="shared" ca="1" si="51"/>
        <v>0</v>
      </c>
      <c r="X53" s="15">
        <f t="shared" ca="1" si="51"/>
        <v>0</v>
      </c>
      <c r="Y53" s="15">
        <f t="shared" ca="1" si="51"/>
        <v>0</v>
      </c>
      <c r="Z53" s="15">
        <f t="shared" ca="1" si="51"/>
        <v>0</v>
      </c>
      <c r="AA53" s="15">
        <f t="shared" ca="1" si="51"/>
        <v>0</v>
      </c>
      <c r="AB53" s="15">
        <f t="shared" ca="1" si="51"/>
        <v>0</v>
      </c>
      <c r="AC53" s="15">
        <f t="shared" ca="1" si="51"/>
        <v>0</v>
      </c>
      <c r="AD53" s="15">
        <f t="shared" ca="1" si="51"/>
        <v>0</v>
      </c>
      <c r="AE53" s="15">
        <f t="shared" ca="1" si="51"/>
        <v>0</v>
      </c>
      <c r="AF53" s="15">
        <f t="shared" ca="1" si="51"/>
        <v>0</v>
      </c>
      <c r="AG53" s="15">
        <f t="shared" ca="1" si="51"/>
        <v>0</v>
      </c>
      <c r="AH53" s="15">
        <f t="shared" ca="1" si="51"/>
        <v>0</v>
      </c>
      <c r="AI53" s="15">
        <f t="shared" ca="1" si="51"/>
        <v>0</v>
      </c>
      <c r="AJ53" s="15">
        <f t="shared" ca="1" si="51"/>
        <v>0</v>
      </c>
      <c r="AK53" s="15">
        <f t="shared" ca="1" si="51"/>
        <v>0</v>
      </c>
      <c r="AL53" s="15">
        <f t="shared" ca="1" si="51"/>
        <v>0</v>
      </c>
      <c r="AM53" s="15">
        <f t="shared" ca="1" si="51"/>
        <v>0</v>
      </c>
      <c r="AN53" s="15">
        <f t="shared" ca="1" si="51"/>
        <v>0</v>
      </c>
      <c r="AO53" s="15">
        <f t="shared" ca="1" si="51"/>
        <v>0</v>
      </c>
      <c r="AP53" s="15">
        <f t="shared" ca="1" si="51"/>
        <v>0</v>
      </c>
      <c r="AQ53" s="15">
        <f t="shared" ca="1" si="51"/>
        <v>0</v>
      </c>
      <c r="AR53" s="15">
        <f t="shared" ca="1" si="51"/>
        <v>0</v>
      </c>
      <c r="AS53" s="15">
        <f t="shared" ca="1" si="51"/>
        <v>0</v>
      </c>
      <c r="AT53" s="15">
        <f t="shared" ca="1" si="51"/>
        <v>0</v>
      </c>
      <c r="AU53" s="15">
        <f t="shared" ca="1" si="51"/>
        <v>0</v>
      </c>
      <c r="AV53" s="15">
        <f t="shared" ca="1" si="51"/>
        <v>0</v>
      </c>
      <c r="AW53" s="15">
        <f t="shared" ca="1" si="51"/>
        <v>0</v>
      </c>
      <c r="AX53" s="15">
        <f t="shared" ca="1" si="51"/>
        <v>0</v>
      </c>
      <c r="AY53" s="15">
        <f t="shared" ca="1" si="51"/>
        <v>0</v>
      </c>
      <c r="AZ53" s="15">
        <f t="shared" ca="1" si="51"/>
        <v>0</v>
      </c>
      <c r="BA53" s="15">
        <f t="shared" ca="1" si="51"/>
        <v>0</v>
      </c>
      <c r="BB53" s="15">
        <f t="shared" ca="1" si="51"/>
        <v>0</v>
      </c>
      <c r="BC53" s="15">
        <f t="shared" ca="1" si="51"/>
        <v>0</v>
      </c>
      <c r="BD53" s="15">
        <f t="shared" ca="1" si="51"/>
        <v>0</v>
      </c>
      <c r="BE53" s="15">
        <f t="shared" ca="1" si="51"/>
        <v>0</v>
      </c>
      <c r="BF53" s="15">
        <f t="shared" ca="1" si="51"/>
        <v>0</v>
      </c>
      <c r="BG53" s="15">
        <f t="shared" ca="1" si="51"/>
        <v>0</v>
      </c>
    </row>
    <row r="54" spans="1:59" x14ac:dyDescent="0.2">
      <c r="A54" s="189">
        <f t="shared" ca="1" si="39"/>
        <v>0</v>
      </c>
      <c r="B54" s="189">
        <f t="shared" ca="1" si="40"/>
        <v>0</v>
      </c>
      <c r="C54" s="189">
        <f t="shared" ca="1" si="41"/>
        <v>0</v>
      </c>
      <c r="D54" s="189">
        <f t="shared" ca="1" si="42"/>
        <v>0</v>
      </c>
      <c r="E54" s="189">
        <f t="shared" ca="1" si="43"/>
        <v>0</v>
      </c>
      <c r="F54" s="15">
        <f t="shared" ca="1" si="44"/>
        <v>0</v>
      </c>
      <c r="G54" s="15">
        <f t="shared" ca="1" si="45"/>
        <v>0</v>
      </c>
      <c r="H54" s="15">
        <f t="shared" ca="1" si="51"/>
        <v>0</v>
      </c>
      <c r="I54" s="15">
        <f t="shared" ca="1" si="51"/>
        <v>0</v>
      </c>
      <c r="J54" s="15">
        <f t="shared" ca="1" si="51"/>
        <v>0</v>
      </c>
      <c r="K54" s="15">
        <f t="shared" ca="1" si="51"/>
        <v>0</v>
      </c>
      <c r="L54" s="15">
        <f t="shared" ca="1" si="51"/>
        <v>0</v>
      </c>
      <c r="M54" s="15">
        <f t="shared" ca="1" si="51"/>
        <v>0</v>
      </c>
      <c r="N54" s="15">
        <f t="shared" ca="1" si="51"/>
        <v>0</v>
      </c>
      <c r="O54" s="15">
        <f t="shared" ca="1" si="51"/>
        <v>0</v>
      </c>
      <c r="P54" s="15">
        <f t="shared" ca="1" si="51"/>
        <v>0</v>
      </c>
      <c r="Q54" s="15">
        <f t="shared" ca="1" si="51"/>
        <v>0</v>
      </c>
      <c r="R54" s="15">
        <f t="shared" ca="1" si="51"/>
        <v>0</v>
      </c>
      <c r="S54" s="15">
        <f t="shared" ca="1" si="51"/>
        <v>0</v>
      </c>
      <c r="T54" s="15">
        <f t="shared" ca="1" si="51"/>
        <v>0</v>
      </c>
      <c r="U54" s="15">
        <f t="shared" ca="1" si="51"/>
        <v>0</v>
      </c>
      <c r="V54" s="15">
        <f t="shared" ca="1" si="51"/>
        <v>0</v>
      </c>
      <c r="W54" s="15">
        <f t="shared" ca="1" si="51"/>
        <v>0</v>
      </c>
      <c r="X54" s="15">
        <f t="shared" ca="1" si="51"/>
        <v>0</v>
      </c>
      <c r="Y54" s="15">
        <f t="shared" ca="1" si="51"/>
        <v>0</v>
      </c>
      <c r="Z54" s="15">
        <f t="shared" ca="1" si="51"/>
        <v>0</v>
      </c>
      <c r="AA54" s="15">
        <f t="shared" ca="1" si="51"/>
        <v>0</v>
      </c>
      <c r="AB54" s="15">
        <f t="shared" ca="1" si="51"/>
        <v>0</v>
      </c>
      <c r="AC54" s="15">
        <f t="shared" ca="1" si="51"/>
        <v>0</v>
      </c>
      <c r="AD54" s="15">
        <f t="shared" ca="1" si="51"/>
        <v>0</v>
      </c>
      <c r="AE54" s="15">
        <f t="shared" ca="1" si="51"/>
        <v>0</v>
      </c>
      <c r="AF54" s="15">
        <f t="shared" ca="1" si="51"/>
        <v>0</v>
      </c>
      <c r="AG54" s="15">
        <f t="shared" ca="1" si="51"/>
        <v>0</v>
      </c>
      <c r="AH54" s="15">
        <f t="shared" ca="1" si="51"/>
        <v>0</v>
      </c>
      <c r="AI54" s="15">
        <f t="shared" ca="1" si="51"/>
        <v>0</v>
      </c>
      <c r="AJ54" s="15">
        <f t="shared" ca="1" si="51"/>
        <v>0</v>
      </c>
      <c r="AK54" s="15">
        <f t="shared" ca="1" si="51"/>
        <v>0</v>
      </c>
      <c r="AL54" s="15">
        <f t="shared" ca="1" si="51"/>
        <v>0</v>
      </c>
      <c r="AM54" s="15">
        <f t="shared" ca="1" si="51"/>
        <v>0</v>
      </c>
      <c r="AN54" s="15">
        <f t="shared" ca="1" si="51"/>
        <v>0</v>
      </c>
      <c r="AO54" s="15">
        <f t="shared" ca="1" si="51"/>
        <v>0</v>
      </c>
      <c r="AP54" s="15">
        <f t="shared" ca="1" si="51"/>
        <v>0</v>
      </c>
      <c r="AQ54" s="15">
        <f t="shared" ca="1" si="51"/>
        <v>0</v>
      </c>
      <c r="AR54" s="15">
        <f t="shared" ca="1" si="51"/>
        <v>0</v>
      </c>
      <c r="AS54" s="15">
        <f t="shared" ca="1" si="51"/>
        <v>0</v>
      </c>
      <c r="AT54" s="15">
        <f t="shared" ca="1" si="51"/>
        <v>0</v>
      </c>
      <c r="AU54" s="15">
        <f t="shared" ca="1" si="51"/>
        <v>0</v>
      </c>
      <c r="AV54" s="15">
        <f t="shared" ca="1" si="51"/>
        <v>0</v>
      </c>
      <c r="AW54" s="15">
        <f t="shared" ca="1" si="51"/>
        <v>0</v>
      </c>
      <c r="AX54" s="15">
        <f t="shared" ca="1" si="51"/>
        <v>0</v>
      </c>
      <c r="AY54" s="15">
        <f t="shared" ca="1" si="51"/>
        <v>0</v>
      </c>
      <c r="AZ54" s="15">
        <f t="shared" ca="1" si="51"/>
        <v>0</v>
      </c>
      <c r="BA54" s="15">
        <f t="shared" ca="1" si="51"/>
        <v>0</v>
      </c>
      <c r="BB54" s="15">
        <f t="shared" ca="1" si="51"/>
        <v>0</v>
      </c>
      <c r="BC54" s="15">
        <f t="shared" ca="1" si="51"/>
        <v>0</v>
      </c>
      <c r="BD54" s="15">
        <f t="shared" ca="1" si="51"/>
        <v>0</v>
      </c>
      <c r="BE54" s="15">
        <f t="shared" ca="1" si="51"/>
        <v>0</v>
      </c>
      <c r="BF54" s="15">
        <f t="shared" ca="1" si="51"/>
        <v>0</v>
      </c>
      <c r="BG54" s="15">
        <f t="shared" ca="1" si="51"/>
        <v>0</v>
      </c>
    </row>
    <row r="55" spans="1:59" x14ac:dyDescent="0.2">
      <c r="A55" s="189">
        <f t="shared" ca="1" si="39"/>
        <v>0</v>
      </c>
      <c r="B55" s="189">
        <f t="shared" ca="1" si="40"/>
        <v>0</v>
      </c>
      <c r="C55" s="189">
        <f t="shared" ca="1" si="41"/>
        <v>0</v>
      </c>
      <c r="D55" s="189">
        <f t="shared" ca="1" si="42"/>
        <v>0</v>
      </c>
      <c r="E55" s="189">
        <f t="shared" ca="1" si="43"/>
        <v>0</v>
      </c>
      <c r="F55" s="15">
        <f t="shared" ca="1" si="44"/>
        <v>0</v>
      </c>
      <c r="G55" s="15">
        <f t="shared" ca="1" si="45"/>
        <v>0</v>
      </c>
      <c r="H55" s="15">
        <f t="shared" ca="1" si="51"/>
        <v>0</v>
      </c>
      <c r="I55" s="15">
        <f t="shared" ca="1" si="51"/>
        <v>0</v>
      </c>
      <c r="J55" s="15">
        <f t="shared" ca="1" si="51"/>
        <v>0</v>
      </c>
      <c r="K55" s="15">
        <f t="shared" ca="1" si="51"/>
        <v>0</v>
      </c>
      <c r="L55" s="15">
        <f t="shared" ca="1" si="51"/>
        <v>0</v>
      </c>
      <c r="M55" s="15">
        <f t="shared" ca="1" si="51"/>
        <v>0</v>
      </c>
      <c r="N55" s="15">
        <f t="shared" ca="1" si="51"/>
        <v>0</v>
      </c>
      <c r="O55" s="15">
        <f t="shared" ca="1" si="51"/>
        <v>0</v>
      </c>
      <c r="P55" s="15">
        <f t="shared" ca="1" si="51"/>
        <v>0</v>
      </c>
      <c r="Q55" s="15">
        <f t="shared" ca="1" si="51"/>
        <v>0</v>
      </c>
      <c r="R55" s="15">
        <f t="shared" ca="1" si="51"/>
        <v>0</v>
      </c>
      <c r="S55" s="15">
        <f t="shared" ca="1" si="51"/>
        <v>0</v>
      </c>
      <c r="T55" s="15">
        <f t="shared" ca="1" si="51"/>
        <v>0</v>
      </c>
      <c r="U55" s="15">
        <f t="shared" ca="1" si="51"/>
        <v>0</v>
      </c>
      <c r="V55" s="15">
        <f t="shared" ca="1" si="51"/>
        <v>0</v>
      </c>
      <c r="W55" s="15">
        <f t="shared" ca="1" si="51"/>
        <v>0</v>
      </c>
      <c r="X55" s="15">
        <f t="shared" ca="1" si="51"/>
        <v>0</v>
      </c>
      <c r="Y55" s="15">
        <f t="shared" ca="1" si="51"/>
        <v>0</v>
      </c>
      <c r="Z55" s="15">
        <f t="shared" ca="1" si="51"/>
        <v>0</v>
      </c>
      <c r="AA55" s="15">
        <f t="shared" ca="1" si="51"/>
        <v>0</v>
      </c>
      <c r="AB55" s="15">
        <f t="shared" ca="1" si="51"/>
        <v>0</v>
      </c>
      <c r="AC55" s="15">
        <f t="shared" ca="1" si="51"/>
        <v>0</v>
      </c>
      <c r="AD55" s="15">
        <f t="shared" ca="1" si="51"/>
        <v>0</v>
      </c>
      <c r="AE55" s="15">
        <f t="shared" ca="1" si="51"/>
        <v>0</v>
      </c>
      <c r="AF55" s="15">
        <f t="shared" ca="1" si="51"/>
        <v>0</v>
      </c>
      <c r="AG55" s="15">
        <f t="shared" ca="1" si="51"/>
        <v>0</v>
      </c>
      <c r="AH55" s="15">
        <f t="shared" ca="1" si="51"/>
        <v>0</v>
      </c>
      <c r="AI55" s="15">
        <f t="shared" ca="1" si="51"/>
        <v>0</v>
      </c>
      <c r="AJ55" s="15">
        <f t="shared" ca="1" si="51"/>
        <v>0</v>
      </c>
      <c r="AK55" s="15">
        <f t="shared" ca="1" si="51"/>
        <v>0</v>
      </c>
      <c r="AL55" s="15">
        <f t="shared" ca="1" si="51"/>
        <v>0</v>
      </c>
      <c r="AM55" s="15">
        <f t="shared" ca="1" si="51"/>
        <v>0</v>
      </c>
      <c r="AN55" s="15">
        <f t="shared" ca="1" si="51"/>
        <v>0</v>
      </c>
      <c r="AO55" s="15">
        <f t="shared" ca="1" si="51"/>
        <v>0</v>
      </c>
      <c r="AP55" s="15">
        <f t="shared" ca="1" si="51"/>
        <v>0</v>
      </c>
      <c r="AQ55" s="15">
        <f t="shared" ca="1" si="51"/>
        <v>0</v>
      </c>
      <c r="AR55" s="15">
        <f t="shared" ca="1" si="51"/>
        <v>0</v>
      </c>
      <c r="AS55" s="15">
        <f t="shared" ca="1" si="51"/>
        <v>0</v>
      </c>
      <c r="AT55" s="15">
        <f t="shared" ca="1" si="51"/>
        <v>0</v>
      </c>
      <c r="AU55" s="15">
        <f t="shared" ca="1" si="51"/>
        <v>0</v>
      </c>
      <c r="AV55" s="15">
        <f t="shared" ca="1" si="51"/>
        <v>0</v>
      </c>
      <c r="AW55" s="15">
        <f t="shared" ca="1" si="51"/>
        <v>0</v>
      </c>
      <c r="AX55" s="15">
        <f t="shared" ca="1" si="51"/>
        <v>0</v>
      </c>
      <c r="AY55" s="15">
        <f t="shared" ca="1" si="51"/>
        <v>0</v>
      </c>
      <c r="AZ55" s="15">
        <f t="shared" ca="1" si="51"/>
        <v>0</v>
      </c>
      <c r="BA55" s="15">
        <f t="shared" ca="1" si="51"/>
        <v>0</v>
      </c>
      <c r="BB55" s="15">
        <f t="shared" ca="1" si="51"/>
        <v>0</v>
      </c>
      <c r="BC55" s="15">
        <f t="shared" ca="1" si="51"/>
        <v>0</v>
      </c>
      <c r="BD55" s="15">
        <f t="shared" ca="1" si="51"/>
        <v>0</v>
      </c>
      <c r="BE55" s="15">
        <f t="shared" ca="1" si="51"/>
        <v>0</v>
      </c>
      <c r="BF55" s="15">
        <f t="shared" ca="1" si="51"/>
        <v>0</v>
      </c>
      <c r="BG55" s="15">
        <f t="shared" ca="1" si="51"/>
        <v>0</v>
      </c>
    </row>
    <row r="56" spans="1:59" x14ac:dyDescent="0.2">
      <c r="A56" s="189">
        <f t="shared" ca="1" si="39"/>
        <v>0</v>
      </c>
      <c r="B56" s="189">
        <f t="shared" ca="1" si="40"/>
        <v>0</v>
      </c>
      <c r="C56" s="189">
        <f t="shared" ca="1" si="41"/>
        <v>0</v>
      </c>
      <c r="D56" s="189">
        <f t="shared" ca="1" si="42"/>
        <v>0</v>
      </c>
      <c r="E56" s="189">
        <f t="shared" ca="1" si="43"/>
        <v>0</v>
      </c>
      <c r="F56" s="15">
        <f t="shared" ca="1" si="44"/>
        <v>0</v>
      </c>
      <c r="G56" s="15">
        <f t="shared" ca="1" si="45"/>
        <v>0</v>
      </c>
      <c r="H56" s="15">
        <f t="shared" ca="1" si="51"/>
        <v>0</v>
      </c>
      <c r="I56" s="15">
        <f t="shared" ca="1" si="51"/>
        <v>0</v>
      </c>
      <c r="J56" s="15">
        <f t="shared" ca="1" si="51"/>
        <v>0</v>
      </c>
      <c r="K56" s="15">
        <f t="shared" ca="1" si="51"/>
        <v>0</v>
      </c>
      <c r="L56" s="15">
        <f t="shared" ca="1" si="51"/>
        <v>0</v>
      </c>
      <c r="M56" s="15">
        <f t="shared" ca="1" si="51"/>
        <v>0</v>
      </c>
      <c r="N56" s="15">
        <f t="shared" ca="1" si="51"/>
        <v>0</v>
      </c>
      <c r="O56" s="15">
        <f t="shared" ca="1" si="51"/>
        <v>0</v>
      </c>
      <c r="P56" s="15">
        <f t="shared" ca="1" si="51"/>
        <v>0</v>
      </c>
      <c r="Q56" s="15">
        <f t="shared" ca="1" si="51"/>
        <v>0</v>
      </c>
      <c r="R56" s="15">
        <f t="shared" ca="1" si="51"/>
        <v>0</v>
      </c>
      <c r="S56" s="15">
        <f t="shared" ca="1" si="51"/>
        <v>0</v>
      </c>
      <c r="T56" s="15">
        <f t="shared" ca="1" si="51"/>
        <v>0</v>
      </c>
      <c r="U56" s="15">
        <f t="shared" ca="1" si="51"/>
        <v>0</v>
      </c>
      <c r="V56" s="15">
        <f t="shared" ca="1" si="51"/>
        <v>0</v>
      </c>
      <c r="W56" s="15">
        <f t="shared" ca="1" si="51"/>
        <v>0</v>
      </c>
      <c r="X56" s="15">
        <f t="shared" ca="1" si="51"/>
        <v>0</v>
      </c>
      <c r="Y56" s="15">
        <f t="shared" ca="1" si="51"/>
        <v>0</v>
      </c>
      <c r="Z56" s="15">
        <f t="shared" ca="1" si="51"/>
        <v>0</v>
      </c>
      <c r="AA56" s="15">
        <f t="shared" ca="1" si="51"/>
        <v>0</v>
      </c>
      <c r="AB56" s="15">
        <f t="shared" ca="1" si="51"/>
        <v>0</v>
      </c>
      <c r="AC56" s="15">
        <f t="shared" ca="1" si="51"/>
        <v>0</v>
      </c>
      <c r="AD56" s="15">
        <f t="shared" ca="1" si="51"/>
        <v>0</v>
      </c>
      <c r="AE56" s="15">
        <f t="shared" ca="1" si="51"/>
        <v>0</v>
      </c>
      <c r="AF56" s="15">
        <f t="shared" ca="1" si="51"/>
        <v>0</v>
      </c>
      <c r="AG56" s="15">
        <f t="shared" ca="1" si="51"/>
        <v>0</v>
      </c>
      <c r="AH56" s="15">
        <f t="shared" ca="1" si="51"/>
        <v>0</v>
      </c>
      <c r="AI56" s="15">
        <f t="shared" ca="1" si="51"/>
        <v>0</v>
      </c>
      <c r="AJ56" s="15">
        <f t="shared" ca="1" si="51"/>
        <v>0</v>
      </c>
      <c r="AK56" s="15">
        <f t="shared" ca="1" si="51"/>
        <v>0</v>
      </c>
      <c r="AL56" s="15">
        <f t="shared" ca="1" si="51"/>
        <v>0</v>
      </c>
      <c r="AM56" s="15">
        <f t="shared" ca="1" si="51"/>
        <v>0</v>
      </c>
      <c r="AN56" s="15">
        <f t="shared" ref="H56:BG61" ca="1" si="52">IFERROR(SUMIFS(OFFSET(INDIRECT(ADDRESS(1,1,1,1,TEXT(AN$2,"YYYY-MM-DD"))),3,AN$20-1,40,1),OFFSET(INDIRECT(ADDRESS(1,1,1,1,TEXT(AN$2,"YYYY-MM-DD"))),3,0,40,1),$A56,OFFSET(INDIRECT(ADDRESS(1,1,1,1,TEXT(AN$2,"YYYY-MM-DD"))),3,AN$20,40,1),"Y"),0)+IFERROR(SUMIFS(OFFSET(INDIRECT(ADDRESS(1,1,1,1,TEXT(AN$2,"YYYY-MM-DD"))),3,AN$20-1,40,1),OFFSET(INDIRECT(ADDRESS(1,1,1,1,TEXT(AN$2,"YYYY-MM-DD"))),3,0,40,1),$A56,OFFSET(INDIRECT(ADDRESS(1,1,1,1,TEXT(AN$2,"YYYY-MM-DD"))),3,AN$20,40,1),"N",OFFSET(INDIRECT(ADDRESS(1,1,1,1,TEXT(AN$2,"YYYY-MM-DD"))),3,3,40,1),"Leave"),0)+IFERROR(IF($F$19="N",SUMIFS(OFFSET(INDIRECT(ADDRESS(1,1,1,1,TEXT(AN$2,"YYYY-MM-DD"))),3,AN$20-1,40,1),OFFSET(INDIRECT(ADDRESS(1,1,1,1,TEXT(AN$2,"YYYY-MM-DD"))),3,0,40,1),$A56,OFFSET(INDIRECT(ADDRESS(1,1,1,1,TEXT(AN$2,"YYYY-MM-DD"))),3,AN$20,40,1),"N",OFFSET(INDIRECT(ADDRESS(1,1,1,1,TEXT(AN$2,"YYYY-MM-DD"))),3,3,40,1),"&lt;&gt;Leave")),0)</f>
        <v>0</v>
      </c>
      <c r="AO56" s="15">
        <f t="shared" ca="1" si="52"/>
        <v>0</v>
      </c>
      <c r="AP56" s="15">
        <f t="shared" ca="1" si="52"/>
        <v>0</v>
      </c>
      <c r="AQ56" s="15">
        <f t="shared" ca="1" si="52"/>
        <v>0</v>
      </c>
      <c r="AR56" s="15">
        <f t="shared" ca="1" si="52"/>
        <v>0</v>
      </c>
      <c r="AS56" s="15">
        <f t="shared" ca="1" si="52"/>
        <v>0</v>
      </c>
      <c r="AT56" s="15">
        <f t="shared" ca="1" si="52"/>
        <v>0</v>
      </c>
      <c r="AU56" s="15">
        <f t="shared" ca="1" si="52"/>
        <v>0</v>
      </c>
      <c r="AV56" s="15">
        <f t="shared" ca="1" si="52"/>
        <v>0</v>
      </c>
      <c r="AW56" s="15">
        <f t="shared" ca="1" si="52"/>
        <v>0</v>
      </c>
      <c r="AX56" s="15">
        <f t="shared" ca="1" si="52"/>
        <v>0</v>
      </c>
      <c r="AY56" s="15">
        <f t="shared" ca="1" si="52"/>
        <v>0</v>
      </c>
      <c r="AZ56" s="15">
        <f t="shared" ca="1" si="52"/>
        <v>0</v>
      </c>
      <c r="BA56" s="15">
        <f t="shared" ca="1" si="52"/>
        <v>0</v>
      </c>
      <c r="BB56" s="15">
        <f t="shared" ca="1" si="52"/>
        <v>0</v>
      </c>
      <c r="BC56" s="15">
        <f t="shared" ca="1" si="52"/>
        <v>0</v>
      </c>
      <c r="BD56" s="15">
        <f t="shared" ca="1" si="52"/>
        <v>0</v>
      </c>
      <c r="BE56" s="15">
        <f t="shared" ca="1" si="52"/>
        <v>0</v>
      </c>
      <c r="BF56" s="15">
        <f t="shared" ca="1" si="52"/>
        <v>0</v>
      </c>
      <c r="BG56" s="15">
        <f t="shared" ca="1" si="52"/>
        <v>0</v>
      </c>
    </row>
    <row r="57" spans="1:59" x14ac:dyDescent="0.2">
      <c r="A57" s="189">
        <f t="shared" ca="1" si="39"/>
        <v>0</v>
      </c>
      <c r="B57" s="189">
        <f t="shared" ca="1" si="40"/>
        <v>0</v>
      </c>
      <c r="C57" s="189">
        <f t="shared" ca="1" si="41"/>
        <v>0</v>
      </c>
      <c r="D57" s="189">
        <f t="shared" ca="1" si="42"/>
        <v>0</v>
      </c>
      <c r="E57" s="189">
        <f t="shared" ca="1" si="43"/>
        <v>0</v>
      </c>
      <c r="F57" s="15">
        <f t="shared" ca="1" si="44"/>
        <v>0</v>
      </c>
      <c r="G57" s="15">
        <f t="shared" ca="1" si="45"/>
        <v>0</v>
      </c>
      <c r="H57" s="15">
        <f t="shared" ca="1" si="52"/>
        <v>0</v>
      </c>
      <c r="I57" s="15">
        <f t="shared" ca="1" si="52"/>
        <v>0</v>
      </c>
      <c r="J57" s="15">
        <f t="shared" ca="1" si="52"/>
        <v>0</v>
      </c>
      <c r="K57" s="15">
        <f t="shared" ca="1" si="52"/>
        <v>0</v>
      </c>
      <c r="L57" s="15">
        <f t="shared" ca="1" si="52"/>
        <v>0</v>
      </c>
      <c r="M57" s="15">
        <f t="shared" ca="1" si="52"/>
        <v>0</v>
      </c>
      <c r="N57" s="15">
        <f t="shared" ca="1" si="52"/>
        <v>0</v>
      </c>
      <c r="O57" s="15">
        <f t="shared" ca="1" si="52"/>
        <v>0</v>
      </c>
      <c r="P57" s="15">
        <f t="shared" ca="1" si="52"/>
        <v>0</v>
      </c>
      <c r="Q57" s="15">
        <f t="shared" ca="1" si="52"/>
        <v>0</v>
      </c>
      <c r="R57" s="15">
        <f t="shared" ca="1" si="52"/>
        <v>0</v>
      </c>
      <c r="S57" s="15">
        <f t="shared" ca="1" si="52"/>
        <v>0</v>
      </c>
      <c r="T57" s="15">
        <f t="shared" ca="1" si="52"/>
        <v>0</v>
      </c>
      <c r="U57" s="15">
        <f t="shared" ca="1" si="52"/>
        <v>0</v>
      </c>
      <c r="V57" s="15">
        <f t="shared" ca="1" si="52"/>
        <v>0</v>
      </c>
      <c r="W57" s="15">
        <f t="shared" ca="1" si="52"/>
        <v>0</v>
      </c>
      <c r="X57" s="15">
        <f t="shared" ca="1" si="52"/>
        <v>0</v>
      </c>
      <c r="Y57" s="15">
        <f t="shared" ca="1" si="52"/>
        <v>0</v>
      </c>
      <c r="Z57" s="15">
        <f t="shared" ca="1" si="52"/>
        <v>0</v>
      </c>
      <c r="AA57" s="15">
        <f t="shared" ca="1" si="52"/>
        <v>0</v>
      </c>
      <c r="AB57" s="15">
        <f t="shared" ca="1" si="52"/>
        <v>0</v>
      </c>
      <c r="AC57" s="15">
        <f t="shared" ca="1" si="52"/>
        <v>0</v>
      </c>
      <c r="AD57" s="15">
        <f t="shared" ca="1" si="52"/>
        <v>0</v>
      </c>
      <c r="AE57" s="15">
        <f t="shared" ca="1" si="52"/>
        <v>0</v>
      </c>
      <c r="AF57" s="15">
        <f t="shared" ca="1" si="52"/>
        <v>0</v>
      </c>
      <c r="AG57" s="15">
        <f t="shared" ca="1" si="52"/>
        <v>0</v>
      </c>
      <c r="AH57" s="15">
        <f t="shared" ca="1" si="52"/>
        <v>0</v>
      </c>
      <c r="AI57" s="15">
        <f t="shared" ca="1" si="52"/>
        <v>0</v>
      </c>
      <c r="AJ57" s="15">
        <f t="shared" ca="1" si="52"/>
        <v>0</v>
      </c>
      <c r="AK57" s="15">
        <f t="shared" ca="1" si="52"/>
        <v>0</v>
      </c>
      <c r="AL57" s="15">
        <f t="shared" ca="1" si="52"/>
        <v>0</v>
      </c>
      <c r="AM57" s="15">
        <f t="shared" ca="1" si="52"/>
        <v>0</v>
      </c>
      <c r="AN57" s="15">
        <f t="shared" ca="1" si="52"/>
        <v>0</v>
      </c>
      <c r="AO57" s="15">
        <f t="shared" ca="1" si="52"/>
        <v>0</v>
      </c>
      <c r="AP57" s="15">
        <f t="shared" ca="1" si="52"/>
        <v>0</v>
      </c>
      <c r="AQ57" s="15">
        <f t="shared" ca="1" si="52"/>
        <v>0</v>
      </c>
      <c r="AR57" s="15">
        <f t="shared" ca="1" si="52"/>
        <v>0</v>
      </c>
      <c r="AS57" s="15">
        <f t="shared" ca="1" si="52"/>
        <v>0</v>
      </c>
      <c r="AT57" s="15">
        <f t="shared" ca="1" si="52"/>
        <v>0</v>
      </c>
      <c r="AU57" s="15">
        <f t="shared" ca="1" si="52"/>
        <v>0</v>
      </c>
      <c r="AV57" s="15">
        <f t="shared" ca="1" si="52"/>
        <v>0</v>
      </c>
      <c r="AW57" s="15">
        <f t="shared" ca="1" si="52"/>
        <v>0</v>
      </c>
      <c r="AX57" s="15">
        <f t="shared" ca="1" si="52"/>
        <v>0</v>
      </c>
      <c r="AY57" s="15">
        <f t="shared" ca="1" si="52"/>
        <v>0</v>
      </c>
      <c r="AZ57" s="15">
        <f t="shared" ca="1" si="52"/>
        <v>0</v>
      </c>
      <c r="BA57" s="15">
        <f t="shared" ca="1" si="52"/>
        <v>0</v>
      </c>
      <c r="BB57" s="15">
        <f t="shared" ca="1" si="52"/>
        <v>0</v>
      </c>
      <c r="BC57" s="15">
        <f t="shared" ca="1" si="52"/>
        <v>0</v>
      </c>
      <c r="BD57" s="15">
        <f t="shared" ca="1" si="52"/>
        <v>0</v>
      </c>
      <c r="BE57" s="15">
        <f t="shared" ca="1" si="52"/>
        <v>0</v>
      </c>
      <c r="BF57" s="15">
        <f t="shared" ca="1" si="52"/>
        <v>0</v>
      </c>
      <c r="BG57" s="15">
        <f t="shared" ca="1" si="52"/>
        <v>0</v>
      </c>
    </row>
    <row r="58" spans="1:59" x14ac:dyDescent="0.2">
      <c r="A58" s="189">
        <f t="shared" ca="1" si="39"/>
        <v>0</v>
      </c>
      <c r="B58" s="189">
        <f t="shared" ca="1" si="40"/>
        <v>0</v>
      </c>
      <c r="C58" s="189">
        <f t="shared" ca="1" si="41"/>
        <v>0</v>
      </c>
      <c r="D58" s="189">
        <f t="shared" ca="1" si="42"/>
        <v>0</v>
      </c>
      <c r="E58" s="189">
        <f t="shared" ca="1" si="43"/>
        <v>0</v>
      </c>
      <c r="F58" s="15">
        <f t="shared" ca="1" si="44"/>
        <v>0</v>
      </c>
      <c r="G58" s="15">
        <f t="shared" ca="1" si="45"/>
        <v>0</v>
      </c>
      <c r="H58" s="15">
        <f t="shared" ca="1" si="52"/>
        <v>0</v>
      </c>
      <c r="I58" s="15">
        <f t="shared" ca="1" si="52"/>
        <v>0</v>
      </c>
      <c r="J58" s="15">
        <f t="shared" ca="1" si="52"/>
        <v>0</v>
      </c>
      <c r="K58" s="15">
        <f t="shared" ca="1" si="52"/>
        <v>0</v>
      </c>
      <c r="L58" s="15">
        <f t="shared" ca="1" si="52"/>
        <v>0</v>
      </c>
      <c r="M58" s="15">
        <f t="shared" ca="1" si="52"/>
        <v>0</v>
      </c>
      <c r="N58" s="15">
        <f t="shared" ca="1" si="52"/>
        <v>0</v>
      </c>
      <c r="O58" s="15">
        <f t="shared" ca="1" si="52"/>
        <v>0</v>
      </c>
      <c r="P58" s="15">
        <f t="shared" ca="1" si="52"/>
        <v>0</v>
      </c>
      <c r="Q58" s="15">
        <f t="shared" ca="1" si="52"/>
        <v>0</v>
      </c>
      <c r="R58" s="15">
        <f t="shared" ca="1" si="52"/>
        <v>0</v>
      </c>
      <c r="S58" s="15">
        <f t="shared" ca="1" si="52"/>
        <v>0</v>
      </c>
      <c r="T58" s="15">
        <f t="shared" ca="1" si="52"/>
        <v>0</v>
      </c>
      <c r="U58" s="15">
        <f t="shared" ca="1" si="52"/>
        <v>0</v>
      </c>
      <c r="V58" s="15">
        <f t="shared" ca="1" si="52"/>
        <v>0</v>
      </c>
      <c r="W58" s="15">
        <f t="shared" ca="1" si="52"/>
        <v>0</v>
      </c>
      <c r="X58" s="15">
        <f t="shared" ca="1" si="52"/>
        <v>0</v>
      </c>
      <c r="Y58" s="15">
        <f t="shared" ca="1" si="52"/>
        <v>0</v>
      </c>
      <c r="Z58" s="15">
        <f t="shared" ca="1" si="52"/>
        <v>0</v>
      </c>
      <c r="AA58" s="15">
        <f t="shared" ca="1" si="52"/>
        <v>0</v>
      </c>
      <c r="AB58" s="15">
        <f t="shared" ca="1" si="52"/>
        <v>0</v>
      </c>
      <c r="AC58" s="15">
        <f t="shared" ca="1" si="52"/>
        <v>0</v>
      </c>
      <c r="AD58" s="15">
        <f t="shared" ca="1" si="52"/>
        <v>0</v>
      </c>
      <c r="AE58" s="15">
        <f t="shared" ca="1" si="52"/>
        <v>0</v>
      </c>
      <c r="AF58" s="15">
        <f t="shared" ca="1" si="52"/>
        <v>0</v>
      </c>
      <c r="AG58" s="15">
        <f t="shared" ca="1" si="52"/>
        <v>0</v>
      </c>
      <c r="AH58" s="15">
        <f t="shared" ca="1" si="52"/>
        <v>0</v>
      </c>
      <c r="AI58" s="15">
        <f t="shared" ca="1" si="52"/>
        <v>0</v>
      </c>
      <c r="AJ58" s="15">
        <f t="shared" ca="1" si="52"/>
        <v>0</v>
      </c>
      <c r="AK58" s="15">
        <f t="shared" ca="1" si="52"/>
        <v>0</v>
      </c>
      <c r="AL58" s="15">
        <f t="shared" ca="1" si="52"/>
        <v>0</v>
      </c>
      <c r="AM58" s="15">
        <f t="shared" ca="1" si="52"/>
        <v>0</v>
      </c>
      <c r="AN58" s="15">
        <f t="shared" ca="1" si="52"/>
        <v>0</v>
      </c>
      <c r="AO58" s="15">
        <f t="shared" ca="1" si="52"/>
        <v>0</v>
      </c>
      <c r="AP58" s="15">
        <f t="shared" ca="1" si="52"/>
        <v>0</v>
      </c>
      <c r="AQ58" s="15">
        <f t="shared" ca="1" si="52"/>
        <v>0</v>
      </c>
      <c r="AR58" s="15">
        <f t="shared" ca="1" si="52"/>
        <v>0</v>
      </c>
      <c r="AS58" s="15">
        <f t="shared" ca="1" si="52"/>
        <v>0</v>
      </c>
      <c r="AT58" s="15">
        <f t="shared" ca="1" si="52"/>
        <v>0</v>
      </c>
      <c r="AU58" s="15">
        <f t="shared" ca="1" si="52"/>
        <v>0</v>
      </c>
      <c r="AV58" s="15">
        <f t="shared" ca="1" si="52"/>
        <v>0</v>
      </c>
      <c r="AW58" s="15">
        <f t="shared" ca="1" si="52"/>
        <v>0</v>
      </c>
      <c r="AX58" s="15">
        <f t="shared" ca="1" si="52"/>
        <v>0</v>
      </c>
      <c r="AY58" s="15">
        <f t="shared" ca="1" si="52"/>
        <v>0</v>
      </c>
      <c r="AZ58" s="15">
        <f t="shared" ca="1" si="52"/>
        <v>0</v>
      </c>
      <c r="BA58" s="15">
        <f t="shared" ca="1" si="52"/>
        <v>0</v>
      </c>
      <c r="BB58" s="15">
        <f t="shared" ca="1" si="52"/>
        <v>0</v>
      </c>
      <c r="BC58" s="15">
        <f t="shared" ca="1" si="52"/>
        <v>0</v>
      </c>
      <c r="BD58" s="15">
        <f t="shared" ca="1" si="52"/>
        <v>0</v>
      </c>
      <c r="BE58" s="15">
        <f t="shared" ca="1" si="52"/>
        <v>0</v>
      </c>
      <c r="BF58" s="15">
        <f t="shared" ca="1" si="52"/>
        <v>0</v>
      </c>
      <c r="BG58" s="15">
        <f t="shared" ca="1" si="52"/>
        <v>0</v>
      </c>
    </row>
    <row r="59" spans="1:59" x14ac:dyDescent="0.2">
      <c r="A59" s="189">
        <f t="shared" ca="1" si="39"/>
        <v>0</v>
      </c>
      <c r="B59" s="189">
        <f t="shared" ca="1" si="40"/>
        <v>0</v>
      </c>
      <c r="C59" s="189">
        <f t="shared" ca="1" si="41"/>
        <v>0</v>
      </c>
      <c r="D59" s="189">
        <f t="shared" ca="1" si="42"/>
        <v>0</v>
      </c>
      <c r="E59" s="189">
        <f t="shared" ca="1" si="43"/>
        <v>0</v>
      </c>
      <c r="F59" s="15">
        <f t="shared" ca="1" si="44"/>
        <v>0</v>
      </c>
      <c r="G59" s="15">
        <f t="shared" ca="1" si="45"/>
        <v>0</v>
      </c>
      <c r="H59" s="15">
        <f t="shared" ca="1" si="52"/>
        <v>0</v>
      </c>
      <c r="I59" s="15">
        <f t="shared" ca="1" si="52"/>
        <v>0</v>
      </c>
      <c r="J59" s="15">
        <f t="shared" ca="1" si="52"/>
        <v>0</v>
      </c>
      <c r="K59" s="15">
        <f t="shared" ca="1" si="52"/>
        <v>0</v>
      </c>
      <c r="L59" s="15">
        <f t="shared" ca="1" si="52"/>
        <v>0</v>
      </c>
      <c r="M59" s="15">
        <f t="shared" ca="1" si="52"/>
        <v>0</v>
      </c>
      <c r="N59" s="15">
        <f t="shared" ca="1" si="52"/>
        <v>0</v>
      </c>
      <c r="O59" s="15">
        <f t="shared" ca="1" si="52"/>
        <v>0</v>
      </c>
      <c r="P59" s="15">
        <f t="shared" ca="1" si="52"/>
        <v>0</v>
      </c>
      <c r="Q59" s="15">
        <f t="shared" ca="1" si="52"/>
        <v>0</v>
      </c>
      <c r="R59" s="15">
        <f t="shared" ca="1" si="52"/>
        <v>0</v>
      </c>
      <c r="S59" s="15">
        <f t="shared" ca="1" si="52"/>
        <v>0</v>
      </c>
      <c r="T59" s="15">
        <f t="shared" ca="1" si="52"/>
        <v>0</v>
      </c>
      <c r="U59" s="15">
        <f t="shared" ca="1" si="52"/>
        <v>0</v>
      </c>
      <c r="V59" s="15">
        <f t="shared" ca="1" si="52"/>
        <v>0</v>
      </c>
      <c r="W59" s="15">
        <f t="shared" ca="1" si="52"/>
        <v>0</v>
      </c>
      <c r="X59" s="15">
        <f t="shared" ca="1" si="52"/>
        <v>0</v>
      </c>
      <c r="Y59" s="15">
        <f t="shared" ca="1" si="52"/>
        <v>0</v>
      </c>
      <c r="Z59" s="15">
        <f t="shared" ca="1" si="52"/>
        <v>0</v>
      </c>
      <c r="AA59" s="15">
        <f t="shared" ca="1" si="52"/>
        <v>0</v>
      </c>
      <c r="AB59" s="15">
        <f t="shared" ca="1" si="52"/>
        <v>0</v>
      </c>
      <c r="AC59" s="15">
        <f t="shared" ca="1" si="52"/>
        <v>0</v>
      </c>
      <c r="AD59" s="15">
        <f t="shared" ca="1" si="52"/>
        <v>0</v>
      </c>
      <c r="AE59" s="15">
        <f t="shared" ca="1" si="52"/>
        <v>0</v>
      </c>
      <c r="AF59" s="15">
        <f t="shared" ca="1" si="52"/>
        <v>0</v>
      </c>
      <c r="AG59" s="15">
        <f t="shared" ca="1" si="52"/>
        <v>0</v>
      </c>
      <c r="AH59" s="15">
        <f t="shared" ca="1" si="52"/>
        <v>0</v>
      </c>
      <c r="AI59" s="15">
        <f t="shared" ca="1" si="52"/>
        <v>0</v>
      </c>
      <c r="AJ59" s="15">
        <f t="shared" ca="1" si="52"/>
        <v>0</v>
      </c>
      <c r="AK59" s="15">
        <f t="shared" ca="1" si="52"/>
        <v>0</v>
      </c>
      <c r="AL59" s="15">
        <f t="shared" ca="1" si="52"/>
        <v>0</v>
      </c>
      <c r="AM59" s="15">
        <f t="shared" ca="1" si="52"/>
        <v>0</v>
      </c>
      <c r="AN59" s="15">
        <f t="shared" ca="1" si="52"/>
        <v>0</v>
      </c>
      <c r="AO59" s="15">
        <f t="shared" ca="1" si="52"/>
        <v>0</v>
      </c>
      <c r="AP59" s="15">
        <f t="shared" ca="1" si="52"/>
        <v>0</v>
      </c>
      <c r="AQ59" s="15">
        <f t="shared" ca="1" si="52"/>
        <v>0</v>
      </c>
      <c r="AR59" s="15">
        <f t="shared" ca="1" si="52"/>
        <v>0</v>
      </c>
      <c r="AS59" s="15">
        <f t="shared" ca="1" si="52"/>
        <v>0</v>
      </c>
      <c r="AT59" s="15">
        <f t="shared" ca="1" si="52"/>
        <v>0</v>
      </c>
      <c r="AU59" s="15">
        <f t="shared" ca="1" si="52"/>
        <v>0</v>
      </c>
      <c r="AV59" s="15">
        <f t="shared" ca="1" si="52"/>
        <v>0</v>
      </c>
      <c r="AW59" s="15">
        <f t="shared" ca="1" si="52"/>
        <v>0</v>
      </c>
      <c r="AX59" s="15">
        <f t="shared" ca="1" si="52"/>
        <v>0</v>
      </c>
      <c r="AY59" s="15">
        <f t="shared" ca="1" si="52"/>
        <v>0</v>
      </c>
      <c r="AZ59" s="15">
        <f t="shared" ca="1" si="52"/>
        <v>0</v>
      </c>
      <c r="BA59" s="15">
        <f t="shared" ca="1" si="52"/>
        <v>0</v>
      </c>
      <c r="BB59" s="15">
        <f t="shared" ca="1" si="52"/>
        <v>0</v>
      </c>
      <c r="BC59" s="15">
        <f t="shared" ca="1" si="52"/>
        <v>0</v>
      </c>
      <c r="BD59" s="15">
        <f t="shared" ca="1" si="52"/>
        <v>0</v>
      </c>
      <c r="BE59" s="15">
        <f t="shared" ca="1" si="52"/>
        <v>0</v>
      </c>
      <c r="BF59" s="15">
        <f t="shared" ca="1" si="52"/>
        <v>0</v>
      </c>
      <c r="BG59" s="15">
        <f t="shared" ca="1" si="52"/>
        <v>0</v>
      </c>
    </row>
    <row r="60" spans="1:59" x14ac:dyDescent="0.2">
      <c r="A60" s="189">
        <f t="shared" ca="1" si="39"/>
        <v>0</v>
      </c>
      <c r="B60" s="189">
        <f t="shared" ca="1" si="40"/>
        <v>0</v>
      </c>
      <c r="C60" s="189">
        <f t="shared" ca="1" si="41"/>
        <v>0</v>
      </c>
      <c r="D60" s="189">
        <f t="shared" ca="1" si="42"/>
        <v>0</v>
      </c>
      <c r="E60" s="189">
        <f t="shared" ca="1" si="43"/>
        <v>0</v>
      </c>
      <c r="F60" s="15">
        <f t="shared" ca="1" si="44"/>
        <v>0</v>
      </c>
      <c r="G60" s="15">
        <f t="shared" ca="1" si="45"/>
        <v>0</v>
      </c>
      <c r="H60" s="15">
        <f t="shared" ca="1" si="52"/>
        <v>0</v>
      </c>
      <c r="I60" s="15">
        <f t="shared" ca="1" si="52"/>
        <v>0</v>
      </c>
      <c r="J60" s="15">
        <f t="shared" ca="1" si="52"/>
        <v>0</v>
      </c>
      <c r="K60" s="15">
        <f t="shared" ca="1" si="52"/>
        <v>0</v>
      </c>
      <c r="L60" s="15">
        <f t="shared" ca="1" si="52"/>
        <v>0</v>
      </c>
      <c r="M60" s="15">
        <f t="shared" ca="1" si="52"/>
        <v>0</v>
      </c>
      <c r="N60" s="15">
        <f t="shared" ca="1" si="52"/>
        <v>0</v>
      </c>
      <c r="O60" s="15">
        <f t="shared" ca="1" si="52"/>
        <v>0</v>
      </c>
      <c r="P60" s="15">
        <f t="shared" ca="1" si="52"/>
        <v>0</v>
      </c>
      <c r="Q60" s="15">
        <f t="shared" ca="1" si="52"/>
        <v>0</v>
      </c>
      <c r="R60" s="15">
        <f t="shared" ca="1" si="52"/>
        <v>0</v>
      </c>
      <c r="S60" s="15">
        <f t="shared" ca="1" si="52"/>
        <v>0</v>
      </c>
      <c r="T60" s="15">
        <f t="shared" ca="1" si="52"/>
        <v>0</v>
      </c>
      <c r="U60" s="15">
        <f t="shared" ca="1" si="52"/>
        <v>0</v>
      </c>
      <c r="V60" s="15">
        <f t="shared" ca="1" si="52"/>
        <v>0</v>
      </c>
      <c r="W60" s="15">
        <f t="shared" ca="1" si="52"/>
        <v>0</v>
      </c>
      <c r="X60" s="15">
        <f t="shared" ca="1" si="52"/>
        <v>0</v>
      </c>
      <c r="Y60" s="15">
        <f t="shared" ca="1" si="52"/>
        <v>0</v>
      </c>
      <c r="Z60" s="15">
        <f t="shared" ca="1" si="52"/>
        <v>0</v>
      </c>
      <c r="AA60" s="15">
        <f t="shared" ca="1" si="52"/>
        <v>0</v>
      </c>
      <c r="AB60" s="15">
        <f t="shared" ca="1" si="52"/>
        <v>0</v>
      </c>
      <c r="AC60" s="15">
        <f t="shared" ca="1" si="52"/>
        <v>0</v>
      </c>
      <c r="AD60" s="15">
        <f t="shared" ca="1" si="52"/>
        <v>0</v>
      </c>
      <c r="AE60" s="15">
        <f t="shared" ca="1" si="52"/>
        <v>0</v>
      </c>
      <c r="AF60" s="15">
        <f t="shared" ca="1" si="52"/>
        <v>0</v>
      </c>
      <c r="AG60" s="15">
        <f t="shared" ca="1" si="52"/>
        <v>0</v>
      </c>
      <c r="AH60" s="15">
        <f t="shared" ca="1" si="52"/>
        <v>0</v>
      </c>
      <c r="AI60" s="15">
        <f t="shared" ca="1" si="52"/>
        <v>0</v>
      </c>
      <c r="AJ60" s="15">
        <f t="shared" ca="1" si="52"/>
        <v>0</v>
      </c>
      <c r="AK60" s="15">
        <f t="shared" ca="1" si="52"/>
        <v>0</v>
      </c>
      <c r="AL60" s="15">
        <f t="shared" ca="1" si="52"/>
        <v>0</v>
      </c>
      <c r="AM60" s="15">
        <f t="shared" ca="1" si="52"/>
        <v>0</v>
      </c>
      <c r="AN60" s="15">
        <f t="shared" ca="1" si="52"/>
        <v>0</v>
      </c>
      <c r="AO60" s="15">
        <f t="shared" ca="1" si="52"/>
        <v>0</v>
      </c>
      <c r="AP60" s="15">
        <f t="shared" ca="1" si="52"/>
        <v>0</v>
      </c>
      <c r="AQ60" s="15">
        <f t="shared" ca="1" si="52"/>
        <v>0</v>
      </c>
      <c r="AR60" s="15">
        <f t="shared" ca="1" si="52"/>
        <v>0</v>
      </c>
      <c r="AS60" s="15">
        <f t="shared" ca="1" si="52"/>
        <v>0</v>
      </c>
      <c r="AT60" s="15">
        <f t="shared" ca="1" si="52"/>
        <v>0</v>
      </c>
      <c r="AU60" s="15">
        <f t="shared" ca="1" si="52"/>
        <v>0</v>
      </c>
      <c r="AV60" s="15">
        <f t="shared" ca="1" si="52"/>
        <v>0</v>
      </c>
      <c r="AW60" s="15">
        <f t="shared" ca="1" si="52"/>
        <v>0</v>
      </c>
      <c r="AX60" s="15">
        <f t="shared" ca="1" si="52"/>
        <v>0</v>
      </c>
      <c r="AY60" s="15">
        <f t="shared" ca="1" si="52"/>
        <v>0</v>
      </c>
      <c r="AZ60" s="15">
        <f t="shared" ca="1" si="52"/>
        <v>0</v>
      </c>
      <c r="BA60" s="15">
        <f t="shared" ca="1" si="52"/>
        <v>0</v>
      </c>
      <c r="BB60" s="15">
        <f t="shared" ca="1" si="52"/>
        <v>0</v>
      </c>
      <c r="BC60" s="15">
        <f t="shared" ca="1" si="52"/>
        <v>0</v>
      </c>
      <c r="BD60" s="15">
        <f t="shared" ca="1" si="52"/>
        <v>0</v>
      </c>
      <c r="BE60" s="15">
        <f t="shared" ca="1" si="52"/>
        <v>0</v>
      </c>
      <c r="BF60" s="15">
        <f t="shared" ca="1" si="52"/>
        <v>0</v>
      </c>
      <c r="BG60" s="15">
        <f t="shared" ca="1" si="52"/>
        <v>0</v>
      </c>
    </row>
    <row r="61" spans="1:59" x14ac:dyDescent="0.2">
      <c r="A61" s="189">
        <f t="shared" ca="1" si="39"/>
        <v>0</v>
      </c>
      <c r="B61" s="189">
        <f t="shared" ca="1" si="40"/>
        <v>0</v>
      </c>
      <c r="C61" s="189">
        <f t="shared" ca="1" si="41"/>
        <v>0</v>
      </c>
      <c r="D61" s="189">
        <f t="shared" ca="1" si="42"/>
        <v>0</v>
      </c>
      <c r="E61" s="189">
        <f t="shared" ca="1" si="43"/>
        <v>0</v>
      </c>
      <c r="F61" s="15">
        <f t="shared" ca="1" si="44"/>
        <v>0</v>
      </c>
      <c r="G61" s="15">
        <f t="shared" ca="1" si="45"/>
        <v>0</v>
      </c>
      <c r="H61" s="15">
        <f t="shared" ca="1" si="52"/>
        <v>0</v>
      </c>
      <c r="I61" s="15">
        <f t="shared" ca="1" si="52"/>
        <v>0</v>
      </c>
      <c r="J61" s="15">
        <f t="shared" ca="1" si="52"/>
        <v>0</v>
      </c>
      <c r="K61" s="15">
        <f t="shared" ca="1" si="52"/>
        <v>0</v>
      </c>
      <c r="L61" s="15">
        <f t="shared" ca="1" si="52"/>
        <v>0</v>
      </c>
      <c r="M61" s="15">
        <f t="shared" ca="1" si="52"/>
        <v>0</v>
      </c>
      <c r="N61" s="15">
        <f t="shared" ca="1" si="52"/>
        <v>0</v>
      </c>
      <c r="O61" s="15">
        <f t="shared" ca="1" si="52"/>
        <v>0</v>
      </c>
      <c r="P61" s="15">
        <f t="shared" ca="1" si="52"/>
        <v>0</v>
      </c>
      <c r="Q61" s="15">
        <f t="shared" ca="1" si="52"/>
        <v>0</v>
      </c>
      <c r="R61" s="15">
        <f t="shared" ca="1" si="52"/>
        <v>0</v>
      </c>
      <c r="S61" s="15">
        <f t="shared" ca="1" si="52"/>
        <v>0</v>
      </c>
      <c r="T61" s="15">
        <f t="shared" ca="1" si="52"/>
        <v>0</v>
      </c>
      <c r="U61" s="15">
        <f t="shared" ca="1" si="52"/>
        <v>0</v>
      </c>
      <c r="V61" s="15">
        <f t="shared" ca="1" si="52"/>
        <v>0</v>
      </c>
      <c r="W61" s="15">
        <f t="shared" ca="1" si="52"/>
        <v>0</v>
      </c>
      <c r="X61" s="15">
        <f t="shared" ca="1" si="52"/>
        <v>0</v>
      </c>
      <c r="Y61" s="15">
        <f t="shared" ca="1" si="52"/>
        <v>0</v>
      </c>
      <c r="Z61" s="15">
        <f t="shared" ca="1" si="52"/>
        <v>0</v>
      </c>
      <c r="AA61" s="15">
        <f t="shared" ca="1" si="52"/>
        <v>0</v>
      </c>
      <c r="AB61" s="15">
        <f t="shared" ca="1" si="52"/>
        <v>0</v>
      </c>
      <c r="AC61" s="15">
        <f t="shared" ca="1" si="52"/>
        <v>0</v>
      </c>
      <c r="AD61" s="15">
        <f t="shared" ca="1" si="52"/>
        <v>0</v>
      </c>
      <c r="AE61" s="15">
        <f t="shared" ca="1" si="52"/>
        <v>0</v>
      </c>
      <c r="AF61" s="15">
        <f t="shared" ca="1" si="52"/>
        <v>0</v>
      </c>
      <c r="AG61" s="15">
        <f t="shared" ca="1" si="52"/>
        <v>0</v>
      </c>
      <c r="AH61" s="15">
        <f t="shared" ca="1" si="52"/>
        <v>0</v>
      </c>
      <c r="AI61" s="15">
        <f t="shared" ref="H61:BG66" ca="1" si="53">IFERROR(SUMIFS(OFFSET(INDIRECT(ADDRESS(1,1,1,1,TEXT(AI$2,"YYYY-MM-DD"))),3,AI$20-1,40,1),OFFSET(INDIRECT(ADDRESS(1,1,1,1,TEXT(AI$2,"YYYY-MM-DD"))),3,0,40,1),$A61,OFFSET(INDIRECT(ADDRESS(1,1,1,1,TEXT(AI$2,"YYYY-MM-DD"))),3,AI$20,40,1),"Y"),0)+IFERROR(SUMIFS(OFFSET(INDIRECT(ADDRESS(1,1,1,1,TEXT(AI$2,"YYYY-MM-DD"))),3,AI$20-1,40,1),OFFSET(INDIRECT(ADDRESS(1,1,1,1,TEXT(AI$2,"YYYY-MM-DD"))),3,0,40,1),$A61,OFFSET(INDIRECT(ADDRESS(1,1,1,1,TEXT(AI$2,"YYYY-MM-DD"))),3,AI$20,40,1),"N",OFFSET(INDIRECT(ADDRESS(1,1,1,1,TEXT(AI$2,"YYYY-MM-DD"))),3,3,40,1),"Leave"),0)+IFERROR(IF($F$19="N",SUMIFS(OFFSET(INDIRECT(ADDRESS(1,1,1,1,TEXT(AI$2,"YYYY-MM-DD"))),3,AI$20-1,40,1),OFFSET(INDIRECT(ADDRESS(1,1,1,1,TEXT(AI$2,"YYYY-MM-DD"))),3,0,40,1),$A61,OFFSET(INDIRECT(ADDRESS(1,1,1,1,TEXT(AI$2,"YYYY-MM-DD"))),3,AI$20,40,1),"N",OFFSET(INDIRECT(ADDRESS(1,1,1,1,TEXT(AI$2,"YYYY-MM-DD"))),3,3,40,1),"&lt;&gt;Leave")),0)</f>
        <v>0</v>
      </c>
      <c r="AJ61" s="15">
        <f t="shared" ca="1" si="53"/>
        <v>0</v>
      </c>
      <c r="AK61" s="15">
        <f t="shared" ca="1" si="53"/>
        <v>0</v>
      </c>
      <c r="AL61" s="15">
        <f t="shared" ca="1" si="53"/>
        <v>0</v>
      </c>
      <c r="AM61" s="15">
        <f t="shared" ca="1" si="53"/>
        <v>0</v>
      </c>
      <c r="AN61" s="15">
        <f t="shared" ca="1" si="53"/>
        <v>0</v>
      </c>
      <c r="AO61" s="15">
        <f t="shared" ca="1" si="53"/>
        <v>0</v>
      </c>
      <c r="AP61" s="15">
        <f t="shared" ca="1" si="53"/>
        <v>0</v>
      </c>
      <c r="AQ61" s="15">
        <f t="shared" ca="1" si="53"/>
        <v>0</v>
      </c>
      <c r="AR61" s="15">
        <f t="shared" ca="1" si="53"/>
        <v>0</v>
      </c>
      <c r="AS61" s="15">
        <f t="shared" ca="1" si="53"/>
        <v>0</v>
      </c>
      <c r="AT61" s="15">
        <f t="shared" ca="1" si="53"/>
        <v>0</v>
      </c>
      <c r="AU61" s="15">
        <f t="shared" ca="1" si="53"/>
        <v>0</v>
      </c>
      <c r="AV61" s="15">
        <f t="shared" ca="1" si="53"/>
        <v>0</v>
      </c>
      <c r="AW61" s="15">
        <f t="shared" ca="1" si="53"/>
        <v>0</v>
      </c>
      <c r="AX61" s="15">
        <f t="shared" ca="1" si="53"/>
        <v>0</v>
      </c>
      <c r="AY61" s="15">
        <f t="shared" ca="1" si="53"/>
        <v>0</v>
      </c>
      <c r="AZ61" s="15">
        <f t="shared" ca="1" si="53"/>
        <v>0</v>
      </c>
      <c r="BA61" s="15">
        <f t="shared" ca="1" si="53"/>
        <v>0</v>
      </c>
      <c r="BB61" s="15">
        <f t="shared" ca="1" si="53"/>
        <v>0</v>
      </c>
      <c r="BC61" s="15">
        <f t="shared" ca="1" si="53"/>
        <v>0</v>
      </c>
      <c r="BD61" s="15">
        <f t="shared" ca="1" si="53"/>
        <v>0</v>
      </c>
      <c r="BE61" s="15">
        <f t="shared" ca="1" si="53"/>
        <v>0</v>
      </c>
      <c r="BF61" s="15">
        <f t="shared" ca="1" si="53"/>
        <v>0</v>
      </c>
      <c r="BG61" s="15">
        <f t="shared" ca="1" si="53"/>
        <v>0</v>
      </c>
    </row>
    <row r="62" spans="1:59" x14ac:dyDescent="0.2">
      <c r="A62" s="189">
        <f t="shared" ca="1" si="39"/>
        <v>0</v>
      </c>
      <c r="B62" s="189">
        <f t="shared" ca="1" si="40"/>
        <v>0</v>
      </c>
      <c r="C62" s="189">
        <f t="shared" ca="1" si="41"/>
        <v>0</v>
      </c>
      <c r="D62" s="189">
        <f t="shared" ca="1" si="42"/>
        <v>0</v>
      </c>
      <c r="E62" s="189">
        <f t="shared" ca="1" si="43"/>
        <v>0</v>
      </c>
      <c r="F62" s="15">
        <f t="shared" ca="1" si="44"/>
        <v>0</v>
      </c>
      <c r="G62" s="15">
        <f t="shared" ca="1" si="45"/>
        <v>0</v>
      </c>
      <c r="H62" s="15">
        <f t="shared" ca="1" si="53"/>
        <v>0</v>
      </c>
      <c r="I62" s="15">
        <f t="shared" ca="1" si="53"/>
        <v>0</v>
      </c>
      <c r="J62" s="15">
        <f t="shared" ca="1" si="53"/>
        <v>0</v>
      </c>
      <c r="K62" s="15">
        <f t="shared" ca="1" si="53"/>
        <v>0</v>
      </c>
      <c r="L62" s="15">
        <f t="shared" ca="1" si="53"/>
        <v>0</v>
      </c>
      <c r="M62" s="15">
        <f t="shared" ca="1" si="53"/>
        <v>0</v>
      </c>
      <c r="N62" s="15">
        <f t="shared" ca="1" si="53"/>
        <v>0</v>
      </c>
      <c r="O62" s="15">
        <f t="shared" ca="1" si="53"/>
        <v>0</v>
      </c>
      <c r="P62" s="15">
        <f t="shared" ca="1" si="53"/>
        <v>0</v>
      </c>
      <c r="Q62" s="15">
        <f t="shared" ca="1" si="53"/>
        <v>0</v>
      </c>
      <c r="R62" s="15">
        <f t="shared" ca="1" si="53"/>
        <v>0</v>
      </c>
      <c r="S62" s="15">
        <f t="shared" ca="1" si="53"/>
        <v>0</v>
      </c>
      <c r="T62" s="15">
        <f t="shared" ca="1" si="53"/>
        <v>0</v>
      </c>
      <c r="U62" s="15">
        <f t="shared" ca="1" si="53"/>
        <v>0</v>
      </c>
      <c r="V62" s="15">
        <f t="shared" ca="1" si="53"/>
        <v>0</v>
      </c>
      <c r="W62" s="15">
        <f t="shared" ca="1" si="53"/>
        <v>0</v>
      </c>
      <c r="X62" s="15">
        <f t="shared" ca="1" si="53"/>
        <v>0</v>
      </c>
      <c r="Y62" s="15">
        <f t="shared" ca="1" si="53"/>
        <v>0</v>
      </c>
      <c r="Z62" s="15">
        <f t="shared" ca="1" si="53"/>
        <v>0</v>
      </c>
      <c r="AA62" s="15">
        <f t="shared" ca="1" si="53"/>
        <v>0</v>
      </c>
      <c r="AB62" s="15">
        <f t="shared" ca="1" si="53"/>
        <v>0</v>
      </c>
      <c r="AC62" s="15">
        <f t="shared" ca="1" si="53"/>
        <v>0</v>
      </c>
      <c r="AD62" s="15">
        <f t="shared" ca="1" si="53"/>
        <v>0</v>
      </c>
      <c r="AE62" s="15">
        <f t="shared" ca="1" si="53"/>
        <v>0</v>
      </c>
      <c r="AF62" s="15">
        <f t="shared" ca="1" si="53"/>
        <v>0</v>
      </c>
      <c r="AG62" s="15">
        <f t="shared" ca="1" si="53"/>
        <v>0</v>
      </c>
      <c r="AH62" s="15">
        <f t="shared" ca="1" si="53"/>
        <v>0</v>
      </c>
      <c r="AI62" s="15">
        <f t="shared" ca="1" si="53"/>
        <v>0</v>
      </c>
      <c r="AJ62" s="15">
        <f t="shared" ca="1" si="53"/>
        <v>0</v>
      </c>
      <c r="AK62" s="15">
        <f t="shared" ca="1" si="53"/>
        <v>0</v>
      </c>
      <c r="AL62" s="15">
        <f t="shared" ca="1" si="53"/>
        <v>0</v>
      </c>
      <c r="AM62" s="15">
        <f t="shared" ca="1" si="53"/>
        <v>0</v>
      </c>
      <c r="AN62" s="15">
        <f t="shared" ca="1" si="53"/>
        <v>0</v>
      </c>
      <c r="AO62" s="15">
        <f t="shared" ca="1" si="53"/>
        <v>0</v>
      </c>
      <c r="AP62" s="15">
        <f t="shared" ca="1" si="53"/>
        <v>0</v>
      </c>
      <c r="AQ62" s="15">
        <f t="shared" ca="1" si="53"/>
        <v>0</v>
      </c>
      <c r="AR62" s="15">
        <f t="shared" ca="1" si="53"/>
        <v>0</v>
      </c>
      <c r="AS62" s="15">
        <f t="shared" ca="1" si="53"/>
        <v>0</v>
      </c>
      <c r="AT62" s="15">
        <f t="shared" ca="1" si="53"/>
        <v>0</v>
      </c>
      <c r="AU62" s="15">
        <f t="shared" ca="1" si="53"/>
        <v>0</v>
      </c>
      <c r="AV62" s="15">
        <f t="shared" ca="1" si="53"/>
        <v>0</v>
      </c>
      <c r="AW62" s="15">
        <f t="shared" ca="1" si="53"/>
        <v>0</v>
      </c>
      <c r="AX62" s="15">
        <f t="shared" ca="1" si="53"/>
        <v>0</v>
      </c>
      <c r="AY62" s="15">
        <f t="shared" ca="1" si="53"/>
        <v>0</v>
      </c>
      <c r="AZ62" s="15">
        <f t="shared" ca="1" si="53"/>
        <v>0</v>
      </c>
      <c r="BA62" s="15">
        <f t="shared" ca="1" si="53"/>
        <v>0</v>
      </c>
      <c r="BB62" s="15">
        <f t="shared" ca="1" si="53"/>
        <v>0</v>
      </c>
      <c r="BC62" s="15">
        <f t="shared" ca="1" si="53"/>
        <v>0</v>
      </c>
      <c r="BD62" s="15">
        <f t="shared" ca="1" si="53"/>
        <v>0</v>
      </c>
      <c r="BE62" s="15">
        <f t="shared" ca="1" si="53"/>
        <v>0</v>
      </c>
      <c r="BF62" s="15">
        <f t="shared" ca="1" si="53"/>
        <v>0</v>
      </c>
      <c r="BG62" s="15">
        <f t="shared" ca="1" si="53"/>
        <v>0</v>
      </c>
    </row>
    <row r="63" spans="1:59" x14ac:dyDescent="0.2">
      <c r="A63" s="189">
        <f t="shared" ca="1" si="39"/>
        <v>0</v>
      </c>
      <c r="B63" s="189">
        <f t="shared" ca="1" si="40"/>
        <v>0</v>
      </c>
      <c r="C63" s="189">
        <f t="shared" ca="1" si="41"/>
        <v>0</v>
      </c>
      <c r="D63" s="189">
        <f t="shared" ca="1" si="42"/>
        <v>0</v>
      </c>
      <c r="E63" s="189">
        <f t="shared" ca="1" si="43"/>
        <v>0</v>
      </c>
      <c r="F63" s="15">
        <f t="shared" ca="1" si="44"/>
        <v>0</v>
      </c>
      <c r="G63" s="15">
        <f t="shared" ca="1" si="45"/>
        <v>0</v>
      </c>
      <c r="H63" s="15">
        <f t="shared" ca="1" si="53"/>
        <v>0</v>
      </c>
      <c r="I63" s="15">
        <f t="shared" ca="1" si="53"/>
        <v>0</v>
      </c>
      <c r="J63" s="15">
        <f t="shared" ca="1" si="53"/>
        <v>0</v>
      </c>
      <c r="K63" s="15">
        <f t="shared" ca="1" si="53"/>
        <v>0</v>
      </c>
      <c r="L63" s="15">
        <f t="shared" ca="1" si="53"/>
        <v>0</v>
      </c>
      <c r="M63" s="15">
        <f t="shared" ca="1" si="53"/>
        <v>0</v>
      </c>
      <c r="N63" s="15">
        <f t="shared" ca="1" si="53"/>
        <v>0</v>
      </c>
      <c r="O63" s="15">
        <f t="shared" ca="1" si="53"/>
        <v>0</v>
      </c>
      <c r="P63" s="15">
        <f t="shared" ca="1" si="53"/>
        <v>0</v>
      </c>
      <c r="Q63" s="15">
        <f t="shared" ca="1" si="53"/>
        <v>0</v>
      </c>
      <c r="R63" s="15">
        <f t="shared" ca="1" si="53"/>
        <v>0</v>
      </c>
      <c r="S63" s="15">
        <f t="shared" ca="1" si="53"/>
        <v>0</v>
      </c>
      <c r="T63" s="15">
        <f t="shared" ca="1" si="53"/>
        <v>0</v>
      </c>
      <c r="U63" s="15">
        <f t="shared" ca="1" si="53"/>
        <v>0</v>
      </c>
      <c r="V63" s="15">
        <f t="shared" ca="1" si="53"/>
        <v>0</v>
      </c>
      <c r="W63" s="15">
        <f t="shared" ca="1" si="53"/>
        <v>0</v>
      </c>
      <c r="X63" s="15">
        <f t="shared" ca="1" si="53"/>
        <v>0</v>
      </c>
      <c r="Y63" s="15">
        <f t="shared" ca="1" si="53"/>
        <v>0</v>
      </c>
      <c r="Z63" s="15">
        <f t="shared" ca="1" si="53"/>
        <v>0</v>
      </c>
      <c r="AA63" s="15">
        <f t="shared" ca="1" si="53"/>
        <v>0</v>
      </c>
      <c r="AB63" s="15">
        <f t="shared" ca="1" si="53"/>
        <v>0</v>
      </c>
      <c r="AC63" s="15">
        <f t="shared" ca="1" si="53"/>
        <v>0</v>
      </c>
      <c r="AD63" s="15">
        <f t="shared" ca="1" si="53"/>
        <v>0</v>
      </c>
      <c r="AE63" s="15">
        <f t="shared" ca="1" si="53"/>
        <v>0</v>
      </c>
      <c r="AF63" s="15">
        <f t="shared" ca="1" si="53"/>
        <v>0</v>
      </c>
      <c r="AG63" s="15">
        <f t="shared" ca="1" si="53"/>
        <v>0</v>
      </c>
      <c r="AH63" s="15">
        <f t="shared" ca="1" si="53"/>
        <v>0</v>
      </c>
      <c r="AI63" s="15">
        <f t="shared" ca="1" si="53"/>
        <v>0</v>
      </c>
      <c r="AJ63" s="15">
        <f t="shared" ca="1" si="53"/>
        <v>0</v>
      </c>
      <c r="AK63" s="15">
        <f t="shared" ca="1" si="53"/>
        <v>0</v>
      </c>
      <c r="AL63" s="15">
        <f t="shared" ca="1" si="53"/>
        <v>0</v>
      </c>
      <c r="AM63" s="15">
        <f t="shared" ca="1" si="53"/>
        <v>0</v>
      </c>
      <c r="AN63" s="15">
        <f t="shared" ca="1" si="53"/>
        <v>0</v>
      </c>
      <c r="AO63" s="15">
        <f t="shared" ca="1" si="53"/>
        <v>0</v>
      </c>
      <c r="AP63" s="15">
        <f t="shared" ca="1" si="53"/>
        <v>0</v>
      </c>
      <c r="AQ63" s="15">
        <f t="shared" ca="1" si="53"/>
        <v>0</v>
      </c>
      <c r="AR63" s="15">
        <f t="shared" ca="1" si="53"/>
        <v>0</v>
      </c>
      <c r="AS63" s="15">
        <f t="shared" ca="1" si="53"/>
        <v>0</v>
      </c>
      <c r="AT63" s="15">
        <f t="shared" ca="1" si="53"/>
        <v>0</v>
      </c>
      <c r="AU63" s="15">
        <f t="shared" ca="1" si="53"/>
        <v>0</v>
      </c>
      <c r="AV63" s="15">
        <f t="shared" ca="1" si="53"/>
        <v>0</v>
      </c>
      <c r="AW63" s="15">
        <f t="shared" ca="1" si="53"/>
        <v>0</v>
      </c>
      <c r="AX63" s="15">
        <f t="shared" ca="1" si="53"/>
        <v>0</v>
      </c>
      <c r="AY63" s="15">
        <f t="shared" ca="1" si="53"/>
        <v>0</v>
      </c>
      <c r="AZ63" s="15">
        <f t="shared" ca="1" si="53"/>
        <v>0</v>
      </c>
      <c r="BA63" s="15">
        <f t="shared" ca="1" si="53"/>
        <v>0</v>
      </c>
      <c r="BB63" s="15">
        <f t="shared" ca="1" si="53"/>
        <v>0</v>
      </c>
      <c r="BC63" s="15">
        <f t="shared" ca="1" si="53"/>
        <v>0</v>
      </c>
      <c r="BD63" s="15">
        <f t="shared" ca="1" si="53"/>
        <v>0</v>
      </c>
      <c r="BE63" s="15">
        <f t="shared" ca="1" si="53"/>
        <v>0</v>
      </c>
      <c r="BF63" s="15">
        <f t="shared" ca="1" si="53"/>
        <v>0</v>
      </c>
      <c r="BG63" s="15">
        <f t="shared" ca="1" si="53"/>
        <v>0</v>
      </c>
    </row>
    <row r="64" spans="1:59" x14ac:dyDescent="0.2">
      <c r="A64" s="189">
        <f t="shared" ca="1" si="39"/>
        <v>0</v>
      </c>
      <c r="B64" s="189">
        <f t="shared" ca="1" si="40"/>
        <v>0</v>
      </c>
      <c r="C64" s="189">
        <f t="shared" ca="1" si="41"/>
        <v>0</v>
      </c>
      <c r="D64" s="189">
        <f t="shared" ca="1" si="42"/>
        <v>0</v>
      </c>
      <c r="E64" s="189">
        <f t="shared" ca="1" si="43"/>
        <v>0</v>
      </c>
      <c r="F64" s="15">
        <f t="shared" ca="1" si="44"/>
        <v>0</v>
      </c>
      <c r="G64" s="15">
        <f t="shared" ca="1" si="45"/>
        <v>0</v>
      </c>
      <c r="H64" s="15">
        <f t="shared" ca="1" si="53"/>
        <v>0</v>
      </c>
      <c r="I64" s="15">
        <f t="shared" ca="1" si="53"/>
        <v>0</v>
      </c>
      <c r="J64" s="15">
        <f t="shared" ca="1" si="53"/>
        <v>0</v>
      </c>
      <c r="K64" s="15">
        <f t="shared" ca="1" si="53"/>
        <v>0</v>
      </c>
      <c r="L64" s="15">
        <f t="shared" ca="1" si="53"/>
        <v>0</v>
      </c>
      <c r="M64" s="15">
        <f t="shared" ca="1" si="53"/>
        <v>0</v>
      </c>
      <c r="N64" s="15">
        <f t="shared" ca="1" si="53"/>
        <v>0</v>
      </c>
      <c r="O64" s="15">
        <f t="shared" ca="1" si="53"/>
        <v>0</v>
      </c>
      <c r="P64" s="15">
        <f t="shared" ca="1" si="53"/>
        <v>0</v>
      </c>
      <c r="Q64" s="15">
        <f t="shared" ca="1" si="53"/>
        <v>0</v>
      </c>
      <c r="R64" s="15">
        <f t="shared" ca="1" si="53"/>
        <v>0</v>
      </c>
      <c r="S64" s="15">
        <f t="shared" ca="1" si="53"/>
        <v>0</v>
      </c>
      <c r="T64" s="15">
        <f t="shared" ca="1" si="53"/>
        <v>0</v>
      </c>
      <c r="U64" s="15">
        <f t="shared" ca="1" si="53"/>
        <v>0</v>
      </c>
      <c r="V64" s="15">
        <f t="shared" ca="1" si="53"/>
        <v>0</v>
      </c>
      <c r="W64" s="15">
        <f t="shared" ca="1" si="53"/>
        <v>0</v>
      </c>
      <c r="X64" s="15">
        <f t="shared" ca="1" si="53"/>
        <v>0</v>
      </c>
      <c r="Y64" s="15">
        <f t="shared" ca="1" si="53"/>
        <v>0</v>
      </c>
      <c r="Z64" s="15">
        <f t="shared" ca="1" si="53"/>
        <v>0</v>
      </c>
      <c r="AA64" s="15">
        <f t="shared" ca="1" si="53"/>
        <v>0</v>
      </c>
      <c r="AB64" s="15">
        <f t="shared" ca="1" si="53"/>
        <v>0</v>
      </c>
      <c r="AC64" s="15">
        <f t="shared" ca="1" si="53"/>
        <v>0</v>
      </c>
      <c r="AD64" s="15">
        <f t="shared" ca="1" si="53"/>
        <v>0</v>
      </c>
      <c r="AE64" s="15">
        <f t="shared" ca="1" si="53"/>
        <v>0</v>
      </c>
      <c r="AF64" s="15">
        <f t="shared" ca="1" si="53"/>
        <v>0</v>
      </c>
      <c r="AG64" s="15">
        <f t="shared" ca="1" si="53"/>
        <v>0</v>
      </c>
      <c r="AH64" s="15">
        <f t="shared" ca="1" si="53"/>
        <v>0</v>
      </c>
      <c r="AI64" s="15">
        <f t="shared" ca="1" si="53"/>
        <v>0</v>
      </c>
      <c r="AJ64" s="15">
        <f t="shared" ca="1" si="53"/>
        <v>0</v>
      </c>
      <c r="AK64" s="15">
        <f t="shared" ca="1" si="53"/>
        <v>0</v>
      </c>
      <c r="AL64" s="15">
        <f t="shared" ca="1" si="53"/>
        <v>0</v>
      </c>
      <c r="AM64" s="15">
        <f t="shared" ca="1" si="53"/>
        <v>0</v>
      </c>
      <c r="AN64" s="15">
        <f t="shared" ca="1" si="53"/>
        <v>0</v>
      </c>
      <c r="AO64" s="15">
        <f t="shared" ca="1" si="53"/>
        <v>0</v>
      </c>
      <c r="AP64" s="15">
        <f t="shared" ca="1" si="53"/>
        <v>0</v>
      </c>
      <c r="AQ64" s="15">
        <f t="shared" ca="1" si="53"/>
        <v>0</v>
      </c>
      <c r="AR64" s="15">
        <f t="shared" ca="1" si="53"/>
        <v>0</v>
      </c>
      <c r="AS64" s="15">
        <f t="shared" ca="1" si="53"/>
        <v>0</v>
      </c>
      <c r="AT64" s="15">
        <f t="shared" ca="1" si="53"/>
        <v>0</v>
      </c>
      <c r="AU64" s="15">
        <f t="shared" ca="1" si="53"/>
        <v>0</v>
      </c>
      <c r="AV64" s="15">
        <f t="shared" ca="1" si="53"/>
        <v>0</v>
      </c>
      <c r="AW64" s="15">
        <f t="shared" ca="1" si="53"/>
        <v>0</v>
      </c>
      <c r="AX64" s="15">
        <f t="shared" ca="1" si="53"/>
        <v>0</v>
      </c>
      <c r="AY64" s="15">
        <f t="shared" ca="1" si="53"/>
        <v>0</v>
      </c>
      <c r="AZ64" s="15">
        <f t="shared" ca="1" si="53"/>
        <v>0</v>
      </c>
      <c r="BA64" s="15">
        <f t="shared" ca="1" si="53"/>
        <v>0</v>
      </c>
      <c r="BB64" s="15">
        <f t="shared" ca="1" si="53"/>
        <v>0</v>
      </c>
      <c r="BC64" s="15">
        <f t="shared" ca="1" si="53"/>
        <v>0</v>
      </c>
      <c r="BD64" s="15">
        <f t="shared" ca="1" si="53"/>
        <v>0</v>
      </c>
      <c r="BE64" s="15">
        <f t="shared" ca="1" si="53"/>
        <v>0</v>
      </c>
      <c r="BF64" s="15">
        <f t="shared" ca="1" si="53"/>
        <v>0</v>
      </c>
      <c r="BG64" s="15">
        <f t="shared" ca="1" si="53"/>
        <v>0</v>
      </c>
    </row>
    <row r="65" spans="1:59" x14ac:dyDescent="0.2">
      <c r="A65" s="189">
        <f t="shared" ca="1" si="39"/>
        <v>0</v>
      </c>
      <c r="B65" s="189">
        <f t="shared" ca="1" si="40"/>
        <v>0</v>
      </c>
      <c r="C65" s="189">
        <f t="shared" ca="1" si="41"/>
        <v>0</v>
      </c>
      <c r="D65" s="189">
        <f t="shared" ca="1" si="42"/>
        <v>0</v>
      </c>
      <c r="E65" s="189">
        <f t="shared" ca="1" si="43"/>
        <v>0</v>
      </c>
      <c r="F65" s="15">
        <f t="shared" ca="1" si="44"/>
        <v>0</v>
      </c>
      <c r="G65" s="15">
        <f t="shared" ca="1" si="45"/>
        <v>0</v>
      </c>
      <c r="H65" s="15">
        <f t="shared" ca="1" si="53"/>
        <v>0</v>
      </c>
      <c r="I65" s="15">
        <f t="shared" ca="1" si="53"/>
        <v>0</v>
      </c>
      <c r="J65" s="15">
        <f t="shared" ca="1" si="53"/>
        <v>0</v>
      </c>
      <c r="K65" s="15">
        <f t="shared" ca="1" si="53"/>
        <v>0</v>
      </c>
      <c r="L65" s="15">
        <f t="shared" ca="1" si="53"/>
        <v>0</v>
      </c>
      <c r="M65" s="15">
        <f t="shared" ca="1" si="53"/>
        <v>0</v>
      </c>
      <c r="N65" s="15">
        <f t="shared" ca="1" si="53"/>
        <v>0</v>
      </c>
      <c r="O65" s="15">
        <f t="shared" ca="1" si="53"/>
        <v>0</v>
      </c>
      <c r="P65" s="15">
        <f t="shared" ca="1" si="53"/>
        <v>0</v>
      </c>
      <c r="Q65" s="15">
        <f t="shared" ca="1" si="53"/>
        <v>0</v>
      </c>
      <c r="R65" s="15">
        <f t="shared" ca="1" si="53"/>
        <v>0</v>
      </c>
      <c r="S65" s="15">
        <f t="shared" ca="1" si="53"/>
        <v>0</v>
      </c>
      <c r="T65" s="15">
        <f t="shared" ca="1" si="53"/>
        <v>0</v>
      </c>
      <c r="U65" s="15">
        <f t="shared" ca="1" si="53"/>
        <v>0</v>
      </c>
      <c r="V65" s="15">
        <f t="shared" ca="1" si="53"/>
        <v>0</v>
      </c>
      <c r="W65" s="15">
        <f t="shared" ca="1" si="53"/>
        <v>0</v>
      </c>
      <c r="X65" s="15">
        <f t="shared" ca="1" si="53"/>
        <v>0</v>
      </c>
      <c r="Y65" s="15">
        <f t="shared" ca="1" si="53"/>
        <v>0</v>
      </c>
      <c r="Z65" s="15">
        <f t="shared" ca="1" si="53"/>
        <v>0</v>
      </c>
      <c r="AA65" s="15">
        <f t="shared" ca="1" si="53"/>
        <v>0</v>
      </c>
      <c r="AB65" s="15">
        <f t="shared" ca="1" si="53"/>
        <v>0</v>
      </c>
      <c r="AC65" s="15">
        <f t="shared" ca="1" si="53"/>
        <v>0</v>
      </c>
      <c r="AD65" s="15">
        <f t="shared" ca="1" si="53"/>
        <v>0</v>
      </c>
      <c r="AE65" s="15">
        <f t="shared" ca="1" si="53"/>
        <v>0</v>
      </c>
      <c r="AF65" s="15">
        <f t="shared" ca="1" si="53"/>
        <v>0</v>
      </c>
      <c r="AG65" s="15">
        <f t="shared" ca="1" si="53"/>
        <v>0</v>
      </c>
      <c r="AH65" s="15">
        <f t="shared" ca="1" si="53"/>
        <v>0</v>
      </c>
      <c r="AI65" s="15">
        <f t="shared" ca="1" si="53"/>
        <v>0</v>
      </c>
      <c r="AJ65" s="15">
        <f t="shared" ca="1" si="53"/>
        <v>0</v>
      </c>
      <c r="AK65" s="15">
        <f t="shared" ca="1" si="53"/>
        <v>0</v>
      </c>
      <c r="AL65" s="15">
        <f t="shared" ca="1" si="53"/>
        <v>0</v>
      </c>
      <c r="AM65" s="15">
        <f t="shared" ca="1" si="53"/>
        <v>0</v>
      </c>
      <c r="AN65" s="15">
        <f t="shared" ca="1" si="53"/>
        <v>0</v>
      </c>
      <c r="AO65" s="15">
        <f t="shared" ca="1" si="53"/>
        <v>0</v>
      </c>
      <c r="AP65" s="15">
        <f t="shared" ca="1" si="53"/>
        <v>0</v>
      </c>
      <c r="AQ65" s="15">
        <f t="shared" ca="1" si="53"/>
        <v>0</v>
      </c>
      <c r="AR65" s="15">
        <f t="shared" ca="1" si="53"/>
        <v>0</v>
      </c>
      <c r="AS65" s="15">
        <f t="shared" ca="1" si="53"/>
        <v>0</v>
      </c>
      <c r="AT65" s="15">
        <f t="shared" ca="1" si="53"/>
        <v>0</v>
      </c>
      <c r="AU65" s="15">
        <f t="shared" ca="1" si="53"/>
        <v>0</v>
      </c>
      <c r="AV65" s="15">
        <f t="shared" ca="1" si="53"/>
        <v>0</v>
      </c>
      <c r="AW65" s="15">
        <f t="shared" ca="1" si="53"/>
        <v>0</v>
      </c>
      <c r="AX65" s="15">
        <f t="shared" ca="1" si="53"/>
        <v>0</v>
      </c>
      <c r="AY65" s="15">
        <f t="shared" ca="1" si="53"/>
        <v>0</v>
      </c>
      <c r="AZ65" s="15">
        <f t="shared" ca="1" si="53"/>
        <v>0</v>
      </c>
      <c r="BA65" s="15">
        <f t="shared" ca="1" si="53"/>
        <v>0</v>
      </c>
      <c r="BB65" s="15">
        <f t="shared" ca="1" si="53"/>
        <v>0</v>
      </c>
      <c r="BC65" s="15">
        <f t="shared" ca="1" si="53"/>
        <v>0</v>
      </c>
      <c r="BD65" s="15">
        <f t="shared" ca="1" si="53"/>
        <v>0</v>
      </c>
      <c r="BE65" s="15">
        <f t="shared" ca="1" si="53"/>
        <v>0</v>
      </c>
      <c r="BF65" s="15">
        <f t="shared" ca="1" si="53"/>
        <v>0</v>
      </c>
      <c r="BG65" s="15">
        <f t="shared" ca="1" si="53"/>
        <v>0</v>
      </c>
    </row>
    <row r="66" spans="1:59" x14ac:dyDescent="0.2">
      <c r="A66" s="189">
        <f t="shared" ca="1" si="39"/>
        <v>0</v>
      </c>
      <c r="B66" s="189">
        <f t="shared" ca="1" si="40"/>
        <v>0</v>
      </c>
      <c r="C66" s="189">
        <f t="shared" ca="1" si="41"/>
        <v>0</v>
      </c>
      <c r="D66" s="189">
        <f t="shared" ca="1" si="42"/>
        <v>0</v>
      </c>
      <c r="E66" s="189">
        <f t="shared" ca="1" si="43"/>
        <v>0</v>
      </c>
      <c r="F66" s="15">
        <f t="shared" ca="1" si="44"/>
        <v>0</v>
      </c>
      <c r="G66" s="15">
        <f t="shared" ca="1" si="45"/>
        <v>0</v>
      </c>
      <c r="H66" s="15">
        <f t="shared" ca="1" si="53"/>
        <v>0</v>
      </c>
      <c r="I66" s="15">
        <f t="shared" ca="1" si="53"/>
        <v>0</v>
      </c>
      <c r="J66" s="15">
        <f t="shared" ca="1" si="53"/>
        <v>0</v>
      </c>
      <c r="K66" s="15">
        <f t="shared" ca="1" si="53"/>
        <v>0</v>
      </c>
      <c r="L66" s="15">
        <f t="shared" ca="1" si="53"/>
        <v>0</v>
      </c>
      <c r="M66" s="15">
        <f t="shared" ca="1" si="53"/>
        <v>0</v>
      </c>
      <c r="N66" s="15">
        <f t="shared" ca="1" si="53"/>
        <v>0</v>
      </c>
      <c r="O66" s="15">
        <f t="shared" ca="1" si="53"/>
        <v>0</v>
      </c>
      <c r="P66" s="15">
        <f t="shared" ca="1" si="53"/>
        <v>0</v>
      </c>
      <c r="Q66" s="15">
        <f t="shared" ca="1" si="53"/>
        <v>0</v>
      </c>
      <c r="R66" s="15">
        <f t="shared" ca="1" si="53"/>
        <v>0</v>
      </c>
      <c r="S66" s="15">
        <f t="shared" ca="1" si="53"/>
        <v>0</v>
      </c>
      <c r="T66" s="15">
        <f t="shared" ca="1" si="53"/>
        <v>0</v>
      </c>
      <c r="U66" s="15">
        <f t="shared" ca="1" si="53"/>
        <v>0</v>
      </c>
      <c r="V66" s="15">
        <f t="shared" ca="1" si="53"/>
        <v>0</v>
      </c>
      <c r="W66" s="15">
        <f t="shared" ca="1" si="53"/>
        <v>0</v>
      </c>
      <c r="X66" s="15">
        <f t="shared" ca="1" si="53"/>
        <v>0</v>
      </c>
      <c r="Y66" s="15">
        <f t="shared" ca="1" si="53"/>
        <v>0</v>
      </c>
      <c r="Z66" s="15">
        <f t="shared" ca="1" si="53"/>
        <v>0</v>
      </c>
      <c r="AA66" s="15">
        <f t="shared" ca="1" si="53"/>
        <v>0</v>
      </c>
      <c r="AB66" s="15">
        <f t="shared" ca="1" si="53"/>
        <v>0</v>
      </c>
      <c r="AC66" s="15">
        <f t="shared" ca="1" si="53"/>
        <v>0</v>
      </c>
      <c r="AD66" s="15">
        <f t="shared" ref="H66:BG71" ca="1" si="54">IFERROR(SUMIFS(OFFSET(INDIRECT(ADDRESS(1,1,1,1,TEXT(AD$2,"YYYY-MM-DD"))),3,AD$20-1,40,1),OFFSET(INDIRECT(ADDRESS(1,1,1,1,TEXT(AD$2,"YYYY-MM-DD"))),3,0,40,1),$A66,OFFSET(INDIRECT(ADDRESS(1,1,1,1,TEXT(AD$2,"YYYY-MM-DD"))),3,AD$20,40,1),"Y"),0)+IFERROR(SUMIFS(OFFSET(INDIRECT(ADDRESS(1,1,1,1,TEXT(AD$2,"YYYY-MM-DD"))),3,AD$20-1,40,1),OFFSET(INDIRECT(ADDRESS(1,1,1,1,TEXT(AD$2,"YYYY-MM-DD"))),3,0,40,1),$A66,OFFSET(INDIRECT(ADDRESS(1,1,1,1,TEXT(AD$2,"YYYY-MM-DD"))),3,AD$20,40,1),"N",OFFSET(INDIRECT(ADDRESS(1,1,1,1,TEXT(AD$2,"YYYY-MM-DD"))),3,3,40,1),"Leave"),0)+IFERROR(IF($F$19="N",SUMIFS(OFFSET(INDIRECT(ADDRESS(1,1,1,1,TEXT(AD$2,"YYYY-MM-DD"))),3,AD$20-1,40,1),OFFSET(INDIRECT(ADDRESS(1,1,1,1,TEXT(AD$2,"YYYY-MM-DD"))),3,0,40,1),$A66,OFFSET(INDIRECT(ADDRESS(1,1,1,1,TEXT(AD$2,"YYYY-MM-DD"))),3,AD$20,40,1),"N",OFFSET(INDIRECT(ADDRESS(1,1,1,1,TEXT(AD$2,"YYYY-MM-DD"))),3,3,40,1),"&lt;&gt;Leave")),0)</f>
        <v>0</v>
      </c>
      <c r="AE66" s="15">
        <f t="shared" ca="1" si="54"/>
        <v>0</v>
      </c>
      <c r="AF66" s="15">
        <f t="shared" ca="1" si="54"/>
        <v>0</v>
      </c>
      <c r="AG66" s="15">
        <f t="shared" ca="1" si="54"/>
        <v>0</v>
      </c>
      <c r="AH66" s="15">
        <f t="shared" ca="1" si="54"/>
        <v>0</v>
      </c>
      <c r="AI66" s="15">
        <f t="shared" ca="1" si="54"/>
        <v>0</v>
      </c>
      <c r="AJ66" s="15">
        <f t="shared" ca="1" si="54"/>
        <v>0</v>
      </c>
      <c r="AK66" s="15">
        <f t="shared" ca="1" si="54"/>
        <v>0</v>
      </c>
      <c r="AL66" s="15">
        <f t="shared" ca="1" si="54"/>
        <v>0</v>
      </c>
      <c r="AM66" s="15">
        <f t="shared" ca="1" si="54"/>
        <v>0</v>
      </c>
      <c r="AN66" s="15">
        <f t="shared" ca="1" si="54"/>
        <v>0</v>
      </c>
      <c r="AO66" s="15">
        <f t="shared" ca="1" si="54"/>
        <v>0</v>
      </c>
      <c r="AP66" s="15">
        <f t="shared" ca="1" si="54"/>
        <v>0</v>
      </c>
      <c r="AQ66" s="15">
        <f t="shared" ca="1" si="54"/>
        <v>0</v>
      </c>
      <c r="AR66" s="15">
        <f t="shared" ca="1" si="54"/>
        <v>0</v>
      </c>
      <c r="AS66" s="15">
        <f t="shared" ca="1" si="54"/>
        <v>0</v>
      </c>
      <c r="AT66" s="15">
        <f t="shared" ca="1" si="54"/>
        <v>0</v>
      </c>
      <c r="AU66" s="15">
        <f t="shared" ca="1" si="54"/>
        <v>0</v>
      </c>
      <c r="AV66" s="15">
        <f t="shared" ca="1" si="54"/>
        <v>0</v>
      </c>
      <c r="AW66" s="15">
        <f t="shared" ca="1" si="54"/>
        <v>0</v>
      </c>
      <c r="AX66" s="15">
        <f t="shared" ca="1" si="54"/>
        <v>0</v>
      </c>
      <c r="AY66" s="15">
        <f t="shared" ca="1" si="54"/>
        <v>0</v>
      </c>
      <c r="AZ66" s="15">
        <f t="shared" ca="1" si="54"/>
        <v>0</v>
      </c>
      <c r="BA66" s="15">
        <f t="shared" ca="1" si="54"/>
        <v>0</v>
      </c>
      <c r="BB66" s="15">
        <f t="shared" ca="1" si="54"/>
        <v>0</v>
      </c>
      <c r="BC66" s="15">
        <f t="shared" ca="1" si="54"/>
        <v>0</v>
      </c>
      <c r="BD66" s="15">
        <f t="shared" ca="1" si="54"/>
        <v>0</v>
      </c>
      <c r="BE66" s="15">
        <f t="shared" ca="1" si="54"/>
        <v>0</v>
      </c>
      <c r="BF66" s="15">
        <f t="shared" ca="1" si="54"/>
        <v>0</v>
      </c>
      <c r="BG66" s="15">
        <f t="shared" ca="1" si="54"/>
        <v>0</v>
      </c>
    </row>
    <row r="67" spans="1:59" x14ac:dyDescent="0.2">
      <c r="A67" s="189">
        <f t="shared" ca="1" si="39"/>
        <v>0</v>
      </c>
      <c r="B67" s="189">
        <f t="shared" ca="1" si="40"/>
        <v>0</v>
      </c>
      <c r="C67" s="189">
        <f t="shared" ca="1" si="41"/>
        <v>0</v>
      </c>
      <c r="D67" s="189">
        <f t="shared" ca="1" si="42"/>
        <v>0</v>
      </c>
      <c r="E67" s="189">
        <f t="shared" ca="1" si="43"/>
        <v>0</v>
      </c>
      <c r="F67" s="15">
        <f t="shared" ca="1" si="44"/>
        <v>0</v>
      </c>
      <c r="G67" s="15">
        <f t="shared" ca="1" si="45"/>
        <v>0</v>
      </c>
      <c r="H67" s="15">
        <f t="shared" ca="1" si="54"/>
        <v>0</v>
      </c>
      <c r="I67" s="15">
        <f t="shared" ca="1" si="54"/>
        <v>0</v>
      </c>
      <c r="J67" s="15">
        <f t="shared" ca="1" si="54"/>
        <v>0</v>
      </c>
      <c r="K67" s="15">
        <f t="shared" ca="1" si="54"/>
        <v>0</v>
      </c>
      <c r="L67" s="15">
        <f t="shared" ca="1" si="54"/>
        <v>0</v>
      </c>
      <c r="M67" s="15">
        <f t="shared" ca="1" si="54"/>
        <v>0</v>
      </c>
      <c r="N67" s="15">
        <f t="shared" ca="1" si="54"/>
        <v>0</v>
      </c>
      <c r="O67" s="15">
        <f t="shared" ca="1" si="54"/>
        <v>0</v>
      </c>
      <c r="P67" s="15">
        <f t="shared" ca="1" si="54"/>
        <v>0</v>
      </c>
      <c r="Q67" s="15">
        <f t="shared" ca="1" si="54"/>
        <v>0</v>
      </c>
      <c r="R67" s="15">
        <f t="shared" ca="1" si="54"/>
        <v>0</v>
      </c>
      <c r="S67" s="15">
        <f t="shared" ca="1" si="54"/>
        <v>0</v>
      </c>
      <c r="T67" s="15">
        <f t="shared" ca="1" si="54"/>
        <v>0</v>
      </c>
      <c r="U67" s="15">
        <f t="shared" ca="1" si="54"/>
        <v>0</v>
      </c>
      <c r="V67" s="15">
        <f t="shared" ca="1" si="54"/>
        <v>0</v>
      </c>
      <c r="W67" s="15">
        <f t="shared" ca="1" si="54"/>
        <v>0</v>
      </c>
      <c r="X67" s="15">
        <f t="shared" ca="1" si="54"/>
        <v>0</v>
      </c>
      <c r="Y67" s="15">
        <f t="shared" ca="1" si="54"/>
        <v>0</v>
      </c>
      <c r="Z67" s="15">
        <f t="shared" ca="1" si="54"/>
        <v>0</v>
      </c>
      <c r="AA67" s="15">
        <f t="shared" ca="1" si="54"/>
        <v>0</v>
      </c>
      <c r="AB67" s="15">
        <f t="shared" ca="1" si="54"/>
        <v>0</v>
      </c>
      <c r="AC67" s="15">
        <f t="shared" ca="1" si="54"/>
        <v>0</v>
      </c>
      <c r="AD67" s="15">
        <f t="shared" ca="1" si="54"/>
        <v>0</v>
      </c>
      <c r="AE67" s="15">
        <f t="shared" ca="1" si="54"/>
        <v>0</v>
      </c>
      <c r="AF67" s="15">
        <f t="shared" ca="1" si="54"/>
        <v>0</v>
      </c>
      <c r="AG67" s="15">
        <f t="shared" ca="1" si="54"/>
        <v>0</v>
      </c>
      <c r="AH67" s="15">
        <f t="shared" ca="1" si="54"/>
        <v>0</v>
      </c>
      <c r="AI67" s="15">
        <f t="shared" ca="1" si="54"/>
        <v>0</v>
      </c>
      <c r="AJ67" s="15">
        <f t="shared" ca="1" si="54"/>
        <v>0</v>
      </c>
      <c r="AK67" s="15">
        <f t="shared" ca="1" si="54"/>
        <v>0</v>
      </c>
      <c r="AL67" s="15">
        <f t="shared" ca="1" si="54"/>
        <v>0</v>
      </c>
      <c r="AM67" s="15">
        <f t="shared" ca="1" si="54"/>
        <v>0</v>
      </c>
      <c r="AN67" s="15">
        <f t="shared" ca="1" si="54"/>
        <v>0</v>
      </c>
      <c r="AO67" s="15">
        <f t="shared" ca="1" si="54"/>
        <v>0</v>
      </c>
      <c r="AP67" s="15">
        <f t="shared" ca="1" si="54"/>
        <v>0</v>
      </c>
      <c r="AQ67" s="15">
        <f t="shared" ca="1" si="54"/>
        <v>0</v>
      </c>
      <c r="AR67" s="15">
        <f t="shared" ca="1" si="54"/>
        <v>0</v>
      </c>
      <c r="AS67" s="15">
        <f t="shared" ca="1" si="54"/>
        <v>0</v>
      </c>
      <c r="AT67" s="15">
        <f t="shared" ca="1" si="54"/>
        <v>0</v>
      </c>
      <c r="AU67" s="15">
        <f t="shared" ca="1" si="54"/>
        <v>0</v>
      </c>
      <c r="AV67" s="15">
        <f t="shared" ca="1" si="54"/>
        <v>0</v>
      </c>
      <c r="AW67" s="15">
        <f t="shared" ca="1" si="54"/>
        <v>0</v>
      </c>
      <c r="AX67" s="15">
        <f t="shared" ca="1" si="54"/>
        <v>0</v>
      </c>
      <c r="AY67" s="15">
        <f t="shared" ca="1" si="54"/>
        <v>0</v>
      </c>
      <c r="AZ67" s="15">
        <f t="shared" ca="1" si="54"/>
        <v>0</v>
      </c>
      <c r="BA67" s="15">
        <f t="shared" ca="1" si="54"/>
        <v>0</v>
      </c>
      <c r="BB67" s="15">
        <f t="shared" ca="1" si="54"/>
        <v>0</v>
      </c>
      <c r="BC67" s="15">
        <f t="shared" ca="1" si="54"/>
        <v>0</v>
      </c>
      <c r="BD67" s="15">
        <f t="shared" ca="1" si="54"/>
        <v>0</v>
      </c>
      <c r="BE67" s="15">
        <f t="shared" ca="1" si="54"/>
        <v>0</v>
      </c>
      <c r="BF67" s="15">
        <f t="shared" ca="1" si="54"/>
        <v>0</v>
      </c>
      <c r="BG67" s="15">
        <f t="shared" ca="1" si="54"/>
        <v>0</v>
      </c>
    </row>
    <row r="68" spans="1:59" x14ac:dyDescent="0.2">
      <c r="A68" s="189">
        <f t="shared" ca="1" si="39"/>
        <v>0</v>
      </c>
      <c r="B68" s="189">
        <f t="shared" ca="1" si="40"/>
        <v>0</v>
      </c>
      <c r="C68" s="189">
        <f t="shared" ca="1" si="41"/>
        <v>0</v>
      </c>
      <c r="D68" s="189">
        <f t="shared" ca="1" si="42"/>
        <v>0</v>
      </c>
      <c r="E68" s="189">
        <f t="shared" ca="1" si="43"/>
        <v>0</v>
      </c>
      <c r="F68" s="15">
        <f t="shared" ca="1" si="44"/>
        <v>0</v>
      </c>
      <c r="G68" s="15">
        <f t="shared" ca="1" si="45"/>
        <v>0</v>
      </c>
      <c r="H68" s="15">
        <f t="shared" ca="1" si="54"/>
        <v>0</v>
      </c>
      <c r="I68" s="15">
        <f t="shared" ca="1" si="54"/>
        <v>0</v>
      </c>
      <c r="J68" s="15">
        <f t="shared" ca="1" si="54"/>
        <v>0</v>
      </c>
      <c r="K68" s="15">
        <f t="shared" ca="1" si="54"/>
        <v>0</v>
      </c>
      <c r="L68" s="15">
        <f t="shared" ca="1" si="54"/>
        <v>0</v>
      </c>
      <c r="M68" s="15">
        <f t="shared" ca="1" si="54"/>
        <v>0</v>
      </c>
      <c r="N68" s="15">
        <f t="shared" ca="1" si="54"/>
        <v>0</v>
      </c>
      <c r="O68" s="15">
        <f t="shared" ca="1" si="54"/>
        <v>0</v>
      </c>
      <c r="P68" s="15">
        <f t="shared" ca="1" si="54"/>
        <v>0</v>
      </c>
      <c r="Q68" s="15">
        <f t="shared" ca="1" si="54"/>
        <v>0</v>
      </c>
      <c r="R68" s="15">
        <f t="shared" ca="1" si="54"/>
        <v>0</v>
      </c>
      <c r="S68" s="15">
        <f t="shared" ca="1" si="54"/>
        <v>0</v>
      </c>
      <c r="T68" s="15">
        <f t="shared" ca="1" si="54"/>
        <v>0</v>
      </c>
      <c r="U68" s="15">
        <f t="shared" ca="1" si="54"/>
        <v>0</v>
      </c>
      <c r="V68" s="15">
        <f t="shared" ca="1" si="54"/>
        <v>0</v>
      </c>
      <c r="W68" s="15">
        <f t="shared" ca="1" si="54"/>
        <v>0</v>
      </c>
      <c r="X68" s="15">
        <f t="shared" ca="1" si="54"/>
        <v>0</v>
      </c>
      <c r="Y68" s="15">
        <f t="shared" ca="1" si="54"/>
        <v>0</v>
      </c>
      <c r="Z68" s="15">
        <f t="shared" ca="1" si="54"/>
        <v>0</v>
      </c>
      <c r="AA68" s="15">
        <f t="shared" ca="1" si="54"/>
        <v>0</v>
      </c>
      <c r="AB68" s="15">
        <f t="shared" ca="1" si="54"/>
        <v>0</v>
      </c>
      <c r="AC68" s="15">
        <f t="shared" ca="1" si="54"/>
        <v>0</v>
      </c>
      <c r="AD68" s="15">
        <f t="shared" ca="1" si="54"/>
        <v>0</v>
      </c>
      <c r="AE68" s="15">
        <f t="shared" ca="1" si="54"/>
        <v>0</v>
      </c>
      <c r="AF68" s="15">
        <f t="shared" ca="1" si="54"/>
        <v>0</v>
      </c>
      <c r="AG68" s="15">
        <f t="shared" ca="1" si="54"/>
        <v>0</v>
      </c>
      <c r="AH68" s="15">
        <f t="shared" ca="1" si="54"/>
        <v>0</v>
      </c>
      <c r="AI68" s="15">
        <f t="shared" ca="1" si="54"/>
        <v>0</v>
      </c>
      <c r="AJ68" s="15">
        <f t="shared" ca="1" si="54"/>
        <v>0</v>
      </c>
      <c r="AK68" s="15">
        <f t="shared" ca="1" si="54"/>
        <v>0</v>
      </c>
      <c r="AL68" s="15">
        <f t="shared" ca="1" si="54"/>
        <v>0</v>
      </c>
      <c r="AM68" s="15">
        <f t="shared" ca="1" si="54"/>
        <v>0</v>
      </c>
      <c r="AN68" s="15">
        <f t="shared" ca="1" si="54"/>
        <v>0</v>
      </c>
      <c r="AO68" s="15">
        <f t="shared" ca="1" si="54"/>
        <v>0</v>
      </c>
      <c r="AP68" s="15">
        <f t="shared" ca="1" si="54"/>
        <v>0</v>
      </c>
      <c r="AQ68" s="15">
        <f t="shared" ca="1" si="54"/>
        <v>0</v>
      </c>
      <c r="AR68" s="15">
        <f t="shared" ca="1" si="54"/>
        <v>0</v>
      </c>
      <c r="AS68" s="15">
        <f t="shared" ca="1" si="54"/>
        <v>0</v>
      </c>
      <c r="AT68" s="15">
        <f t="shared" ca="1" si="54"/>
        <v>0</v>
      </c>
      <c r="AU68" s="15">
        <f t="shared" ca="1" si="54"/>
        <v>0</v>
      </c>
      <c r="AV68" s="15">
        <f t="shared" ca="1" si="54"/>
        <v>0</v>
      </c>
      <c r="AW68" s="15">
        <f t="shared" ca="1" si="54"/>
        <v>0</v>
      </c>
      <c r="AX68" s="15">
        <f t="shared" ca="1" si="54"/>
        <v>0</v>
      </c>
      <c r="AY68" s="15">
        <f t="shared" ca="1" si="54"/>
        <v>0</v>
      </c>
      <c r="AZ68" s="15">
        <f t="shared" ca="1" si="54"/>
        <v>0</v>
      </c>
      <c r="BA68" s="15">
        <f t="shared" ca="1" si="54"/>
        <v>0</v>
      </c>
      <c r="BB68" s="15">
        <f t="shared" ca="1" si="54"/>
        <v>0</v>
      </c>
      <c r="BC68" s="15">
        <f t="shared" ca="1" si="54"/>
        <v>0</v>
      </c>
      <c r="BD68" s="15">
        <f t="shared" ca="1" si="54"/>
        <v>0</v>
      </c>
      <c r="BE68" s="15">
        <f t="shared" ca="1" si="54"/>
        <v>0</v>
      </c>
      <c r="BF68" s="15">
        <f t="shared" ca="1" si="54"/>
        <v>0</v>
      </c>
      <c r="BG68" s="15">
        <f t="shared" ca="1" si="54"/>
        <v>0</v>
      </c>
    </row>
    <row r="69" spans="1:59" x14ac:dyDescent="0.2">
      <c r="A69" s="189">
        <f t="shared" ca="1" si="39"/>
        <v>0</v>
      </c>
      <c r="B69" s="189">
        <f t="shared" ca="1" si="40"/>
        <v>0</v>
      </c>
      <c r="C69" s="189">
        <f t="shared" ca="1" si="41"/>
        <v>0</v>
      </c>
      <c r="D69" s="189">
        <f t="shared" ca="1" si="42"/>
        <v>0</v>
      </c>
      <c r="E69" s="189">
        <f t="shared" ca="1" si="43"/>
        <v>0</v>
      </c>
      <c r="F69" s="15">
        <f t="shared" ca="1" si="44"/>
        <v>0</v>
      </c>
      <c r="G69" s="15">
        <f t="shared" ca="1" si="45"/>
        <v>0</v>
      </c>
      <c r="H69" s="15">
        <f t="shared" ca="1" si="54"/>
        <v>0</v>
      </c>
      <c r="I69" s="15">
        <f t="shared" ca="1" si="54"/>
        <v>0</v>
      </c>
      <c r="J69" s="15">
        <f t="shared" ca="1" si="54"/>
        <v>0</v>
      </c>
      <c r="K69" s="15">
        <f t="shared" ca="1" si="54"/>
        <v>0</v>
      </c>
      <c r="L69" s="15">
        <f t="shared" ca="1" si="54"/>
        <v>0</v>
      </c>
      <c r="M69" s="15">
        <f t="shared" ca="1" si="54"/>
        <v>0</v>
      </c>
      <c r="N69" s="15">
        <f t="shared" ca="1" si="54"/>
        <v>0</v>
      </c>
      <c r="O69" s="15">
        <f t="shared" ca="1" si="54"/>
        <v>0</v>
      </c>
      <c r="P69" s="15">
        <f t="shared" ca="1" si="54"/>
        <v>0</v>
      </c>
      <c r="Q69" s="15">
        <f t="shared" ca="1" si="54"/>
        <v>0</v>
      </c>
      <c r="R69" s="15">
        <f t="shared" ca="1" si="54"/>
        <v>0</v>
      </c>
      <c r="S69" s="15">
        <f t="shared" ca="1" si="54"/>
        <v>0</v>
      </c>
      <c r="T69" s="15">
        <f t="shared" ca="1" si="54"/>
        <v>0</v>
      </c>
      <c r="U69" s="15">
        <f t="shared" ca="1" si="54"/>
        <v>0</v>
      </c>
      <c r="V69" s="15">
        <f t="shared" ca="1" si="54"/>
        <v>0</v>
      </c>
      <c r="W69" s="15">
        <f t="shared" ca="1" si="54"/>
        <v>0</v>
      </c>
      <c r="X69" s="15">
        <f t="shared" ca="1" si="54"/>
        <v>0</v>
      </c>
      <c r="Y69" s="15">
        <f t="shared" ca="1" si="54"/>
        <v>0</v>
      </c>
      <c r="Z69" s="15">
        <f t="shared" ca="1" si="54"/>
        <v>0</v>
      </c>
      <c r="AA69" s="15">
        <f t="shared" ca="1" si="54"/>
        <v>0</v>
      </c>
      <c r="AB69" s="15">
        <f t="shared" ca="1" si="54"/>
        <v>0</v>
      </c>
      <c r="AC69" s="15">
        <f t="shared" ca="1" si="54"/>
        <v>0</v>
      </c>
      <c r="AD69" s="15">
        <f t="shared" ca="1" si="54"/>
        <v>0</v>
      </c>
      <c r="AE69" s="15">
        <f t="shared" ca="1" si="54"/>
        <v>0</v>
      </c>
      <c r="AF69" s="15">
        <f t="shared" ca="1" si="54"/>
        <v>0</v>
      </c>
      <c r="AG69" s="15">
        <f t="shared" ca="1" si="54"/>
        <v>0</v>
      </c>
      <c r="AH69" s="15">
        <f t="shared" ca="1" si="54"/>
        <v>0</v>
      </c>
      <c r="AI69" s="15">
        <f t="shared" ca="1" si="54"/>
        <v>0</v>
      </c>
      <c r="AJ69" s="15">
        <f t="shared" ca="1" si="54"/>
        <v>0</v>
      </c>
      <c r="AK69" s="15">
        <f t="shared" ca="1" si="54"/>
        <v>0</v>
      </c>
      <c r="AL69" s="15">
        <f t="shared" ca="1" si="54"/>
        <v>0</v>
      </c>
      <c r="AM69" s="15">
        <f t="shared" ca="1" si="54"/>
        <v>0</v>
      </c>
      <c r="AN69" s="15">
        <f t="shared" ca="1" si="54"/>
        <v>0</v>
      </c>
      <c r="AO69" s="15">
        <f t="shared" ca="1" si="54"/>
        <v>0</v>
      </c>
      <c r="AP69" s="15">
        <f t="shared" ca="1" si="54"/>
        <v>0</v>
      </c>
      <c r="AQ69" s="15">
        <f t="shared" ca="1" si="54"/>
        <v>0</v>
      </c>
      <c r="AR69" s="15">
        <f t="shared" ca="1" si="54"/>
        <v>0</v>
      </c>
      <c r="AS69" s="15">
        <f t="shared" ca="1" si="54"/>
        <v>0</v>
      </c>
      <c r="AT69" s="15">
        <f t="shared" ca="1" si="54"/>
        <v>0</v>
      </c>
      <c r="AU69" s="15">
        <f t="shared" ca="1" si="54"/>
        <v>0</v>
      </c>
      <c r="AV69" s="15">
        <f t="shared" ca="1" si="54"/>
        <v>0</v>
      </c>
      <c r="AW69" s="15">
        <f t="shared" ca="1" si="54"/>
        <v>0</v>
      </c>
      <c r="AX69" s="15">
        <f t="shared" ca="1" si="54"/>
        <v>0</v>
      </c>
      <c r="AY69" s="15">
        <f t="shared" ca="1" si="54"/>
        <v>0</v>
      </c>
      <c r="AZ69" s="15">
        <f t="shared" ca="1" si="54"/>
        <v>0</v>
      </c>
      <c r="BA69" s="15">
        <f t="shared" ca="1" si="54"/>
        <v>0</v>
      </c>
      <c r="BB69" s="15">
        <f t="shared" ca="1" si="54"/>
        <v>0</v>
      </c>
      <c r="BC69" s="15">
        <f t="shared" ca="1" si="54"/>
        <v>0</v>
      </c>
      <c r="BD69" s="15">
        <f t="shared" ca="1" si="54"/>
        <v>0</v>
      </c>
      <c r="BE69" s="15">
        <f t="shared" ca="1" si="54"/>
        <v>0</v>
      </c>
      <c r="BF69" s="15">
        <f t="shared" ca="1" si="54"/>
        <v>0</v>
      </c>
      <c r="BG69" s="15">
        <f t="shared" ca="1" si="54"/>
        <v>0</v>
      </c>
    </row>
    <row r="70" spans="1:59" x14ac:dyDescent="0.2">
      <c r="A70" s="189">
        <f t="shared" ca="1" si="39"/>
        <v>0</v>
      </c>
      <c r="B70" s="189">
        <f t="shared" ca="1" si="40"/>
        <v>0</v>
      </c>
      <c r="C70" s="189">
        <f t="shared" ca="1" si="41"/>
        <v>0</v>
      </c>
      <c r="D70" s="189">
        <f t="shared" ca="1" si="42"/>
        <v>0</v>
      </c>
      <c r="E70" s="189">
        <f t="shared" ca="1" si="43"/>
        <v>0</v>
      </c>
      <c r="F70" s="15">
        <f t="shared" ca="1" si="44"/>
        <v>0</v>
      </c>
      <c r="G70" s="15">
        <f t="shared" ca="1" si="45"/>
        <v>0</v>
      </c>
      <c r="H70" s="15">
        <f t="shared" ca="1" si="54"/>
        <v>0</v>
      </c>
      <c r="I70" s="15">
        <f t="shared" ca="1" si="54"/>
        <v>0</v>
      </c>
      <c r="J70" s="15">
        <f t="shared" ca="1" si="54"/>
        <v>0</v>
      </c>
      <c r="K70" s="15">
        <f t="shared" ca="1" si="54"/>
        <v>0</v>
      </c>
      <c r="L70" s="15">
        <f t="shared" ca="1" si="54"/>
        <v>0</v>
      </c>
      <c r="M70" s="15">
        <f t="shared" ca="1" si="54"/>
        <v>0</v>
      </c>
      <c r="N70" s="15">
        <f t="shared" ca="1" si="54"/>
        <v>0</v>
      </c>
      <c r="O70" s="15">
        <f t="shared" ca="1" si="54"/>
        <v>0</v>
      </c>
      <c r="P70" s="15">
        <f t="shared" ca="1" si="54"/>
        <v>0</v>
      </c>
      <c r="Q70" s="15">
        <f t="shared" ca="1" si="54"/>
        <v>0</v>
      </c>
      <c r="R70" s="15">
        <f t="shared" ca="1" si="54"/>
        <v>0</v>
      </c>
      <c r="S70" s="15">
        <f t="shared" ca="1" si="54"/>
        <v>0</v>
      </c>
      <c r="T70" s="15">
        <f t="shared" ca="1" si="54"/>
        <v>0</v>
      </c>
      <c r="U70" s="15">
        <f t="shared" ca="1" si="54"/>
        <v>0</v>
      </c>
      <c r="V70" s="15">
        <f t="shared" ca="1" si="54"/>
        <v>0</v>
      </c>
      <c r="W70" s="15">
        <f t="shared" ca="1" si="54"/>
        <v>0</v>
      </c>
      <c r="X70" s="15">
        <f t="shared" ca="1" si="54"/>
        <v>0</v>
      </c>
      <c r="Y70" s="15">
        <f t="shared" ca="1" si="54"/>
        <v>0</v>
      </c>
      <c r="Z70" s="15">
        <f t="shared" ca="1" si="54"/>
        <v>0</v>
      </c>
      <c r="AA70" s="15">
        <f t="shared" ca="1" si="54"/>
        <v>0</v>
      </c>
      <c r="AB70" s="15">
        <f t="shared" ca="1" si="54"/>
        <v>0</v>
      </c>
      <c r="AC70" s="15">
        <f t="shared" ca="1" si="54"/>
        <v>0</v>
      </c>
      <c r="AD70" s="15">
        <f t="shared" ca="1" si="54"/>
        <v>0</v>
      </c>
      <c r="AE70" s="15">
        <f t="shared" ca="1" si="54"/>
        <v>0</v>
      </c>
      <c r="AF70" s="15">
        <f t="shared" ca="1" si="54"/>
        <v>0</v>
      </c>
      <c r="AG70" s="15">
        <f t="shared" ca="1" si="54"/>
        <v>0</v>
      </c>
      <c r="AH70" s="15">
        <f t="shared" ca="1" si="54"/>
        <v>0</v>
      </c>
      <c r="AI70" s="15">
        <f t="shared" ca="1" si="54"/>
        <v>0</v>
      </c>
      <c r="AJ70" s="15">
        <f t="shared" ca="1" si="54"/>
        <v>0</v>
      </c>
      <c r="AK70" s="15">
        <f t="shared" ca="1" si="54"/>
        <v>0</v>
      </c>
      <c r="AL70" s="15">
        <f t="shared" ca="1" si="54"/>
        <v>0</v>
      </c>
      <c r="AM70" s="15">
        <f t="shared" ca="1" si="54"/>
        <v>0</v>
      </c>
      <c r="AN70" s="15">
        <f t="shared" ca="1" si="54"/>
        <v>0</v>
      </c>
      <c r="AO70" s="15">
        <f t="shared" ca="1" si="54"/>
        <v>0</v>
      </c>
      <c r="AP70" s="15">
        <f t="shared" ca="1" si="54"/>
        <v>0</v>
      </c>
      <c r="AQ70" s="15">
        <f t="shared" ca="1" si="54"/>
        <v>0</v>
      </c>
      <c r="AR70" s="15">
        <f t="shared" ca="1" si="54"/>
        <v>0</v>
      </c>
      <c r="AS70" s="15">
        <f t="shared" ca="1" si="54"/>
        <v>0</v>
      </c>
      <c r="AT70" s="15">
        <f t="shared" ca="1" si="54"/>
        <v>0</v>
      </c>
      <c r="AU70" s="15">
        <f t="shared" ca="1" si="54"/>
        <v>0</v>
      </c>
      <c r="AV70" s="15">
        <f t="shared" ca="1" si="54"/>
        <v>0</v>
      </c>
      <c r="AW70" s="15">
        <f t="shared" ca="1" si="54"/>
        <v>0</v>
      </c>
      <c r="AX70" s="15">
        <f t="shared" ca="1" si="54"/>
        <v>0</v>
      </c>
      <c r="AY70" s="15">
        <f t="shared" ca="1" si="54"/>
        <v>0</v>
      </c>
      <c r="AZ70" s="15">
        <f t="shared" ca="1" si="54"/>
        <v>0</v>
      </c>
      <c r="BA70" s="15">
        <f t="shared" ca="1" si="54"/>
        <v>0</v>
      </c>
      <c r="BB70" s="15">
        <f t="shared" ca="1" si="54"/>
        <v>0</v>
      </c>
      <c r="BC70" s="15">
        <f t="shared" ca="1" si="54"/>
        <v>0</v>
      </c>
      <c r="BD70" s="15">
        <f t="shared" ca="1" si="54"/>
        <v>0</v>
      </c>
      <c r="BE70" s="15">
        <f t="shared" ca="1" si="54"/>
        <v>0</v>
      </c>
      <c r="BF70" s="15">
        <f t="shared" ca="1" si="54"/>
        <v>0</v>
      </c>
      <c r="BG70" s="15">
        <f t="shared" ca="1" si="54"/>
        <v>0</v>
      </c>
    </row>
    <row r="71" spans="1:59" x14ac:dyDescent="0.2">
      <c r="A71" s="189">
        <f t="shared" ca="1" si="39"/>
        <v>0</v>
      </c>
      <c r="B71" s="189">
        <f t="shared" ca="1" si="40"/>
        <v>0</v>
      </c>
      <c r="C71" s="189">
        <f t="shared" ca="1" si="41"/>
        <v>0</v>
      </c>
      <c r="D71" s="189">
        <f t="shared" ca="1" si="42"/>
        <v>0</v>
      </c>
      <c r="E71" s="189">
        <f t="shared" ca="1" si="43"/>
        <v>0</v>
      </c>
      <c r="F71" s="15">
        <f t="shared" ca="1" si="44"/>
        <v>0</v>
      </c>
      <c r="G71" s="15">
        <f t="shared" ca="1" si="45"/>
        <v>0</v>
      </c>
      <c r="H71" s="15">
        <f t="shared" ca="1" si="54"/>
        <v>0</v>
      </c>
      <c r="I71" s="15">
        <f t="shared" ca="1" si="54"/>
        <v>0</v>
      </c>
      <c r="J71" s="15">
        <f t="shared" ca="1" si="54"/>
        <v>0</v>
      </c>
      <c r="K71" s="15">
        <f t="shared" ca="1" si="54"/>
        <v>0</v>
      </c>
      <c r="L71" s="15">
        <f t="shared" ca="1" si="54"/>
        <v>0</v>
      </c>
      <c r="M71" s="15">
        <f t="shared" ca="1" si="54"/>
        <v>0</v>
      </c>
      <c r="N71" s="15">
        <f t="shared" ca="1" si="54"/>
        <v>0</v>
      </c>
      <c r="O71" s="15">
        <f t="shared" ca="1" si="54"/>
        <v>0</v>
      </c>
      <c r="P71" s="15">
        <f t="shared" ca="1" si="54"/>
        <v>0</v>
      </c>
      <c r="Q71" s="15">
        <f t="shared" ca="1" si="54"/>
        <v>0</v>
      </c>
      <c r="R71" s="15">
        <f t="shared" ca="1" si="54"/>
        <v>0</v>
      </c>
      <c r="S71" s="15">
        <f t="shared" ca="1" si="54"/>
        <v>0</v>
      </c>
      <c r="T71" s="15">
        <f t="shared" ca="1" si="54"/>
        <v>0</v>
      </c>
      <c r="U71" s="15">
        <f t="shared" ca="1" si="54"/>
        <v>0</v>
      </c>
      <c r="V71" s="15">
        <f t="shared" ca="1" si="54"/>
        <v>0</v>
      </c>
      <c r="W71" s="15">
        <f t="shared" ca="1" si="54"/>
        <v>0</v>
      </c>
      <c r="X71" s="15">
        <f t="shared" ca="1" si="54"/>
        <v>0</v>
      </c>
      <c r="Y71" s="15">
        <f t="shared" ref="H71:BG76" ca="1" si="55">IFERROR(SUMIFS(OFFSET(INDIRECT(ADDRESS(1,1,1,1,TEXT(Y$2,"YYYY-MM-DD"))),3,Y$20-1,40,1),OFFSET(INDIRECT(ADDRESS(1,1,1,1,TEXT(Y$2,"YYYY-MM-DD"))),3,0,40,1),$A71,OFFSET(INDIRECT(ADDRESS(1,1,1,1,TEXT(Y$2,"YYYY-MM-DD"))),3,Y$20,40,1),"Y"),0)+IFERROR(SUMIFS(OFFSET(INDIRECT(ADDRESS(1,1,1,1,TEXT(Y$2,"YYYY-MM-DD"))),3,Y$20-1,40,1),OFFSET(INDIRECT(ADDRESS(1,1,1,1,TEXT(Y$2,"YYYY-MM-DD"))),3,0,40,1),$A71,OFFSET(INDIRECT(ADDRESS(1,1,1,1,TEXT(Y$2,"YYYY-MM-DD"))),3,Y$20,40,1),"N",OFFSET(INDIRECT(ADDRESS(1,1,1,1,TEXT(Y$2,"YYYY-MM-DD"))),3,3,40,1),"Leave"),0)+IFERROR(IF($F$19="N",SUMIFS(OFFSET(INDIRECT(ADDRESS(1,1,1,1,TEXT(Y$2,"YYYY-MM-DD"))),3,Y$20-1,40,1),OFFSET(INDIRECT(ADDRESS(1,1,1,1,TEXT(Y$2,"YYYY-MM-DD"))),3,0,40,1),$A71,OFFSET(INDIRECT(ADDRESS(1,1,1,1,TEXT(Y$2,"YYYY-MM-DD"))),3,Y$20,40,1),"N",OFFSET(INDIRECT(ADDRESS(1,1,1,1,TEXT(Y$2,"YYYY-MM-DD"))),3,3,40,1),"&lt;&gt;Leave")),0)</f>
        <v>0</v>
      </c>
      <c r="Z71" s="15">
        <f t="shared" ca="1" si="55"/>
        <v>0</v>
      </c>
      <c r="AA71" s="15">
        <f t="shared" ca="1" si="55"/>
        <v>0</v>
      </c>
      <c r="AB71" s="15">
        <f t="shared" ca="1" si="55"/>
        <v>0</v>
      </c>
      <c r="AC71" s="15">
        <f t="shared" ca="1" si="55"/>
        <v>0</v>
      </c>
      <c r="AD71" s="15">
        <f t="shared" ca="1" si="55"/>
        <v>0</v>
      </c>
      <c r="AE71" s="15">
        <f t="shared" ca="1" si="55"/>
        <v>0</v>
      </c>
      <c r="AF71" s="15">
        <f t="shared" ca="1" si="55"/>
        <v>0</v>
      </c>
      <c r="AG71" s="15">
        <f t="shared" ca="1" si="55"/>
        <v>0</v>
      </c>
      <c r="AH71" s="15">
        <f t="shared" ca="1" si="55"/>
        <v>0</v>
      </c>
      <c r="AI71" s="15">
        <f t="shared" ca="1" si="55"/>
        <v>0</v>
      </c>
      <c r="AJ71" s="15">
        <f t="shared" ca="1" si="55"/>
        <v>0</v>
      </c>
      <c r="AK71" s="15">
        <f t="shared" ca="1" si="55"/>
        <v>0</v>
      </c>
      <c r="AL71" s="15">
        <f t="shared" ca="1" si="55"/>
        <v>0</v>
      </c>
      <c r="AM71" s="15">
        <f t="shared" ca="1" si="55"/>
        <v>0</v>
      </c>
      <c r="AN71" s="15">
        <f t="shared" ca="1" si="55"/>
        <v>0</v>
      </c>
      <c r="AO71" s="15">
        <f t="shared" ca="1" si="55"/>
        <v>0</v>
      </c>
      <c r="AP71" s="15">
        <f t="shared" ca="1" si="55"/>
        <v>0</v>
      </c>
      <c r="AQ71" s="15">
        <f t="shared" ca="1" si="55"/>
        <v>0</v>
      </c>
      <c r="AR71" s="15">
        <f t="shared" ca="1" si="55"/>
        <v>0</v>
      </c>
      <c r="AS71" s="15">
        <f t="shared" ca="1" si="55"/>
        <v>0</v>
      </c>
      <c r="AT71" s="15">
        <f t="shared" ca="1" si="55"/>
        <v>0</v>
      </c>
      <c r="AU71" s="15">
        <f t="shared" ca="1" si="55"/>
        <v>0</v>
      </c>
      <c r="AV71" s="15">
        <f t="shared" ca="1" si="55"/>
        <v>0</v>
      </c>
      <c r="AW71" s="15">
        <f t="shared" ca="1" si="55"/>
        <v>0</v>
      </c>
      <c r="AX71" s="15">
        <f t="shared" ca="1" si="55"/>
        <v>0</v>
      </c>
      <c r="AY71" s="15">
        <f t="shared" ca="1" si="55"/>
        <v>0</v>
      </c>
      <c r="AZ71" s="15">
        <f t="shared" ca="1" si="55"/>
        <v>0</v>
      </c>
      <c r="BA71" s="15">
        <f t="shared" ca="1" si="55"/>
        <v>0</v>
      </c>
      <c r="BB71" s="15">
        <f t="shared" ca="1" si="55"/>
        <v>0</v>
      </c>
      <c r="BC71" s="15">
        <f t="shared" ca="1" si="55"/>
        <v>0</v>
      </c>
      <c r="BD71" s="15">
        <f t="shared" ca="1" si="55"/>
        <v>0</v>
      </c>
      <c r="BE71" s="15">
        <f t="shared" ca="1" si="55"/>
        <v>0</v>
      </c>
      <c r="BF71" s="15">
        <f t="shared" ca="1" si="55"/>
        <v>0</v>
      </c>
      <c r="BG71" s="15">
        <f t="shared" ca="1" si="55"/>
        <v>0</v>
      </c>
    </row>
    <row r="72" spans="1:59" x14ac:dyDescent="0.2">
      <c r="A72" s="189">
        <f t="shared" ca="1" si="39"/>
        <v>0</v>
      </c>
      <c r="B72" s="189">
        <f t="shared" ca="1" si="40"/>
        <v>0</v>
      </c>
      <c r="C72" s="189">
        <f t="shared" ca="1" si="41"/>
        <v>0</v>
      </c>
      <c r="D72" s="189">
        <f t="shared" ca="1" si="42"/>
        <v>0</v>
      </c>
      <c r="E72" s="189">
        <f t="shared" ca="1" si="43"/>
        <v>0</v>
      </c>
      <c r="F72" s="15">
        <f t="shared" ca="1" si="44"/>
        <v>0</v>
      </c>
      <c r="G72" s="15">
        <f t="shared" ca="1" si="45"/>
        <v>0</v>
      </c>
      <c r="H72" s="15">
        <f t="shared" ca="1" si="55"/>
        <v>0</v>
      </c>
      <c r="I72" s="15">
        <f t="shared" ca="1" si="55"/>
        <v>0</v>
      </c>
      <c r="J72" s="15">
        <f t="shared" ca="1" si="55"/>
        <v>0</v>
      </c>
      <c r="K72" s="15">
        <f t="shared" ca="1" si="55"/>
        <v>0</v>
      </c>
      <c r="L72" s="15">
        <f t="shared" ca="1" si="55"/>
        <v>0</v>
      </c>
      <c r="M72" s="15">
        <f t="shared" ca="1" si="55"/>
        <v>0</v>
      </c>
      <c r="N72" s="15">
        <f t="shared" ca="1" si="55"/>
        <v>0</v>
      </c>
      <c r="O72" s="15">
        <f t="shared" ca="1" si="55"/>
        <v>0</v>
      </c>
      <c r="P72" s="15">
        <f t="shared" ca="1" si="55"/>
        <v>0</v>
      </c>
      <c r="Q72" s="15">
        <f t="shared" ca="1" si="55"/>
        <v>0</v>
      </c>
      <c r="R72" s="15">
        <f t="shared" ca="1" si="55"/>
        <v>0</v>
      </c>
      <c r="S72" s="15">
        <f t="shared" ca="1" si="55"/>
        <v>0</v>
      </c>
      <c r="T72" s="15">
        <f t="shared" ca="1" si="55"/>
        <v>0</v>
      </c>
      <c r="U72" s="15">
        <f t="shared" ca="1" si="55"/>
        <v>0</v>
      </c>
      <c r="V72" s="15">
        <f t="shared" ca="1" si="55"/>
        <v>0</v>
      </c>
      <c r="W72" s="15">
        <f t="shared" ca="1" si="55"/>
        <v>0</v>
      </c>
      <c r="X72" s="15">
        <f t="shared" ca="1" si="55"/>
        <v>0</v>
      </c>
      <c r="Y72" s="15">
        <f t="shared" ca="1" si="55"/>
        <v>0</v>
      </c>
      <c r="Z72" s="15">
        <f t="shared" ca="1" si="55"/>
        <v>0</v>
      </c>
      <c r="AA72" s="15">
        <f t="shared" ca="1" si="55"/>
        <v>0</v>
      </c>
      <c r="AB72" s="15">
        <f t="shared" ca="1" si="55"/>
        <v>0</v>
      </c>
      <c r="AC72" s="15">
        <f t="shared" ca="1" si="55"/>
        <v>0</v>
      </c>
      <c r="AD72" s="15">
        <f t="shared" ca="1" si="55"/>
        <v>0</v>
      </c>
      <c r="AE72" s="15">
        <f t="shared" ca="1" si="55"/>
        <v>0</v>
      </c>
      <c r="AF72" s="15">
        <f t="shared" ca="1" si="55"/>
        <v>0</v>
      </c>
      <c r="AG72" s="15">
        <f t="shared" ca="1" si="55"/>
        <v>0</v>
      </c>
      <c r="AH72" s="15">
        <f t="shared" ca="1" si="55"/>
        <v>0</v>
      </c>
      <c r="AI72" s="15">
        <f t="shared" ca="1" si="55"/>
        <v>0</v>
      </c>
      <c r="AJ72" s="15">
        <f t="shared" ca="1" si="55"/>
        <v>0</v>
      </c>
      <c r="AK72" s="15">
        <f t="shared" ca="1" si="55"/>
        <v>0</v>
      </c>
      <c r="AL72" s="15">
        <f t="shared" ca="1" si="55"/>
        <v>0</v>
      </c>
      <c r="AM72" s="15">
        <f t="shared" ca="1" si="55"/>
        <v>0</v>
      </c>
      <c r="AN72" s="15">
        <f t="shared" ca="1" si="55"/>
        <v>0</v>
      </c>
      <c r="AO72" s="15">
        <f t="shared" ca="1" si="55"/>
        <v>0</v>
      </c>
      <c r="AP72" s="15">
        <f t="shared" ca="1" si="55"/>
        <v>0</v>
      </c>
      <c r="AQ72" s="15">
        <f t="shared" ca="1" si="55"/>
        <v>0</v>
      </c>
      <c r="AR72" s="15">
        <f t="shared" ca="1" si="55"/>
        <v>0</v>
      </c>
      <c r="AS72" s="15">
        <f t="shared" ca="1" si="55"/>
        <v>0</v>
      </c>
      <c r="AT72" s="15">
        <f t="shared" ca="1" si="55"/>
        <v>0</v>
      </c>
      <c r="AU72" s="15">
        <f t="shared" ca="1" si="55"/>
        <v>0</v>
      </c>
      <c r="AV72" s="15">
        <f t="shared" ca="1" si="55"/>
        <v>0</v>
      </c>
      <c r="AW72" s="15">
        <f t="shared" ca="1" si="55"/>
        <v>0</v>
      </c>
      <c r="AX72" s="15">
        <f t="shared" ca="1" si="55"/>
        <v>0</v>
      </c>
      <c r="AY72" s="15">
        <f t="shared" ca="1" si="55"/>
        <v>0</v>
      </c>
      <c r="AZ72" s="15">
        <f t="shared" ca="1" si="55"/>
        <v>0</v>
      </c>
      <c r="BA72" s="15">
        <f t="shared" ca="1" si="55"/>
        <v>0</v>
      </c>
      <c r="BB72" s="15">
        <f t="shared" ca="1" si="55"/>
        <v>0</v>
      </c>
      <c r="BC72" s="15">
        <f t="shared" ca="1" si="55"/>
        <v>0</v>
      </c>
      <c r="BD72" s="15">
        <f t="shared" ca="1" si="55"/>
        <v>0</v>
      </c>
      <c r="BE72" s="15">
        <f t="shared" ca="1" si="55"/>
        <v>0</v>
      </c>
      <c r="BF72" s="15">
        <f t="shared" ca="1" si="55"/>
        <v>0</v>
      </c>
      <c r="BG72" s="15">
        <f t="shared" ca="1" si="55"/>
        <v>0</v>
      </c>
    </row>
    <row r="73" spans="1:59" x14ac:dyDescent="0.2">
      <c r="A73" s="189">
        <f t="shared" ca="1" si="39"/>
        <v>0</v>
      </c>
      <c r="B73" s="189">
        <f t="shared" ca="1" si="40"/>
        <v>0</v>
      </c>
      <c r="C73" s="189">
        <f t="shared" ca="1" si="41"/>
        <v>0</v>
      </c>
      <c r="D73" s="189">
        <f t="shared" ca="1" si="42"/>
        <v>0</v>
      </c>
      <c r="E73" s="189">
        <f t="shared" ca="1" si="43"/>
        <v>0</v>
      </c>
      <c r="F73" s="15">
        <f t="shared" ca="1" si="44"/>
        <v>0</v>
      </c>
      <c r="G73" s="15">
        <f t="shared" ca="1" si="45"/>
        <v>0</v>
      </c>
      <c r="H73" s="15">
        <f t="shared" ca="1" si="55"/>
        <v>0</v>
      </c>
      <c r="I73" s="15">
        <f t="shared" ca="1" si="55"/>
        <v>0</v>
      </c>
      <c r="J73" s="15">
        <f t="shared" ca="1" si="55"/>
        <v>0</v>
      </c>
      <c r="K73" s="15">
        <f t="shared" ca="1" si="55"/>
        <v>0</v>
      </c>
      <c r="L73" s="15">
        <f t="shared" ca="1" si="55"/>
        <v>0</v>
      </c>
      <c r="M73" s="15">
        <f t="shared" ca="1" si="55"/>
        <v>0</v>
      </c>
      <c r="N73" s="15">
        <f t="shared" ca="1" si="55"/>
        <v>0</v>
      </c>
      <c r="O73" s="15">
        <f t="shared" ca="1" si="55"/>
        <v>0</v>
      </c>
      <c r="P73" s="15">
        <f t="shared" ca="1" si="55"/>
        <v>0</v>
      </c>
      <c r="Q73" s="15">
        <f t="shared" ca="1" si="55"/>
        <v>0</v>
      </c>
      <c r="R73" s="15">
        <f t="shared" ca="1" si="55"/>
        <v>0</v>
      </c>
      <c r="S73" s="15">
        <f t="shared" ca="1" si="55"/>
        <v>0</v>
      </c>
      <c r="T73" s="15">
        <f t="shared" ca="1" si="55"/>
        <v>0</v>
      </c>
      <c r="U73" s="15">
        <f t="shared" ca="1" si="55"/>
        <v>0</v>
      </c>
      <c r="V73" s="15">
        <f t="shared" ca="1" si="55"/>
        <v>0</v>
      </c>
      <c r="W73" s="15">
        <f t="shared" ca="1" si="55"/>
        <v>0</v>
      </c>
      <c r="X73" s="15">
        <f t="shared" ca="1" si="55"/>
        <v>0</v>
      </c>
      <c r="Y73" s="15">
        <f t="shared" ca="1" si="55"/>
        <v>0</v>
      </c>
      <c r="Z73" s="15">
        <f t="shared" ca="1" si="55"/>
        <v>0</v>
      </c>
      <c r="AA73" s="15">
        <f t="shared" ca="1" si="55"/>
        <v>0</v>
      </c>
      <c r="AB73" s="15">
        <f t="shared" ca="1" si="55"/>
        <v>0</v>
      </c>
      <c r="AC73" s="15">
        <f t="shared" ca="1" si="55"/>
        <v>0</v>
      </c>
      <c r="AD73" s="15">
        <f t="shared" ca="1" si="55"/>
        <v>0</v>
      </c>
      <c r="AE73" s="15">
        <f t="shared" ca="1" si="55"/>
        <v>0</v>
      </c>
      <c r="AF73" s="15">
        <f t="shared" ca="1" si="55"/>
        <v>0</v>
      </c>
      <c r="AG73" s="15">
        <f t="shared" ca="1" si="55"/>
        <v>0</v>
      </c>
      <c r="AH73" s="15">
        <f t="shared" ca="1" si="55"/>
        <v>0</v>
      </c>
      <c r="AI73" s="15">
        <f t="shared" ca="1" si="55"/>
        <v>0</v>
      </c>
      <c r="AJ73" s="15">
        <f t="shared" ca="1" si="55"/>
        <v>0</v>
      </c>
      <c r="AK73" s="15">
        <f t="shared" ca="1" si="55"/>
        <v>0</v>
      </c>
      <c r="AL73" s="15">
        <f t="shared" ca="1" si="55"/>
        <v>0</v>
      </c>
      <c r="AM73" s="15">
        <f t="shared" ca="1" si="55"/>
        <v>0</v>
      </c>
      <c r="AN73" s="15">
        <f t="shared" ca="1" si="55"/>
        <v>0</v>
      </c>
      <c r="AO73" s="15">
        <f t="shared" ca="1" si="55"/>
        <v>0</v>
      </c>
      <c r="AP73" s="15">
        <f t="shared" ca="1" si="55"/>
        <v>0</v>
      </c>
      <c r="AQ73" s="15">
        <f t="shared" ca="1" si="55"/>
        <v>0</v>
      </c>
      <c r="AR73" s="15">
        <f t="shared" ca="1" si="55"/>
        <v>0</v>
      </c>
      <c r="AS73" s="15">
        <f t="shared" ca="1" si="55"/>
        <v>0</v>
      </c>
      <c r="AT73" s="15">
        <f t="shared" ca="1" si="55"/>
        <v>0</v>
      </c>
      <c r="AU73" s="15">
        <f t="shared" ca="1" si="55"/>
        <v>0</v>
      </c>
      <c r="AV73" s="15">
        <f t="shared" ca="1" si="55"/>
        <v>0</v>
      </c>
      <c r="AW73" s="15">
        <f t="shared" ca="1" si="55"/>
        <v>0</v>
      </c>
      <c r="AX73" s="15">
        <f t="shared" ca="1" si="55"/>
        <v>0</v>
      </c>
      <c r="AY73" s="15">
        <f t="shared" ca="1" si="55"/>
        <v>0</v>
      </c>
      <c r="AZ73" s="15">
        <f t="shared" ca="1" si="55"/>
        <v>0</v>
      </c>
      <c r="BA73" s="15">
        <f t="shared" ca="1" si="55"/>
        <v>0</v>
      </c>
      <c r="BB73" s="15">
        <f t="shared" ca="1" si="55"/>
        <v>0</v>
      </c>
      <c r="BC73" s="15">
        <f t="shared" ca="1" si="55"/>
        <v>0</v>
      </c>
      <c r="BD73" s="15">
        <f t="shared" ca="1" si="55"/>
        <v>0</v>
      </c>
      <c r="BE73" s="15">
        <f t="shared" ca="1" si="55"/>
        <v>0</v>
      </c>
      <c r="BF73" s="15">
        <f t="shared" ca="1" si="55"/>
        <v>0</v>
      </c>
      <c r="BG73" s="15">
        <f t="shared" ca="1" si="55"/>
        <v>0</v>
      </c>
    </row>
    <row r="74" spans="1:59" x14ac:dyDescent="0.2">
      <c r="A74" s="189">
        <f t="shared" ca="1" si="39"/>
        <v>0</v>
      </c>
      <c r="B74" s="189">
        <f t="shared" ca="1" si="40"/>
        <v>0</v>
      </c>
      <c r="C74" s="189">
        <f t="shared" ca="1" si="41"/>
        <v>0</v>
      </c>
      <c r="D74" s="189">
        <f t="shared" ca="1" si="42"/>
        <v>0</v>
      </c>
      <c r="E74" s="189">
        <f t="shared" ca="1" si="43"/>
        <v>0</v>
      </c>
      <c r="F74" s="15">
        <f t="shared" ca="1" si="44"/>
        <v>0</v>
      </c>
      <c r="G74" s="15">
        <f t="shared" ca="1" si="45"/>
        <v>0</v>
      </c>
      <c r="H74" s="15">
        <f t="shared" ca="1" si="55"/>
        <v>0</v>
      </c>
      <c r="I74" s="15">
        <f t="shared" ca="1" si="55"/>
        <v>0</v>
      </c>
      <c r="J74" s="15">
        <f t="shared" ca="1" si="55"/>
        <v>0</v>
      </c>
      <c r="K74" s="15">
        <f t="shared" ca="1" si="55"/>
        <v>0</v>
      </c>
      <c r="L74" s="15">
        <f t="shared" ca="1" si="55"/>
        <v>0</v>
      </c>
      <c r="M74" s="15">
        <f t="shared" ca="1" si="55"/>
        <v>0</v>
      </c>
      <c r="N74" s="15">
        <f t="shared" ca="1" si="55"/>
        <v>0</v>
      </c>
      <c r="O74" s="15">
        <f t="shared" ca="1" si="55"/>
        <v>0</v>
      </c>
      <c r="P74" s="15">
        <f t="shared" ca="1" si="55"/>
        <v>0</v>
      </c>
      <c r="Q74" s="15">
        <f t="shared" ca="1" si="55"/>
        <v>0</v>
      </c>
      <c r="R74" s="15">
        <f t="shared" ca="1" si="55"/>
        <v>0</v>
      </c>
      <c r="S74" s="15">
        <f t="shared" ca="1" si="55"/>
        <v>0</v>
      </c>
      <c r="T74" s="15">
        <f t="shared" ca="1" si="55"/>
        <v>0</v>
      </c>
      <c r="U74" s="15">
        <f t="shared" ca="1" si="55"/>
        <v>0</v>
      </c>
      <c r="V74" s="15">
        <f t="shared" ca="1" si="55"/>
        <v>0</v>
      </c>
      <c r="W74" s="15">
        <f t="shared" ca="1" si="55"/>
        <v>0</v>
      </c>
      <c r="X74" s="15">
        <f t="shared" ca="1" si="55"/>
        <v>0</v>
      </c>
      <c r="Y74" s="15">
        <f t="shared" ca="1" si="55"/>
        <v>0</v>
      </c>
      <c r="Z74" s="15">
        <f t="shared" ca="1" si="55"/>
        <v>0</v>
      </c>
      <c r="AA74" s="15">
        <f t="shared" ca="1" si="55"/>
        <v>0</v>
      </c>
      <c r="AB74" s="15">
        <f t="shared" ca="1" si="55"/>
        <v>0</v>
      </c>
      <c r="AC74" s="15">
        <f t="shared" ca="1" si="55"/>
        <v>0</v>
      </c>
      <c r="AD74" s="15">
        <f t="shared" ca="1" si="55"/>
        <v>0</v>
      </c>
      <c r="AE74" s="15">
        <f t="shared" ca="1" si="55"/>
        <v>0</v>
      </c>
      <c r="AF74" s="15">
        <f t="shared" ca="1" si="55"/>
        <v>0</v>
      </c>
      <c r="AG74" s="15">
        <f t="shared" ca="1" si="55"/>
        <v>0</v>
      </c>
      <c r="AH74" s="15">
        <f t="shared" ca="1" si="55"/>
        <v>0</v>
      </c>
      <c r="AI74" s="15">
        <f t="shared" ca="1" si="55"/>
        <v>0</v>
      </c>
      <c r="AJ74" s="15">
        <f t="shared" ca="1" si="55"/>
        <v>0</v>
      </c>
      <c r="AK74" s="15">
        <f t="shared" ca="1" si="55"/>
        <v>0</v>
      </c>
      <c r="AL74" s="15">
        <f t="shared" ca="1" si="55"/>
        <v>0</v>
      </c>
      <c r="AM74" s="15">
        <f t="shared" ca="1" si="55"/>
        <v>0</v>
      </c>
      <c r="AN74" s="15">
        <f t="shared" ca="1" si="55"/>
        <v>0</v>
      </c>
      <c r="AO74" s="15">
        <f t="shared" ca="1" si="55"/>
        <v>0</v>
      </c>
      <c r="AP74" s="15">
        <f t="shared" ca="1" si="55"/>
        <v>0</v>
      </c>
      <c r="AQ74" s="15">
        <f t="shared" ca="1" si="55"/>
        <v>0</v>
      </c>
      <c r="AR74" s="15">
        <f t="shared" ca="1" si="55"/>
        <v>0</v>
      </c>
      <c r="AS74" s="15">
        <f t="shared" ca="1" si="55"/>
        <v>0</v>
      </c>
      <c r="AT74" s="15">
        <f t="shared" ca="1" si="55"/>
        <v>0</v>
      </c>
      <c r="AU74" s="15">
        <f t="shared" ca="1" si="55"/>
        <v>0</v>
      </c>
      <c r="AV74" s="15">
        <f t="shared" ca="1" si="55"/>
        <v>0</v>
      </c>
      <c r="AW74" s="15">
        <f t="shared" ca="1" si="55"/>
        <v>0</v>
      </c>
      <c r="AX74" s="15">
        <f t="shared" ca="1" si="55"/>
        <v>0</v>
      </c>
      <c r="AY74" s="15">
        <f t="shared" ca="1" si="55"/>
        <v>0</v>
      </c>
      <c r="AZ74" s="15">
        <f t="shared" ca="1" si="55"/>
        <v>0</v>
      </c>
      <c r="BA74" s="15">
        <f t="shared" ca="1" si="55"/>
        <v>0</v>
      </c>
      <c r="BB74" s="15">
        <f t="shared" ca="1" si="55"/>
        <v>0</v>
      </c>
      <c r="BC74" s="15">
        <f t="shared" ca="1" si="55"/>
        <v>0</v>
      </c>
      <c r="BD74" s="15">
        <f t="shared" ca="1" si="55"/>
        <v>0</v>
      </c>
      <c r="BE74" s="15">
        <f t="shared" ca="1" si="55"/>
        <v>0</v>
      </c>
      <c r="BF74" s="15">
        <f t="shared" ca="1" si="55"/>
        <v>0</v>
      </c>
      <c r="BG74" s="15">
        <f t="shared" ca="1" si="55"/>
        <v>0</v>
      </c>
    </row>
    <row r="75" spans="1:59" x14ac:dyDescent="0.2">
      <c r="A75" s="189">
        <f t="shared" ca="1" si="39"/>
        <v>0</v>
      </c>
      <c r="B75" s="189">
        <f t="shared" ca="1" si="40"/>
        <v>0</v>
      </c>
      <c r="C75" s="189">
        <f t="shared" ca="1" si="41"/>
        <v>0</v>
      </c>
      <c r="D75" s="189">
        <f t="shared" ca="1" si="42"/>
        <v>0</v>
      </c>
      <c r="E75" s="189">
        <f t="shared" ca="1" si="43"/>
        <v>0</v>
      </c>
      <c r="F75" s="15">
        <f t="shared" ca="1" si="44"/>
        <v>0</v>
      </c>
      <c r="G75" s="15">
        <f t="shared" ca="1" si="45"/>
        <v>0</v>
      </c>
      <c r="H75" s="15">
        <f t="shared" ca="1" si="55"/>
        <v>0</v>
      </c>
      <c r="I75" s="15">
        <f t="shared" ca="1" si="55"/>
        <v>0</v>
      </c>
      <c r="J75" s="15">
        <f t="shared" ca="1" si="55"/>
        <v>0</v>
      </c>
      <c r="K75" s="15">
        <f t="shared" ca="1" si="55"/>
        <v>0</v>
      </c>
      <c r="L75" s="15">
        <f t="shared" ca="1" si="55"/>
        <v>0</v>
      </c>
      <c r="M75" s="15">
        <f t="shared" ca="1" si="55"/>
        <v>0</v>
      </c>
      <c r="N75" s="15">
        <f t="shared" ca="1" si="55"/>
        <v>0</v>
      </c>
      <c r="O75" s="15">
        <f t="shared" ca="1" si="55"/>
        <v>0</v>
      </c>
      <c r="P75" s="15">
        <f t="shared" ca="1" si="55"/>
        <v>0</v>
      </c>
      <c r="Q75" s="15">
        <f t="shared" ca="1" si="55"/>
        <v>0</v>
      </c>
      <c r="R75" s="15">
        <f t="shared" ca="1" si="55"/>
        <v>0</v>
      </c>
      <c r="S75" s="15">
        <f t="shared" ca="1" si="55"/>
        <v>0</v>
      </c>
      <c r="T75" s="15">
        <f t="shared" ca="1" si="55"/>
        <v>0</v>
      </c>
      <c r="U75" s="15">
        <f t="shared" ca="1" si="55"/>
        <v>0</v>
      </c>
      <c r="V75" s="15">
        <f t="shared" ca="1" si="55"/>
        <v>0</v>
      </c>
      <c r="W75" s="15">
        <f t="shared" ca="1" si="55"/>
        <v>0</v>
      </c>
      <c r="X75" s="15">
        <f t="shared" ca="1" si="55"/>
        <v>0</v>
      </c>
      <c r="Y75" s="15">
        <f t="shared" ca="1" si="55"/>
        <v>0</v>
      </c>
      <c r="Z75" s="15">
        <f t="shared" ca="1" si="55"/>
        <v>0</v>
      </c>
      <c r="AA75" s="15">
        <f t="shared" ca="1" si="55"/>
        <v>0</v>
      </c>
      <c r="AB75" s="15">
        <f t="shared" ca="1" si="55"/>
        <v>0</v>
      </c>
      <c r="AC75" s="15">
        <f t="shared" ca="1" si="55"/>
        <v>0</v>
      </c>
      <c r="AD75" s="15">
        <f t="shared" ca="1" si="55"/>
        <v>0</v>
      </c>
      <c r="AE75" s="15">
        <f t="shared" ca="1" si="55"/>
        <v>0</v>
      </c>
      <c r="AF75" s="15">
        <f t="shared" ca="1" si="55"/>
        <v>0</v>
      </c>
      <c r="AG75" s="15">
        <f t="shared" ca="1" si="55"/>
        <v>0</v>
      </c>
      <c r="AH75" s="15">
        <f t="shared" ca="1" si="55"/>
        <v>0</v>
      </c>
      <c r="AI75" s="15">
        <f t="shared" ca="1" si="55"/>
        <v>0</v>
      </c>
      <c r="AJ75" s="15">
        <f t="shared" ca="1" si="55"/>
        <v>0</v>
      </c>
      <c r="AK75" s="15">
        <f t="shared" ca="1" si="55"/>
        <v>0</v>
      </c>
      <c r="AL75" s="15">
        <f t="shared" ca="1" si="55"/>
        <v>0</v>
      </c>
      <c r="AM75" s="15">
        <f t="shared" ca="1" si="55"/>
        <v>0</v>
      </c>
      <c r="AN75" s="15">
        <f t="shared" ca="1" si="55"/>
        <v>0</v>
      </c>
      <c r="AO75" s="15">
        <f t="shared" ca="1" si="55"/>
        <v>0</v>
      </c>
      <c r="AP75" s="15">
        <f t="shared" ca="1" si="55"/>
        <v>0</v>
      </c>
      <c r="AQ75" s="15">
        <f t="shared" ca="1" si="55"/>
        <v>0</v>
      </c>
      <c r="AR75" s="15">
        <f t="shared" ca="1" si="55"/>
        <v>0</v>
      </c>
      <c r="AS75" s="15">
        <f t="shared" ca="1" si="55"/>
        <v>0</v>
      </c>
      <c r="AT75" s="15">
        <f t="shared" ca="1" si="55"/>
        <v>0</v>
      </c>
      <c r="AU75" s="15">
        <f t="shared" ca="1" si="55"/>
        <v>0</v>
      </c>
      <c r="AV75" s="15">
        <f t="shared" ca="1" si="55"/>
        <v>0</v>
      </c>
      <c r="AW75" s="15">
        <f t="shared" ca="1" si="55"/>
        <v>0</v>
      </c>
      <c r="AX75" s="15">
        <f t="shared" ca="1" si="55"/>
        <v>0</v>
      </c>
      <c r="AY75" s="15">
        <f t="shared" ca="1" si="55"/>
        <v>0</v>
      </c>
      <c r="AZ75" s="15">
        <f t="shared" ca="1" si="55"/>
        <v>0</v>
      </c>
      <c r="BA75" s="15">
        <f t="shared" ca="1" si="55"/>
        <v>0</v>
      </c>
      <c r="BB75" s="15">
        <f t="shared" ca="1" si="55"/>
        <v>0</v>
      </c>
      <c r="BC75" s="15">
        <f t="shared" ca="1" si="55"/>
        <v>0</v>
      </c>
      <c r="BD75" s="15">
        <f t="shared" ca="1" si="55"/>
        <v>0</v>
      </c>
      <c r="BE75" s="15">
        <f t="shared" ca="1" si="55"/>
        <v>0</v>
      </c>
      <c r="BF75" s="15">
        <f t="shared" ca="1" si="55"/>
        <v>0</v>
      </c>
      <c r="BG75" s="15">
        <f t="shared" ca="1" si="55"/>
        <v>0</v>
      </c>
    </row>
    <row r="76" spans="1:59" x14ac:dyDescent="0.2">
      <c r="A76" s="189">
        <f t="shared" ca="1" si="39"/>
        <v>0</v>
      </c>
      <c r="B76" s="189">
        <f t="shared" ca="1" si="40"/>
        <v>0</v>
      </c>
      <c r="C76" s="189">
        <f t="shared" ca="1" si="41"/>
        <v>0</v>
      </c>
      <c r="D76" s="189">
        <f t="shared" ca="1" si="42"/>
        <v>0</v>
      </c>
      <c r="E76" s="189">
        <f t="shared" ca="1" si="43"/>
        <v>0</v>
      </c>
      <c r="F76" s="15">
        <f t="shared" ca="1" si="44"/>
        <v>0</v>
      </c>
      <c r="G76" s="15">
        <f t="shared" ca="1" si="45"/>
        <v>0</v>
      </c>
      <c r="H76" s="15">
        <f t="shared" ca="1" si="55"/>
        <v>0</v>
      </c>
      <c r="I76" s="15">
        <f t="shared" ca="1" si="55"/>
        <v>0</v>
      </c>
      <c r="J76" s="15">
        <f t="shared" ca="1" si="55"/>
        <v>0</v>
      </c>
      <c r="K76" s="15">
        <f t="shared" ca="1" si="55"/>
        <v>0</v>
      </c>
      <c r="L76" s="15">
        <f t="shared" ca="1" si="55"/>
        <v>0</v>
      </c>
      <c r="M76" s="15">
        <f t="shared" ca="1" si="55"/>
        <v>0</v>
      </c>
      <c r="N76" s="15">
        <f t="shared" ca="1" si="55"/>
        <v>0</v>
      </c>
      <c r="O76" s="15">
        <f t="shared" ca="1" si="55"/>
        <v>0</v>
      </c>
      <c r="P76" s="15">
        <f t="shared" ca="1" si="55"/>
        <v>0</v>
      </c>
      <c r="Q76" s="15">
        <f t="shared" ca="1" si="55"/>
        <v>0</v>
      </c>
      <c r="R76" s="15">
        <f t="shared" ca="1" si="55"/>
        <v>0</v>
      </c>
      <c r="S76" s="15">
        <f t="shared" ca="1" si="55"/>
        <v>0</v>
      </c>
      <c r="T76" s="15">
        <f t="shared" ref="H76:BG81" ca="1" si="56">IFERROR(SUMIFS(OFFSET(INDIRECT(ADDRESS(1,1,1,1,TEXT(T$2,"YYYY-MM-DD"))),3,T$20-1,40,1),OFFSET(INDIRECT(ADDRESS(1,1,1,1,TEXT(T$2,"YYYY-MM-DD"))),3,0,40,1),$A76,OFFSET(INDIRECT(ADDRESS(1,1,1,1,TEXT(T$2,"YYYY-MM-DD"))),3,T$20,40,1),"Y"),0)+IFERROR(SUMIFS(OFFSET(INDIRECT(ADDRESS(1,1,1,1,TEXT(T$2,"YYYY-MM-DD"))),3,T$20-1,40,1),OFFSET(INDIRECT(ADDRESS(1,1,1,1,TEXT(T$2,"YYYY-MM-DD"))),3,0,40,1),$A76,OFFSET(INDIRECT(ADDRESS(1,1,1,1,TEXT(T$2,"YYYY-MM-DD"))),3,T$20,40,1),"N",OFFSET(INDIRECT(ADDRESS(1,1,1,1,TEXT(T$2,"YYYY-MM-DD"))),3,3,40,1),"Leave"),0)+IFERROR(IF($F$19="N",SUMIFS(OFFSET(INDIRECT(ADDRESS(1,1,1,1,TEXT(T$2,"YYYY-MM-DD"))),3,T$20-1,40,1),OFFSET(INDIRECT(ADDRESS(1,1,1,1,TEXT(T$2,"YYYY-MM-DD"))),3,0,40,1),$A76,OFFSET(INDIRECT(ADDRESS(1,1,1,1,TEXT(T$2,"YYYY-MM-DD"))),3,T$20,40,1),"N",OFFSET(INDIRECT(ADDRESS(1,1,1,1,TEXT(T$2,"YYYY-MM-DD"))),3,3,40,1),"&lt;&gt;Leave")),0)</f>
        <v>0</v>
      </c>
      <c r="U76" s="15">
        <f t="shared" ca="1" si="56"/>
        <v>0</v>
      </c>
      <c r="V76" s="15">
        <f t="shared" ca="1" si="56"/>
        <v>0</v>
      </c>
      <c r="W76" s="15">
        <f t="shared" ca="1" si="56"/>
        <v>0</v>
      </c>
      <c r="X76" s="15">
        <f t="shared" ca="1" si="56"/>
        <v>0</v>
      </c>
      <c r="Y76" s="15">
        <f t="shared" ca="1" si="56"/>
        <v>0</v>
      </c>
      <c r="Z76" s="15">
        <f t="shared" ca="1" si="56"/>
        <v>0</v>
      </c>
      <c r="AA76" s="15">
        <f t="shared" ca="1" si="56"/>
        <v>0</v>
      </c>
      <c r="AB76" s="15">
        <f t="shared" ca="1" si="56"/>
        <v>0</v>
      </c>
      <c r="AC76" s="15">
        <f t="shared" ca="1" si="56"/>
        <v>0</v>
      </c>
      <c r="AD76" s="15">
        <f t="shared" ca="1" si="56"/>
        <v>0</v>
      </c>
      <c r="AE76" s="15">
        <f t="shared" ca="1" si="56"/>
        <v>0</v>
      </c>
      <c r="AF76" s="15">
        <f t="shared" ca="1" si="56"/>
        <v>0</v>
      </c>
      <c r="AG76" s="15">
        <f t="shared" ca="1" si="56"/>
        <v>0</v>
      </c>
      <c r="AH76" s="15">
        <f t="shared" ca="1" si="56"/>
        <v>0</v>
      </c>
      <c r="AI76" s="15">
        <f t="shared" ca="1" si="56"/>
        <v>0</v>
      </c>
      <c r="AJ76" s="15">
        <f t="shared" ca="1" si="56"/>
        <v>0</v>
      </c>
      <c r="AK76" s="15">
        <f t="shared" ca="1" si="56"/>
        <v>0</v>
      </c>
      <c r="AL76" s="15">
        <f t="shared" ca="1" si="56"/>
        <v>0</v>
      </c>
      <c r="AM76" s="15">
        <f t="shared" ca="1" si="56"/>
        <v>0</v>
      </c>
      <c r="AN76" s="15">
        <f t="shared" ca="1" si="56"/>
        <v>0</v>
      </c>
      <c r="AO76" s="15">
        <f t="shared" ca="1" si="56"/>
        <v>0</v>
      </c>
      <c r="AP76" s="15">
        <f t="shared" ca="1" si="56"/>
        <v>0</v>
      </c>
      <c r="AQ76" s="15">
        <f t="shared" ca="1" si="56"/>
        <v>0</v>
      </c>
      <c r="AR76" s="15">
        <f t="shared" ca="1" si="56"/>
        <v>0</v>
      </c>
      <c r="AS76" s="15">
        <f t="shared" ca="1" si="56"/>
        <v>0</v>
      </c>
      <c r="AT76" s="15">
        <f t="shared" ca="1" si="56"/>
        <v>0</v>
      </c>
      <c r="AU76" s="15">
        <f t="shared" ca="1" si="56"/>
        <v>0</v>
      </c>
      <c r="AV76" s="15">
        <f t="shared" ca="1" si="56"/>
        <v>0</v>
      </c>
      <c r="AW76" s="15">
        <f t="shared" ca="1" si="56"/>
        <v>0</v>
      </c>
      <c r="AX76" s="15">
        <f t="shared" ca="1" si="56"/>
        <v>0</v>
      </c>
      <c r="AY76" s="15">
        <f t="shared" ca="1" si="56"/>
        <v>0</v>
      </c>
      <c r="AZ76" s="15">
        <f t="shared" ca="1" si="56"/>
        <v>0</v>
      </c>
      <c r="BA76" s="15">
        <f t="shared" ca="1" si="56"/>
        <v>0</v>
      </c>
      <c r="BB76" s="15">
        <f t="shared" ca="1" si="56"/>
        <v>0</v>
      </c>
      <c r="BC76" s="15">
        <f t="shared" ca="1" si="56"/>
        <v>0</v>
      </c>
      <c r="BD76" s="15">
        <f t="shared" ca="1" si="56"/>
        <v>0</v>
      </c>
      <c r="BE76" s="15">
        <f t="shared" ca="1" si="56"/>
        <v>0</v>
      </c>
      <c r="BF76" s="15">
        <f t="shared" ca="1" si="56"/>
        <v>0</v>
      </c>
      <c r="BG76" s="15">
        <f t="shared" ca="1" si="56"/>
        <v>0</v>
      </c>
    </row>
    <row r="77" spans="1:59" x14ac:dyDescent="0.2">
      <c r="A77" s="189">
        <f t="shared" ca="1" si="39"/>
        <v>0</v>
      </c>
      <c r="B77" s="189">
        <f t="shared" ca="1" si="40"/>
        <v>0</v>
      </c>
      <c r="C77" s="189">
        <f t="shared" ca="1" si="41"/>
        <v>0</v>
      </c>
      <c r="D77" s="189">
        <f t="shared" ca="1" si="42"/>
        <v>0</v>
      </c>
      <c r="E77" s="189">
        <f t="shared" ca="1" si="43"/>
        <v>0</v>
      </c>
      <c r="F77" s="15">
        <f t="shared" ca="1" si="44"/>
        <v>0</v>
      </c>
      <c r="G77" s="15">
        <f t="shared" ca="1" si="45"/>
        <v>0</v>
      </c>
      <c r="H77" s="15">
        <f t="shared" ca="1" si="56"/>
        <v>0</v>
      </c>
      <c r="I77" s="15">
        <f t="shared" ca="1" si="56"/>
        <v>0</v>
      </c>
      <c r="J77" s="15">
        <f t="shared" ca="1" si="56"/>
        <v>0</v>
      </c>
      <c r="K77" s="15">
        <f t="shared" ca="1" si="56"/>
        <v>0</v>
      </c>
      <c r="L77" s="15">
        <f t="shared" ca="1" si="56"/>
        <v>0</v>
      </c>
      <c r="M77" s="15">
        <f t="shared" ca="1" si="56"/>
        <v>0</v>
      </c>
      <c r="N77" s="15">
        <f t="shared" ca="1" si="56"/>
        <v>0</v>
      </c>
      <c r="O77" s="15">
        <f t="shared" ca="1" si="56"/>
        <v>0</v>
      </c>
      <c r="P77" s="15">
        <f t="shared" ca="1" si="56"/>
        <v>0</v>
      </c>
      <c r="Q77" s="15">
        <f t="shared" ca="1" si="56"/>
        <v>0</v>
      </c>
      <c r="R77" s="15">
        <f t="shared" ca="1" si="56"/>
        <v>0</v>
      </c>
      <c r="S77" s="15">
        <f t="shared" ca="1" si="56"/>
        <v>0</v>
      </c>
      <c r="T77" s="15">
        <f t="shared" ca="1" si="56"/>
        <v>0</v>
      </c>
      <c r="U77" s="15">
        <f t="shared" ca="1" si="56"/>
        <v>0</v>
      </c>
      <c r="V77" s="15">
        <f t="shared" ca="1" si="56"/>
        <v>0</v>
      </c>
      <c r="W77" s="15">
        <f t="shared" ca="1" si="56"/>
        <v>0</v>
      </c>
      <c r="X77" s="15">
        <f t="shared" ca="1" si="56"/>
        <v>0</v>
      </c>
      <c r="Y77" s="15">
        <f t="shared" ca="1" si="56"/>
        <v>0</v>
      </c>
      <c r="Z77" s="15">
        <f t="shared" ca="1" si="56"/>
        <v>0</v>
      </c>
      <c r="AA77" s="15">
        <f t="shared" ca="1" si="56"/>
        <v>0</v>
      </c>
      <c r="AB77" s="15">
        <f t="shared" ca="1" si="56"/>
        <v>0</v>
      </c>
      <c r="AC77" s="15">
        <f t="shared" ca="1" si="56"/>
        <v>0</v>
      </c>
      <c r="AD77" s="15">
        <f t="shared" ca="1" si="56"/>
        <v>0</v>
      </c>
      <c r="AE77" s="15">
        <f t="shared" ca="1" si="56"/>
        <v>0</v>
      </c>
      <c r="AF77" s="15">
        <f t="shared" ca="1" si="56"/>
        <v>0</v>
      </c>
      <c r="AG77" s="15">
        <f t="shared" ca="1" si="56"/>
        <v>0</v>
      </c>
      <c r="AH77" s="15">
        <f t="shared" ca="1" si="56"/>
        <v>0</v>
      </c>
      <c r="AI77" s="15">
        <f t="shared" ca="1" si="56"/>
        <v>0</v>
      </c>
      <c r="AJ77" s="15">
        <f t="shared" ca="1" si="56"/>
        <v>0</v>
      </c>
      <c r="AK77" s="15">
        <f t="shared" ca="1" si="56"/>
        <v>0</v>
      </c>
      <c r="AL77" s="15">
        <f t="shared" ca="1" si="56"/>
        <v>0</v>
      </c>
      <c r="AM77" s="15">
        <f t="shared" ca="1" si="56"/>
        <v>0</v>
      </c>
      <c r="AN77" s="15">
        <f t="shared" ca="1" si="56"/>
        <v>0</v>
      </c>
      <c r="AO77" s="15">
        <f t="shared" ca="1" si="56"/>
        <v>0</v>
      </c>
      <c r="AP77" s="15">
        <f t="shared" ca="1" si="56"/>
        <v>0</v>
      </c>
      <c r="AQ77" s="15">
        <f t="shared" ca="1" si="56"/>
        <v>0</v>
      </c>
      <c r="AR77" s="15">
        <f t="shared" ca="1" si="56"/>
        <v>0</v>
      </c>
      <c r="AS77" s="15">
        <f t="shared" ca="1" si="56"/>
        <v>0</v>
      </c>
      <c r="AT77" s="15">
        <f t="shared" ca="1" si="56"/>
        <v>0</v>
      </c>
      <c r="AU77" s="15">
        <f t="shared" ca="1" si="56"/>
        <v>0</v>
      </c>
      <c r="AV77" s="15">
        <f t="shared" ca="1" si="56"/>
        <v>0</v>
      </c>
      <c r="AW77" s="15">
        <f t="shared" ca="1" si="56"/>
        <v>0</v>
      </c>
      <c r="AX77" s="15">
        <f t="shared" ca="1" si="56"/>
        <v>0</v>
      </c>
      <c r="AY77" s="15">
        <f t="shared" ca="1" si="56"/>
        <v>0</v>
      </c>
      <c r="AZ77" s="15">
        <f t="shared" ca="1" si="56"/>
        <v>0</v>
      </c>
      <c r="BA77" s="15">
        <f t="shared" ca="1" si="56"/>
        <v>0</v>
      </c>
      <c r="BB77" s="15">
        <f t="shared" ca="1" si="56"/>
        <v>0</v>
      </c>
      <c r="BC77" s="15">
        <f t="shared" ca="1" si="56"/>
        <v>0</v>
      </c>
      <c r="BD77" s="15">
        <f t="shared" ca="1" si="56"/>
        <v>0</v>
      </c>
      <c r="BE77" s="15">
        <f t="shared" ca="1" si="56"/>
        <v>0</v>
      </c>
      <c r="BF77" s="15">
        <f t="shared" ca="1" si="56"/>
        <v>0</v>
      </c>
      <c r="BG77" s="15">
        <f t="shared" ca="1" si="56"/>
        <v>0</v>
      </c>
    </row>
    <row r="78" spans="1:59" x14ac:dyDescent="0.2">
      <c r="A78" s="189">
        <f t="shared" ca="1" si="39"/>
        <v>0</v>
      </c>
      <c r="B78" s="189">
        <f t="shared" ca="1" si="40"/>
        <v>0</v>
      </c>
      <c r="C78" s="189">
        <f t="shared" ca="1" si="41"/>
        <v>0</v>
      </c>
      <c r="D78" s="189">
        <f t="shared" ca="1" si="42"/>
        <v>0</v>
      </c>
      <c r="E78" s="189">
        <f t="shared" ca="1" si="43"/>
        <v>0</v>
      </c>
      <c r="F78" s="15">
        <f t="shared" ca="1" si="44"/>
        <v>0</v>
      </c>
      <c r="G78" s="15">
        <f t="shared" ca="1" si="45"/>
        <v>0</v>
      </c>
      <c r="H78" s="15">
        <f t="shared" ca="1" si="56"/>
        <v>0</v>
      </c>
      <c r="I78" s="15">
        <f t="shared" ca="1" si="56"/>
        <v>0</v>
      </c>
      <c r="J78" s="15">
        <f t="shared" ca="1" si="56"/>
        <v>0</v>
      </c>
      <c r="K78" s="15">
        <f t="shared" ca="1" si="56"/>
        <v>0</v>
      </c>
      <c r="L78" s="15">
        <f t="shared" ca="1" si="56"/>
        <v>0</v>
      </c>
      <c r="M78" s="15">
        <f t="shared" ca="1" si="56"/>
        <v>0</v>
      </c>
      <c r="N78" s="15">
        <f t="shared" ca="1" si="56"/>
        <v>0</v>
      </c>
      <c r="O78" s="15">
        <f t="shared" ca="1" si="56"/>
        <v>0</v>
      </c>
      <c r="P78" s="15">
        <f t="shared" ca="1" si="56"/>
        <v>0</v>
      </c>
      <c r="Q78" s="15">
        <f t="shared" ca="1" si="56"/>
        <v>0</v>
      </c>
      <c r="R78" s="15">
        <f t="shared" ca="1" si="56"/>
        <v>0</v>
      </c>
      <c r="S78" s="15">
        <f t="shared" ca="1" si="56"/>
        <v>0</v>
      </c>
      <c r="T78" s="15">
        <f t="shared" ca="1" si="56"/>
        <v>0</v>
      </c>
      <c r="U78" s="15">
        <f t="shared" ca="1" si="56"/>
        <v>0</v>
      </c>
      <c r="V78" s="15">
        <f t="shared" ca="1" si="56"/>
        <v>0</v>
      </c>
      <c r="W78" s="15">
        <f t="shared" ca="1" si="56"/>
        <v>0</v>
      </c>
      <c r="X78" s="15">
        <f t="shared" ca="1" si="56"/>
        <v>0</v>
      </c>
      <c r="Y78" s="15">
        <f t="shared" ca="1" si="56"/>
        <v>0</v>
      </c>
      <c r="Z78" s="15">
        <f t="shared" ca="1" si="56"/>
        <v>0</v>
      </c>
      <c r="AA78" s="15">
        <f t="shared" ca="1" si="56"/>
        <v>0</v>
      </c>
      <c r="AB78" s="15">
        <f t="shared" ca="1" si="56"/>
        <v>0</v>
      </c>
      <c r="AC78" s="15">
        <f t="shared" ca="1" si="56"/>
        <v>0</v>
      </c>
      <c r="AD78" s="15">
        <f t="shared" ca="1" si="56"/>
        <v>0</v>
      </c>
      <c r="AE78" s="15">
        <f t="shared" ca="1" si="56"/>
        <v>0</v>
      </c>
      <c r="AF78" s="15">
        <f t="shared" ca="1" si="56"/>
        <v>0</v>
      </c>
      <c r="AG78" s="15">
        <f t="shared" ca="1" si="56"/>
        <v>0</v>
      </c>
      <c r="AH78" s="15">
        <f t="shared" ca="1" si="56"/>
        <v>0</v>
      </c>
      <c r="AI78" s="15">
        <f t="shared" ca="1" si="56"/>
        <v>0</v>
      </c>
      <c r="AJ78" s="15">
        <f t="shared" ca="1" si="56"/>
        <v>0</v>
      </c>
      <c r="AK78" s="15">
        <f t="shared" ca="1" si="56"/>
        <v>0</v>
      </c>
      <c r="AL78" s="15">
        <f t="shared" ca="1" si="56"/>
        <v>0</v>
      </c>
      <c r="AM78" s="15">
        <f t="shared" ca="1" si="56"/>
        <v>0</v>
      </c>
      <c r="AN78" s="15">
        <f t="shared" ca="1" si="56"/>
        <v>0</v>
      </c>
      <c r="AO78" s="15">
        <f t="shared" ca="1" si="56"/>
        <v>0</v>
      </c>
      <c r="AP78" s="15">
        <f t="shared" ca="1" si="56"/>
        <v>0</v>
      </c>
      <c r="AQ78" s="15">
        <f t="shared" ca="1" si="56"/>
        <v>0</v>
      </c>
      <c r="AR78" s="15">
        <f t="shared" ca="1" si="56"/>
        <v>0</v>
      </c>
      <c r="AS78" s="15">
        <f t="shared" ca="1" si="56"/>
        <v>0</v>
      </c>
      <c r="AT78" s="15">
        <f t="shared" ca="1" si="56"/>
        <v>0</v>
      </c>
      <c r="AU78" s="15">
        <f t="shared" ca="1" si="56"/>
        <v>0</v>
      </c>
      <c r="AV78" s="15">
        <f t="shared" ca="1" si="56"/>
        <v>0</v>
      </c>
      <c r="AW78" s="15">
        <f t="shared" ca="1" si="56"/>
        <v>0</v>
      </c>
      <c r="AX78" s="15">
        <f t="shared" ca="1" si="56"/>
        <v>0</v>
      </c>
      <c r="AY78" s="15">
        <f t="shared" ca="1" si="56"/>
        <v>0</v>
      </c>
      <c r="AZ78" s="15">
        <f t="shared" ca="1" si="56"/>
        <v>0</v>
      </c>
      <c r="BA78" s="15">
        <f t="shared" ca="1" si="56"/>
        <v>0</v>
      </c>
      <c r="BB78" s="15">
        <f t="shared" ca="1" si="56"/>
        <v>0</v>
      </c>
      <c r="BC78" s="15">
        <f t="shared" ca="1" si="56"/>
        <v>0</v>
      </c>
      <c r="BD78" s="15">
        <f t="shared" ca="1" si="56"/>
        <v>0</v>
      </c>
      <c r="BE78" s="15">
        <f t="shared" ca="1" si="56"/>
        <v>0</v>
      </c>
      <c r="BF78" s="15">
        <f t="shared" ca="1" si="56"/>
        <v>0</v>
      </c>
      <c r="BG78" s="15">
        <f t="shared" ca="1" si="56"/>
        <v>0</v>
      </c>
    </row>
    <row r="79" spans="1:59" x14ac:dyDescent="0.2">
      <c r="A79" s="189">
        <f t="shared" ca="1" si="39"/>
        <v>0</v>
      </c>
      <c r="B79" s="189">
        <f t="shared" ca="1" si="40"/>
        <v>0</v>
      </c>
      <c r="C79" s="189">
        <f t="shared" ca="1" si="41"/>
        <v>0</v>
      </c>
      <c r="D79" s="189">
        <f t="shared" ca="1" si="42"/>
        <v>0</v>
      </c>
      <c r="E79" s="189">
        <f t="shared" ca="1" si="43"/>
        <v>0</v>
      </c>
      <c r="F79" s="15">
        <f t="shared" ca="1" si="44"/>
        <v>0</v>
      </c>
      <c r="G79" s="15">
        <f t="shared" ca="1" si="45"/>
        <v>0</v>
      </c>
      <c r="H79" s="15">
        <f t="shared" ca="1" si="56"/>
        <v>0</v>
      </c>
      <c r="I79" s="15">
        <f t="shared" ca="1" si="56"/>
        <v>0</v>
      </c>
      <c r="J79" s="15">
        <f t="shared" ca="1" si="56"/>
        <v>0</v>
      </c>
      <c r="K79" s="15">
        <f t="shared" ca="1" si="56"/>
        <v>0</v>
      </c>
      <c r="L79" s="15">
        <f t="shared" ca="1" si="56"/>
        <v>0</v>
      </c>
      <c r="M79" s="15">
        <f t="shared" ca="1" si="56"/>
        <v>0</v>
      </c>
      <c r="N79" s="15">
        <f t="shared" ca="1" si="56"/>
        <v>0</v>
      </c>
      <c r="O79" s="15">
        <f t="shared" ca="1" si="56"/>
        <v>0</v>
      </c>
      <c r="P79" s="15">
        <f t="shared" ca="1" si="56"/>
        <v>0</v>
      </c>
      <c r="Q79" s="15">
        <f t="shared" ca="1" si="56"/>
        <v>0</v>
      </c>
      <c r="R79" s="15">
        <f t="shared" ca="1" si="56"/>
        <v>0</v>
      </c>
      <c r="S79" s="15">
        <f t="shared" ca="1" si="56"/>
        <v>0</v>
      </c>
      <c r="T79" s="15">
        <f t="shared" ca="1" si="56"/>
        <v>0</v>
      </c>
      <c r="U79" s="15">
        <f t="shared" ca="1" si="56"/>
        <v>0</v>
      </c>
      <c r="V79" s="15">
        <f t="shared" ca="1" si="56"/>
        <v>0</v>
      </c>
      <c r="W79" s="15">
        <f t="shared" ca="1" si="56"/>
        <v>0</v>
      </c>
      <c r="X79" s="15">
        <f t="shared" ca="1" si="56"/>
        <v>0</v>
      </c>
      <c r="Y79" s="15">
        <f t="shared" ca="1" si="56"/>
        <v>0</v>
      </c>
      <c r="Z79" s="15">
        <f t="shared" ca="1" si="56"/>
        <v>0</v>
      </c>
      <c r="AA79" s="15">
        <f t="shared" ca="1" si="56"/>
        <v>0</v>
      </c>
      <c r="AB79" s="15">
        <f t="shared" ca="1" si="56"/>
        <v>0</v>
      </c>
      <c r="AC79" s="15">
        <f t="shared" ca="1" si="56"/>
        <v>0</v>
      </c>
      <c r="AD79" s="15">
        <f t="shared" ca="1" si="56"/>
        <v>0</v>
      </c>
      <c r="AE79" s="15">
        <f t="shared" ca="1" si="56"/>
        <v>0</v>
      </c>
      <c r="AF79" s="15">
        <f t="shared" ca="1" si="56"/>
        <v>0</v>
      </c>
      <c r="AG79" s="15">
        <f t="shared" ca="1" si="56"/>
        <v>0</v>
      </c>
      <c r="AH79" s="15">
        <f t="shared" ca="1" si="56"/>
        <v>0</v>
      </c>
      <c r="AI79" s="15">
        <f t="shared" ca="1" si="56"/>
        <v>0</v>
      </c>
      <c r="AJ79" s="15">
        <f t="shared" ca="1" si="56"/>
        <v>0</v>
      </c>
      <c r="AK79" s="15">
        <f t="shared" ca="1" si="56"/>
        <v>0</v>
      </c>
      <c r="AL79" s="15">
        <f t="shared" ca="1" si="56"/>
        <v>0</v>
      </c>
      <c r="AM79" s="15">
        <f t="shared" ca="1" si="56"/>
        <v>0</v>
      </c>
      <c r="AN79" s="15">
        <f t="shared" ca="1" si="56"/>
        <v>0</v>
      </c>
      <c r="AO79" s="15">
        <f t="shared" ca="1" si="56"/>
        <v>0</v>
      </c>
      <c r="AP79" s="15">
        <f t="shared" ca="1" si="56"/>
        <v>0</v>
      </c>
      <c r="AQ79" s="15">
        <f t="shared" ca="1" si="56"/>
        <v>0</v>
      </c>
      <c r="AR79" s="15">
        <f t="shared" ca="1" si="56"/>
        <v>0</v>
      </c>
      <c r="AS79" s="15">
        <f t="shared" ca="1" si="56"/>
        <v>0</v>
      </c>
      <c r="AT79" s="15">
        <f t="shared" ca="1" si="56"/>
        <v>0</v>
      </c>
      <c r="AU79" s="15">
        <f t="shared" ca="1" si="56"/>
        <v>0</v>
      </c>
      <c r="AV79" s="15">
        <f t="shared" ca="1" si="56"/>
        <v>0</v>
      </c>
      <c r="AW79" s="15">
        <f t="shared" ca="1" si="56"/>
        <v>0</v>
      </c>
      <c r="AX79" s="15">
        <f t="shared" ca="1" si="56"/>
        <v>0</v>
      </c>
      <c r="AY79" s="15">
        <f t="shared" ca="1" si="56"/>
        <v>0</v>
      </c>
      <c r="AZ79" s="15">
        <f t="shared" ca="1" si="56"/>
        <v>0</v>
      </c>
      <c r="BA79" s="15">
        <f t="shared" ca="1" si="56"/>
        <v>0</v>
      </c>
      <c r="BB79" s="15">
        <f t="shared" ca="1" si="56"/>
        <v>0</v>
      </c>
      <c r="BC79" s="15">
        <f t="shared" ca="1" si="56"/>
        <v>0</v>
      </c>
      <c r="BD79" s="15">
        <f t="shared" ca="1" si="56"/>
        <v>0</v>
      </c>
      <c r="BE79" s="15">
        <f t="shared" ca="1" si="56"/>
        <v>0</v>
      </c>
      <c r="BF79" s="15">
        <f t="shared" ca="1" si="56"/>
        <v>0</v>
      </c>
      <c r="BG79" s="15">
        <f t="shared" ca="1" si="56"/>
        <v>0</v>
      </c>
    </row>
    <row r="80" spans="1:59" x14ac:dyDescent="0.2">
      <c r="A80" s="189">
        <f t="shared" ca="1" si="39"/>
        <v>0</v>
      </c>
      <c r="B80" s="189">
        <f t="shared" ca="1" si="40"/>
        <v>0</v>
      </c>
      <c r="C80" s="189">
        <f t="shared" ca="1" si="41"/>
        <v>0</v>
      </c>
      <c r="D80" s="189">
        <f t="shared" ca="1" si="42"/>
        <v>0</v>
      </c>
      <c r="E80" s="189">
        <f t="shared" ca="1" si="43"/>
        <v>0</v>
      </c>
      <c r="F80" s="15">
        <f t="shared" ca="1" si="44"/>
        <v>0</v>
      </c>
      <c r="G80" s="15">
        <f t="shared" ca="1" si="45"/>
        <v>0</v>
      </c>
      <c r="H80" s="15">
        <f t="shared" ca="1" si="56"/>
        <v>0</v>
      </c>
      <c r="I80" s="15">
        <f t="shared" ca="1" si="56"/>
        <v>0</v>
      </c>
      <c r="J80" s="15">
        <f t="shared" ca="1" si="56"/>
        <v>0</v>
      </c>
      <c r="K80" s="15">
        <f t="shared" ca="1" si="56"/>
        <v>0</v>
      </c>
      <c r="L80" s="15">
        <f t="shared" ca="1" si="56"/>
        <v>0</v>
      </c>
      <c r="M80" s="15">
        <f t="shared" ca="1" si="56"/>
        <v>0</v>
      </c>
      <c r="N80" s="15">
        <f t="shared" ca="1" si="56"/>
        <v>0</v>
      </c>
      <c r="O80" s="15">
        <f t="shared" ca="1" si="56"/>
        <v>0</v>
      </c>
      <c r="P80" s="15">
        <f t="shared" ca="1" si="56"/>
        <v>0</v>
      </c>
      <c r="Q80" s="15">
        <f t="shared" ca="1" si="56"/>
        <v>0</v>
      </c>
      <c r="R80" s="15">
        <f t="shared" ca="1" si="56"/>
        <v>0</v>
      </c>
      <c r="S80" s="15">
        <f t="shared" ca="1" si="56"/>
        <v>0</v>
      </c>
      <c r="T80" s="15">
        <f t="shared" ca="1" si="56"/>
        <v>0</v>
      </c>
      <c r="U80" s="15">
        <f t="shared" ca="1" si="56"/>
        <v>0</v>
      </c>
      <c r="V80" s="15">
        <f t="shared" ca="1" si="56"/>
        <v>0</v>
      </c>
      <c r="W80" s="15">
        <f t="shared" ca="1" si="56"/>
        <v>0</v>
      </c>
      <c r="X80" s="15">
        <f t="shared" ca="1" si="56"/>
        <v>0</v>
      </c>
      <c r="Y80" s="15">
        <f t="shared" ca="1" si="56"/>
        <v>0</v>
      </c>
      <c r="Z80" s="15">
        <f t="shared" ca="1" si="56"/>
        <v>0</v>
      </c>
      <c r="AA80" s="15">
        <f t="shared" ca="1" si="56"/>
        <v>0</v>
      </c>
      <c r="AB80" s="15">
        <f t="shared" ca="1" si="56"/>
        <v>0</v>
      </c>
      <c r="AC80" s="15">
        <f t="shared" ca="1" si="56"/>
        <v>0</v>
      </c>
      <c r="AD80" s="15">
        <f t="shared" ca="1" si="56"/>
        <v>0</v>
      </c>
      <c r="AE80" s="15">
        <f t="shared" ca="1" si="56"/>
        <v>0</v>
      </c>
      <c r="AF80" s="15">
        <f t="shared" ca="1" si="56"/>
        <v>0</v>
      </c>
      <c r="AG80" s="15">
        <f t="shared" ca="1" si="56"/>
        <v>0</v>
      </c>
      <c r="AH80" s="15">
        <f t="shared" ca="1" si="56"/>
        <v>0</v>
      </c>
      <c r="AI80" s="15">
        <f t="shared" ca="1" si="56"/>
        <v>0</v>
      </c>
      <c r="AJ80" s="15">
        <f t="shared" ca="1" si="56"/>
        <v>0</v>
      </c>
      <c r="AK80" s="15">
        <f t="shared" ca="1" si="56"/>
        <v>0</v>
      </c>
      <c r="AL80" s="15">
        <f t="shared" ca="1" si="56"/>
        <v>0</v>
      </c>
      <c r="AM80" s="15">
        <f t="shared" ca="1" si="56"/>
        <v>0</v>
      </c>
      <c r="AN80" s="15">
        <f t="shared" ca="1" si="56"/>
        <v>0</v>
      </c>
      <c r="AO80" s="15">
        <f t="shared" ca="1" si="56"/>
        <v>0</v>
      </c>
      <c r="AP80" s="15">
        <f t="shared" ca="1" si="56"/>
        <v>0</v>
      </c>
      <c r="AQ80" s="15">
        <f t="shared" ca="1" si="56"/>
        <v>0</v>
      </c>
      <c r="AR80" s="15">
        <f t="shared" ca="1" si="56"/>
        <v>0</v>
      </c>
      <c r="AS80" s="15">
        <f t="shared" ca="1" si="56"/>
        <v>0</v>
      </c>
      <c r="AT80" s="15">
        <f t="shared" ca="1" si="56"/>
        <v>0</v>
      </c>
      <c r="AU80" s="15">
        <f t="shared" ca="1" si="56"/>
        <v>0</v>
      </c>
      <c r="AV80" s="15">
        <f t="shared" ca="1" si="56"/>
        <v>0</v>
      </c>
      <c r="AW80" s="15">
        <f t="shared" ca="1" si="56"/>
        <v>0</v>
      </c>
      <c r="AX80" s="15">
        <f t="shared" ca="1" si="56"/>
        <v>0</v>
      </c>
      <c r="AY80" s="15">
        <f t="shared" ca="1" si="56"/>
        <v>0</v>
      </c>
      <c r="AZ80" s="15">
        <f t="shared" ca="1" si="56"/>
        <v>0</v>
      </c>
      <c r="BA80" s="15">
        <f t="shared" ca="1" si="56"/>
        <v>0</v>
      </c>
      <c r="BB80" s="15">
        <f t="shared" ca="1" si="56"/>
        <v>0</v>
      </c>
      <c r="BC80" s="15">
        <f t="shared" ca="1" si="56"/>
        <v>0</v>
      </c>
      <c r="BD80" s="15">
        <f t="shared" ca="1" si="56"/>
        <v>0</v>
      </c>
      <c r="BE80" s="15">
        <f t="shared" ca="1" si="56"/>
        <v>0</v>
      </c>
      <c r="BF80" s="15">
        <f t="shared" ca="1" si="56"/>
        <v>0</v>
      </c>
      <c r="BG80" s="15">
        <f t="shared" ca="1" si="56"/>
        <v>0</v>
      </c>
    </row>
    <row r="81" spans="1:59" x14ac:dyDescent="0.2">
      <c r="A81" s="189">
        <f t="shared" ca="1" si="39"/>
        <v>0</v>
      </c>
      <c r="B81" s="189">
        <f t="shared" ca="1" si="40"/>
        <v>0</v>
      </c>
      <c r="C81" s="189">
        <f t="shared" ca="1" si="41"/>
        <v>0</v>
      </c>
      <c r="D81" s="189">
        <f t="shared" ca="1" si="42"/>
        <v>0</v>
      </c>
      <c r="E81" s="189">
        <f t="shared" ca="1" si="43"/>
        <v>0</v>
      </c>
      <c r="F81" s="15">
        <f t="shared" ca="1" si="44"/>
        <v>0</v>
      </c>
      <c r="G81" s="15">
        <f t="shared" ca="1" si="45"/>
        <v>0</v>
      </c>
      <c r="H81" s="15">
        <f t="shared" ca="1" si="56"/>
        <v>0</v>
      </c>
      <c r="I81" s="15">
        <f t="shared" ca="1" si="56"/>
        <v>0</v>
      </c>
      <c r="J81" s="15">
        <f t="shared" ca="1" si="56"/>
        <v>0</v>
      </c>
      <c r="K81" s="15">
        <f t="shared" ca="1" si="56"/>
        <v>0</v>
      </c>
      <c r="L81" s="15">
        <f t="shared" ca="1" si="56"/>
        <v>0</v>
      </c>
      <c r="M81" s="15">
        <f t="shared" ca="1" si="56"/>
        <v>0</v>
      </c>
      <c r="N81" s="15">
        <f t="shared" ca="1" si="56"/>
        <v>0</v>
      </c>
      <c r="O81" s="15">
        <f t="shared" ref="H81:BG86" ca="1" si="57">IFERROR(SUMIFS(OFFSET(INDIRECT(ADDRESS(1,1,1,1,TEXT(O$2,"YYYY-MM-DD"))),3,O$20-1,40,1),OFFSET(INDIRECT(ADDRESS(1,1,1,1,TEXT(O$2,"YYYY-MM-DD"))),3,0,40,1),$A81,OFFSET(INDIRECT(ADDRESS(1,1,1,1,TEXT(O$2,"YYYY-MM-DD"))),3,O$20,40,1),"Y"),0)+IFERROR(SUMIFS(OFFSET(INDIRECT(ADDRESS(1,1,1,1,TEXT(O$2,"YYYY-MM-DD"))),3,O$20-1,40,1),OFFSET(INDIRECT(ADDRESS(1,1,1,1,TEXT(O$2,"YYYY-MM-DD"))),3,0,40,1),$A81,OFFSET(INDIRECT(ADDRESS(1,1,1,1,TEXT(O$2,"YYYY-MM-DD"))),3,O$20,40,1),"N",OFFSET(INDIRECT(ADDRESS(1,1,1,1,TEXT(O$2,"YYYY-MM-DD"))),3,3,40,1),"Leave"),0)+IFERROR(IF($F$19="N",SUMIFS(OFFSET(INDIRECT(ADDRESS(1,1,1,1,TEXT(O$2,"YYYY-MM-DD"))),3,O$20-1,40,1),OFFSET(INDIRECT(ADDRESS(1,1,1,1,TEXT(O$2,"YYYY-MM-DD"))),3,0,40,1),$A81,OFFSET(INDIRECT(ADDRESS(1,1,1,1,TEXT(O$2,"YYYY-MM-DD"))),3,O$20,40,1),"N",OFFSET(INDIRECT(ADDRESS(1,1,1,1,TEXT(O$2,"YYYY-MM-DD"))),3,3,40,1),"&lt;&gt;Leave")),0)</f>
        <v>0</v>
      </c>
      <c r="P81" s="15">
        <f t="shared" ca="1" si="57"/>
        <v>0</v>
      </c>
      <c r="Q81" s="15">
        <f t="shared" ca="1" si="57"/>
        <v>0</v>
      </c>
      <c r="R81" s="15">
        <f t="shared" ca="1" si="57"/>
        <v>0</v>
      </c>
      <c r="S81" s="15">
        <f t="shared" ca="1" si="57"/>
        <v>0</v>
      </c>
      <c r="T81" s="15">
        <f t="shared" ca="1" si="57"/>
        <v>0</v>
      </c>
      <c r="U81" s="15">
        <f t="shared" ca="1" si="57"/>
        <v>0</v>
      </c>
      <c r="V81" s="15">
        <f t="shared" ca="1" si="57"/>
        <v>0</v>
      </c>
      <c r="W81" s="15">
        <f t="shared" ca="1" si="57"/>
        <v>0</v>
      </c>
      <c r="X81" s="15">
        <f t="shared" ca="1" si="57"/>
        <v>0</v>
      </c>
      <c r="Y81" s="15">
        <f t="shared" ca="1" si="57"/>
        <v>0</v>
      </c>
      <c r="Z81" s="15">
        <f t="shared" ca="1" si="57"/>
        <v>0</v>
      </c>
      <c r="AA81" s="15">
        <f t="shared" ca="1" si="57"/>
        <v>0</v>
      </c>
      <c r="AB81" s="15">
        <f t="shared" ca="1" si="57"/>
        <v>0</v>
      </c>
      <c r="AC81" s="15">
        <f t="shared" ca="1" si="57"/>
        <v>0</v>
      </c>
      <c r="AD81" s="15">
        <f t="shared" ca="1" si="57"/>
        <v>0</v>
      </c>
      <c r="AE81" s="15">
        <f t="shared" ca="1" si="57"/>
        <v>0</v>
      </c>
      <c r="AF81" s="15">
        <f t="shared" ca="1" si="57"/>
        <v>0</v>
      </c>
      <c r="AG81" s="15">
        <f t="shared" ca="1" si="57"/>
        <v>0</v>
      </c>
      <c r="AH81" s="15">
        <f t="shared" ca="1" si="57"/>
        <v>0</v>
      </c>
      <c r="AI81" s="15">
        <f t="shared" ca="1" si="57"/>
        <v>0</v>
      </c>
      <c r="AJ81" s="15">
        <f t="shared" ca="1" si="57"/>
        <v>0</v>
      </c>
      <c r="AK81" s="15">
        <f t="shared" ca="1" si="57"/>
        <v>0</v>
      </c>
      <c r="AL81" s="15">
        <f t="shared" ca="1" si="57"/>
        <v>0</v>
      </c>
      <c r="AM81" s="15">
        <f t="shared" ca="1" si="57"/>
        <v>0</v>
      </c>
      <c r="AN81" s="15">
        <f t="shared" ca="1" si="57"/>
        <v>0</v>
      </c>
      <c r="AO81" s="15">
        <f t="shared" ca="1" si="57"/>
        <v>0</v>
      </c>
      <c r="AP81" s="15">
        <f t="shared" ca="1" si="57"/>
        <v>0</v>
      </c>
      <c r="AQ81" s="15">
        <f t="shared" ca="1" si="57"/>
        <v>0</v>
      </c>
      <c r="AR81" s="15">
        <f t="shared" ca="1" si="57"/>
        <v>0</v>
      </c>
      <c r="AS81" s="15">
        <f t="shared" ca="1" si="57"/>
        <v>0</v>
      </c>
      <c r="AT81" s="15">
        <f t="shared" ca="1" si="57"/>
        <v>0</v>
      </c>
      <c r="AU81" s="15">
        <f t="shared" ca="1" si="57"/>
        <v>0</v>
      </c>
      <c r="AV81" s="15">
        <f t="shared" ca="1" si="57"/>
        <v>0</v>
      </c>
      <c r="AW81" s="15">
        <f t="shared" ca="1" si="57"/>
        <v>0</v>
      </c>
      <c r="AX81" s="15">
        <f t="shared" ca="1" si="57"/>
        <v>0</v>
      </c>
      <c r="AY81" s="15">
        <f t="shared" ca="1" si="57"/>
        <v>0</v>
      </c>
      <c r="AZ81" s="15">
        <f t="shared" ca="1" si="57"/>
        <v>0</v>
      </c>
      <c r="BA81" s="15">
        <f t="shared" ca="1" si="57"/>
        <v>0</v>
      </c>
      <c r="BB81" s="15">
        <f t="shared" ca="1" si="57"/>
        <v>0</v>
      </c>
      <c r="BC81" s="15">
        <f t="shared" ca="1" si="57"/>
        <v>0</v>
      </c>
      <c r="BD81" s="15">
        <f t="shared" ca="1" si="57"/>
        <v>0</v>
      </c>
      <c r="BE81" s="15">
        <f t="shared" ca="1" si="57"/>
        <v>0</v>
      </c>
      <c r="BF81" s="15">
        <f t="shared" ca="1" si="57"/>
        <v>0</v>
      </c>
      <c r="BG81" s="15">
        <f t="shared" ca="1" si="57"/>
        <v>0</v>
      </c>
    </row>
    <row r="82" spans="1:59" x14ac:dyDescent="0.2">
      <c r="A82" s="189">
        <f t="shared" ca="1" si="39"/>
        <v>0</v>
      </c>
      <c r="B82" s="189">
        <f t="shared" ca="1" si="40"/>
        <v>0</v>
      </c>
      <c r="C82" s="189">
        <f t="shared" ca="1" si="41"/>
        <v>0</v>
      </c>
      <c r="D82" s="189">
        <f t="shared" ca="1" si="42"/>
        <v>0</v>
      </c>
      <c r="E82" s="189">
        <f t="shared" ca="1" si="43"/>
        <v>0</v>
      </c>
      <c r="F82" s="15">
        <f t="shared" ca="1" si="44"/>
        <v>0</v>
      </c>
      <c r="G82" s="15">
        <f t="shared" ca="1" si="45"/>
        <v>0</v>
      </c>
      <c r="H82" s="15">
        <f t="shared" ca="1" si="57"/>
        <v>0</v>
      </c>
      <c r="I82" s="15">
        <f t="shared" ca="1" si="57"/>
        <v>0</v>
      </c>
      <c r="J82" s="15">
        <f t="shared" ca="1" si="57"/>
        <v>0</v>
      </c>
      <c r="K82" s="15">
        <f t="shared" ca="1" si="57"/>
        <v>0</v>
      </c>
      <c r="L82" s="15">
        <f t="shared" ca="1" si="57"/>
        <v>0</v>
      </c>
      <c r="M82" s="15">
        <f t="shared" ca="1" si="57"/>
        <v>0</v>
      </c>
      <c r="N82" s="15">
        <f t="shared" ca="1" si="57"/>
        <v>0</v>
      </c>
      <c r="O82" s="15">
        <f t="shared" ca="1" si="57"/>
        <v>0</v>
      </c>
      <c r="P82" s="15">
        <f t="shared" ca="1" si="57"/>
        <v>0</v>
      </c>
      <c r="Q82" s="15">
        <f t="shared" ca="1" si="57"/>
        <v>0</v>
      </c>
      <c r="R82" s="15">
        <f t="shared" ca="1" si="57"/>
        <v>0</v>
      </c>
      <c r="S82" s="15">
        <f t="shared" ca="1" si="57"/>
        <v>0</v>
      </c>
      <c r="T82" s="15">
        <f t="shared" ca="1" si="57"/>
        <v>0</v>
      </c>
      <c r="U82" s="15">
        <f t="shared" ca="1" si="57"/>
        <v>0</v>
      </c>
      <c r="V82" s="15">
        <f t="shared" ca="1" si="57"/>
        <v>0</v>
      </c>
      <c r="W82" s="15">
        <f t="shared" ca="1" si="57"/>
        <v>0</v>
      </c>
      <c r="X82" s="15">
        <f t="shared" ca="1" si="57"/>
        <v>0</v>
      </c>
      <c r="Y82" s="15">
        <f t="shared" ca="1" si="57"/>
        <v>0</v>
      </c>
      <c r="Z82" s="15">
        <f t="shared" ca="1" si="57"/>
        <v>0</v>
      </c>
      <c r="AA82" s="15">
        <f t="shared" ca="1" si="57"/>
        <v>0</v>
      </c>
      <c r="AB82" s="15">
        <f t="shared" ca="1" si="57"/>
        <v>0</v>
      </c>
      <c r="AC82" s="15">
        <f t="shared" ca="1" si="57"/>
        <v>0</v>
      </c>
      <c r="AD82" s="15">
        <f t="shared" ca="1" si="57"/>
        <v>0</v>
      </c>
      <c r="AE82" s="15">
        <f t="shared" ca="1" si="57"/>
        <v>0</v>
      </c>
      <c r="AF82" s="15">
        <f t="shared" ca="1" si="57"/>
        <v>0</v>
      </c>
      <c r="AG82" s="15">
        <f t="shared" ca="1" si="57"/>
        <v>0</v>
      </c>
      <c r="AH82" s="15">
        <f t="shared" ca="1" si="57"/>
        <v>0</v>
      </c>
      <c r="AI82" s="15">
        <f t="shared" ca="1" si="57"/>
        <v>0</v>
      </c>
      <c r="AJ82" s="15">
        <f t="shared" ca="1" si="57"/>
        <v>0</v>
      </c>
      <c r="AK82" s="15">
        <f t="shared" ca="1" si="57"/>
        <v>0</v>
      </c>
      <c r="AL82" s="15">
        <f t="shared" ca="1" si="57"/>
        <v>0</v>
      </c>
      <c r="AM82" s="15">
        <f t="shared" ca="1" si="57"/>
        <v>0</v>
      </c>
      <c r="AN82" s="15">
        <f t="shared" ca="1" si="57"/>
        <v>0</v>
      </c>
      <c r="AO82" s="15">
        <f t="shared" ca="1" si="57"/>
        <v>0</v>
      </c>
      <c r="AP82" s="15">
        <f t="shared" ca="1" si="57"/>
        <v>0</v>
      </c>
      <c r="AQ82" s="15">
        <f t="shared" ca="1" si="57"/>
        <v>0</v>
      </c>
      <c r="AR82" s="15">
        <f t="shared" ca="1" si="57"/>
        <v>0</v>
      </c>
      <c r="AS82" s="15">
        <f t="shared" ca="1" si="57"/>
        <v>0</v>
      </c>
      <c r="AT82" s="15">
        <f t="shared" ca="1" si="57"/>
        <v>0</v>
      </c>
      <c r="AU82" s="15">
        <f t="shared" ca="1" si="57"/>
        <v>0</v>
      </c>
      <c r="AV82" s="15">
        <f t="shared" ca="1" si="57"/>
        <v>0</v>
      </c>
      <c r="AW82" s="15">
        <f t="shared" ca="1" si="57"/>
        <v>0</v>
      </c>
      <c r="AX82" s="15">
        <f t="shared" ca="1" si="57"/>
        <v>0</v>
      </c>
      <c r="AY82" s="15">
        <f t="shared" ca="1" si="57"/>
        <v>0</v>
      </c>
      <c r="AZ82" s="15">
        <f t="shared" ca="1" si="57"/>
        <v>0</v>
      </c>
      <c r="BA82" s="15">
        <f t="shared" ca="1" si="57"/>
        <v>0</v>
      </c>
      <c r="BB82" s="15">
        <f t="shared" ca="1" si="57"/>
        <v>0</v>
      </c>
      <c r="BC82" s="15">
        <f t="shared" ca="1" si="57"/>
        <v>0</v>
      </c>
      <c r="BD82" s="15">
        <f t="shared" ca="1" si="57"/>
        <v>0</v>
      </c>
      <c r="BE82" s="15">
        <f t="shared" ca="1" si="57"/>
        <v>0</v>
      </c>
      <c r="BF82" s="15">
        <f t="shared" ca="1" si="57"/>
        <v>0</v>
      </c>
      <c r="BG82" s="15">
        <f t="shared" ca="1" si="57"/>
        <v>0</v>
      </c>
    </row>
    <row r="83" spans="1:59" x14ac:dyDescent="0.2">
      <c r="A83" s="189">
        <f t="shared" ca="1" si="39"/>
        <v>0</v>
      </c>
      <c r="B83" s="189">
        <f t="shared" ca="1" si="40"/>
        <v>0</v>
      </c>
      <c r="C83" s="189">
        <f t="shared" ca="1" si="41"/>
        <v>0</v>
      </c>
      <c r="D83" s="189">
        <f t="shared" ca="1" si="42"/>
        <v>0</v>
      </c>
      <c r="E83" s="189">
        <f t="shared" ca="1" si="43"/>
        <v>0</v>
      </c>
      <c r="F83" s="15">
        <f t="shared" ca="1" si="44"/>
        <v>0</v>
      </c>
      <c r="G83" s="15">
        <f t="shared" ca="1" si="45"/>
        <v>0</v>
      </c>
      <c r="H83" s="15">
        <f t="shared" ca="1" si="57"/>
        <v>0</v>
      </c>
      <c r="I83" s="15">
        <f t="shared" ca="1" si="57"/>
        <v>0</v>
      </c>
      <c r="J83" s="15">
        <f t="shared" ca="1" si="57"/>
        <v>0</v>
      </c>
      <c r="K83" s="15">
        <f t="shared" ca="1" si="57"/>
        <v>0</v>
      </c>
      <c r="L83" s="15">
        <f t="shared" ca="1" si="57"/>
        <v>0</v>
      </c>
      <c r="M83" s="15">
        <f t="shared" ca="1" si="57"/>
        <v>0</v>
      </c>
      <c r="N83" s="15">
        <f t="shared" ca="1" si="57"/>
        <v>0</v>
      </c>
      <c r="O83" s="15">
        <f t="shared" ca="1" si="57"/>
        <v>0</v>
      </c>
      <c r="P83" s="15">
        <f t="shared" ca="1" si="57"/>
        <v>0</v>
      </c>
      <c r="Q83" s="15">
        <f t="shared" ca="1" si="57"/>
        <v>0</v>
      </c>
      <c r="R83" s="15">
        <f t="shared" ca="1" si="57"/>
        <v>0</v>
      </c>
      <c r="S83" s="15">
        <f t="shared" ca="1" si="57"/>
        <v>0</v>
      </c>
      <c r="T83" s="15">
        <f t="shared" ca="1" si="57"/>
        <v>0</v>
      </c>
      <c r="U83" s="15">
        <f t="shared" ca="1" si="57"/>
        <v>0</v>
      </c>
      <c r="V83" s="15">
        <f t="shared" ca="1" si="57"/>
        <v>0</v>
      </c>
      <c r="W83" s="15">
        <f t="shared" ca="1" si="57"/>
        <v>0</v>
      </c>
      <c r="X83" s="15">
        <f t="shared" ca="1" si="57"/>
        <v>0</v>
      </c>
      <c r="Y83" s="15">
        <f t="shared" ca="1" si="57"/>
        <v>0</v>
      </c>
      <c r="Z83" s="15">
        <f t="shared" ca="1" si="57"/>
        <v>0</v>
      </c>
      <c r="AA83" s="15">
        <f t="shared" ca="1" si="57"/>
        <v>0</v>
      </c>
      <c r="AB83" s="15">
        <f t="shared" ca="1" si="57"/>
        <v>0</v>
      </c>
      <c r="AC83" s="15">
        <f t="shared" ca="1" si="57"/>
        <v>0</v>
      </c>
      <c r="AD83" s="15">
        <f t="shared" ca="1" si="57"/>
        <v>0</v>
      </c>
      <c r="AE83" s="15">
        <f t="shared" ca="1" si="57"/>
        <v>0</v>
      </c>
      <c r="AF83" s="15">
        <f t="shared" ca="1" si="57"/>
        <v>0</v>
      </c>
      <c r="AG83" s="15">
        <f t="shared" ca="1" si="57"/>
        <v>0</v>
      </c>
      <c r="AH83" s="15">
        <f t="shared" ca="1" si="57"/>
        <v>0</v>
      </c>
      <c r="AI83" s="15">
        <f t="shared" ca="1" si="57"/>
        <v>0</v>
      </c>
      <c r="AJ83" s="15">
        <f t="shared" ca="1" si="57"/>
        <v>0</v>
      </c>
      <c r="AK83" s="15">
        <f t="shared" ca="1" si="57"/>
        <v>0</v>
      </c>
      <c r="AL83" s="15">
        <f t="shared" ca="1" si="57"/>
        <v>0</v>
      </c>
      <c r="AM83" s="15">
        <f t="shared" ca="1" si="57"/>
        <v>0</v>
      </c>
      <c r="AN83" s="15">
        <f t="shared" ca="1" si="57"/>
        <v>0</v>
      </c>
      <c r="AO83" s="15">
        <f t="shared" ca="1" si="57"/>
        <v>0</v>
      </c>
      <c r="AP83" s="15">
        <f t="shared" ca="1" si="57"/>
        <v>0</v>
      </c>
      <c r="AQ83" s="15">
        <f t="shared" ca="1" si="57"/>
        <v>0</v>
      </c>
      <c r="AR83" s="15">
        <f t="shared" ca="1" si="57"/>
        <v>0</v>
      </c>
      <c r="AS83" s="15">
        <f t="shared" ca="1" si="57"/>
        <v>0</v>
      </c>
      <c r="AT83" s="15">
        <f t="shared" ca="1" si="57"/>
        <v>0</v>
      </c>
      <c r="AU83" s="15">
        <f t="shared" ca="1" si="57"/>
        <v>0</v>
      </c>
      <c r="AV83" s="15">
        <f t="shared" ca="1" si="57"/>
        <v>0</v>
      </c>
      <c r="AW83" s="15">
        <f t="shared" ca="1" si="57"/>
        <v>0</v>
      </c>
      <c r="AX83" s="15">
        <f t="shared" ca="1" si="57"/>
        <v>0</v>
      </c>
      <c r="AY83" s="15">
        <f t="shared" ca="1" si="57"/>
        <v>0</v>
      </c>
      <c r="AZ83" s="15">
        <f t="shared" ca="1" si="57"/>
        <v>0</v>
      </c>
      <c r="BA83" s="15">
        <f t="shared" ca="1" si="57"/>
        <v>0</v>
      </c>
      <c r="BB83" s="15">
        <f t="shared" ca="1" si="57"/>
        <v>0</v>
      </c>
      <c r="BC83" s="15">
        <f t="shared" ca="1" si="57"/>
        <v>0</v>
      </c>
      <c r="BD83" s="15">
        <f t="shared" ca="1" si="57"/>
        <v>0</v>
      </c>
      <c r="BE83" s="15">
        <f t="shared" ca="1" si="57"/>
        <v>0</v>
      </c>
      <c r="BF83" s="15">
        <f t="shared" ca="1" si="57"/>
        <v>0</v>
      </c>
      <c r="BG83" s="15">
        <f t="shared" ca="1" si="57"/>
        <v>0</v>
      </c>
    </row>
    <row r="84" spans="1:59" x14ac:dyDescent="0.2">
      <c r="A84" s="189">
        <f t="shared" ca="1" si="39"/>
        <v>0</v>
      </c>
      <c r="B84" s="189">
        <f t="shared" ca="1" si="40"/>
        <v>0</v>
      </c>
      <c r="C84" s="189">
        <f t="shared" ca="1" si="41"/>
        <v>0</v>
      </c>
      <c r="D84" s="189">
        <f t="shared" ca="1" si="42"/>
        <v>0</v>
      </c>
      <c r="E84" s="189">
        <f t="shared" ca="1" si="43"/>
        <v>0</v>
      </c>
      <c r="F84" s="15">
        <f t="shared" ca="1" si="44"/>
        <v>0</v>
      </c>
      <c r="G84" s="15">
        <f t="shared" ca="1" si="45"/>
        <v>0</v>
      </c>
      <c r="H84" s="15">
        <f t="shared" ca="1" si="57"/>
        <v>0</v>
      </c>
      <c r="I84" s="15">
        <f t="shared" ca="1" si="57"/>
        <v>0</v>
      </c>
      <c r="J84" s="15">
        <f t="shared" ca="1" si="57"/>
        <v>0</v>
      </c>
      <c r="K84" s="15">
        <f t="shared" ca="1" si="57"/>
        <v>0</v>
      </c>
      <c r="L84" s="15">
        <f t="shared" ca="1" si="57"/>
        <v>0</v>
      </c>
      <c r="M84" s="15">
        <f t="shared" ca="1" si="57"/>
        <v>0</v>
      </c>
      <c r="N84" s="15">
        <f t="shared" ca="1" si="57"/>
        <v>0</v>
      </c>
      <c r="O84" s="15">
        <f t="shared" ca="1" si="57"/>
        <v>0</v>
      </c>
      <c r="P84" s="15">
        <f t="shared" ca="1" si="57"/>
        <v>0</v>
      </c>
      <c r="Q84" s="15">
        <f t="shared" ca="1" si="57"/>
        <v>0</v>
      </c>
      <c r="R84" s="15">
        <f t="shared" ca="1" si="57"/>
        <v>0</v>
      </c>
      <c r="S84" s="15">
        <f t="shared" ca="1" si="57"/>
        <v>0</v>
      </c>
      <c r="T84" s="15">
        <f t="shared" ca="1" si="57"/>
        <v>0</v>
      </c>
      <c r="U84" s="15">
        <f t="shared" ca="1" si="57"/>
        <v>0</v>
      </c>
      <c r="V84" s="15">
        <f t="shared" ca="1" si="57"/>
        <v>0</v>
      </c>
      <c r="W84" s="15">
        <f t="shared" ca="1" si="57"/>
        <v>0</v>
      </c>
      <c r="X84" s="15">
        <f t="shared" ca="1" si="57"/>
        <v>0</v>
      </c>
      <c r="Y84" s="15">
        <f t="shared" ca="1" si="57"/>
        <v>0</v>
      </c>
      <c r="Z84" s="15">
        <f t="shared" ca="1" si="57"/>
        <v>0</v>
      </c>
      <c r="AA84" s="15">
        <f t="shared" ca="1" si="57"/>
        <v>0</v>
      </c>
      <c r="AB84" s="15">
        <f t="shared" ca="1" si="57"/>
        <v>0</v>
      </c>
      <c r="AC84" s="15">
        <f t="shared" ca="1" si="57"/>
        <v>0</v>
      </c>
      <c r="AD84" s="15">
        <f t="shared" ca="1" si="57"/>
        <v>0</v>
      </c>
      <c r="AE84" s="15">
        <f t="shared" ca="1" si="57"/>
        <v>0</v>
      </c>
      <c r="AF84" s="15">
        <f t="shared" ca="1" si="57"/>
        <v>0</v>
      </c>
      <c r="AG84" s="15">
        <f t="shared" ca="1" si="57"/>
        <v>0</v>
      </c>
      <c r="AH84" s="15">
        <f t="shared" ca="1" si="57"/>
        <v>0</v>
      </c>
      <c r="AI84" s="15">
        <f t="shared" ca="1" si="57"/>
        <v>0</v>
      </c>
      <c r="AJ84" s="15">
        <f t="shared" ca="1" si="57"/>
        <v>0</v>
      </c>
      <c r="AK84" s="15">
        <f t="shared" ca="1" si="57"/>
        <v>0</v>
      </c>
      <c r="AL84" s="15">
        <f t="shared" ca="1" si="57"/>
        <v>0</v>
      </c>
      <c r="AM84" s="15">
        <f t="shared" ca="1" si="57"/>
        <v>0</v>
      </c>
      <c r="AN84" s="15">
        <f t="shared" ca="1" si="57"/>
        <v>0</v>
      </c>
      <c r="AO84" s="15">
        <f t="shared" ca="1" si="57"/>
        <v>0</v>
      </c>
      <c r="AP84" s="15">
        <f t="shared" ca="1" si="57"/>
        <v>0</v>
      </c>
      <c r="AQ84" s="15">
        <f t="shared" ca="1" si="57"/>
        <v>0</v>
      </c>
      <c r="AR84" s="15">
        <f t="shared" ca="1" si="57"/>
        <v>0</v>
      </c>
      <c r="AS84" s="15">
        <f t="shared" ca="1" si="57"/>
        <v>0</v>
      </c>
      <c r="AT84" s="15">
        <f t="shared" ca="1" si="57"/>
        <v>0</v>
      </c>
      <c r="AU84" s="15">
        <f t="shared" ca="1" si="57"/>
        <v>0</v>
      </c>
      <c r="AV84" s="15">
        <f t="shared" ca="1" si="57"/>
        <v>0</v>
      </c>
      <c r="AW84" s="15">
        <f t="shared" ca="1" si="57"/>
        <v>0</v>
      </c>
      <c r="AX84" s="15">
        <f t="shared" ca="1" si="57"/>
        <v>0</v>
      </c>
      <c r="AY84" s="15">
        <f t="shared" ca="1" si="57"/>
        <v>0</v>
      </c>
      <c r="AZ84" s="15">
        <f t="shared" ca="1" si="57"/>
        <v>0</v>
      </c>
      <c r="BA84" s="15">
        <f t="shared" ca="1" si="57"/>
        <v>0</v>
      </c>
      <c r="BB84" s="15">
        <f t="shared" ca="1" si="57"/>
        <v>0</v>
      </c>
      <c r="BC84" s="15">
        <f t="shared" ca="1" si="57"/>
        <v>0</v>
      </c>
      <c r="BD84" s="15">
        <f t="shared" ca="1" si="57"/>
        <v>0</v>
      </c>
      <c r="BE84" s="15">
        <f t="shared" ca="1" si="57"/>
        <v>0</v>
      </c>
      <c r="BF84" s="15">
        <f t="shared" ca="1" si="57"/>
        <v>0</v>
      </c>
      <c r="BG84" s="15">
        <f t="shared" ca="1" si="57"/>
        <v>0</v>
      </c>
    </row>
    <row r="85" spans="1:59" x14ac:dyDescent="0.2">
      <c r="A85" s="189">
        <f t="shared" ca="1" si="39"/>
        <v>0</v>
      </c>
      <c r="B85" s="189">
        <f t="shared" ca="1" si="40"/>
        <v>0</v>
      </c>
      <c r="C85" s="189">
        <f t="shared" ca="1" si="41"/>
        <v>0</v>
      </c>
      <c r="D85" s="189">
        <f t="shared" ca="1" si="42"/>
        <v>0</v>
      </c>
      <c r="E85" s="189">
        <f t="shared" ca="1" si="43"/>
        <v>0</v>
      </c>
      <c r="F85" s="15">
        <f t="shared" ca="1" si="44"/>
        <v>0</v>
      </c>
      <c r="G85" s="15">
        <f t="shared" ca="1" si="45"/>
        <v>0</v>
      </c>
      <c r="H85" s="15">
        <f t="shared" ca="1" si="57"/>
        <v>0</v>
      </c>
      <c r="I85" s="15">
        <f t="shared" ca="1" si="57"/>
        <v>0</v>
      </c>
      <c r="J85" s="15">
        <f t="shared" ca="1" si="57"/>
        <v>0</v>
      </c>
      <c r="K85" s="15">
        <f t="shared" ca="1" si="57"/>
        <v>0</v>
      </c>
      <c r="L85" s="15">
        <f t="shared" ca="1" si="57"/>
        <v>0</v>
      </c>
      <c r="M85" s="15">
        <f t="shared" ca="1" si="57"/>
        <v>0</v>
      </c>
      <c r="N85" s="15">
        <f t="shared" ca="1" si="57"/>
        <v>0</v>
      </c>
      <c r="O85" s="15">
        <f t="shared" ca="1" si="57"/>
        <v>0</v>
      </c>
      <c r="P85" s="15">
        <f t="shared" ca="1" si="57"/>
        <v>0</v>
      </c>
      <c r="Q85" s="15">
        <f t="shared" ca="1" si="57"/>
        <v>0</v>
      </c>
      <c r="R85" s="15">
        <f t="shared" ca="1" si="57"/>
        <v>0</v>
      </c>
      <c r="S85" s="15">
        <f t="shared" ca="1" si="57"/>
        <v>0</v>
      </c>
      <c r="T85" s="15">
        <f t="shared" ca="1" si="57"/>
        <v>0</v>
      </c>
      <c r="U85" s="15">
        <f t="shared" ca="1" si="57"/>
        <v>0</v>
      </c>
      <c r="V85" s="15">
        <f t="shared" ca="1" si="57"/>
        <v>0</v>
      </c>
      <c r="W85" s="15">
        <f t="shared" ca="1" si="57"/>
        <v>0</v>
      </c>
      <c r="X85" s="15">
        <f t="shared" ca="1" si="57"/>
        <v>0</v>
      </c>
      <c r="Y85" s="15">
        <f t="shared" ca="1" si="57"/>
        <v>0</v>
      </c>
      <c r="Z85" s="15">
        <f t="shared" ca="1" si="57"/>
        <v>0</v>
      </c>
      <c r="AA85" s="15">
        <f t="shared" ca="1" si="57"/>
        <v>0</v>
      </c>
      <c r="AB85" s="15">
        <f t="shared" ca="1" si="57"/>
        <v>0</v>
      </c>
      <c r="AC85" s="15">
        <f t="shared" ca="1" si="57"/>
        <v>0</v>
      </c>
      <c r="AD85" s="15">
        <f t="shared" ca="1" si="57"/>
        <v>0</v>
      </c>
      <c r="AE85" s="15">
        <f t="shared" ca="1" si="57"/>
        <v>0</v>
      </c>
      <c r="AF85" s="15">
        <f t="shared" ca="1" si="57"/>
        <v>0</v>
      </c>
      <c r="AG85" s="15">
        <f t="shared" ca="1" si="57"/>
        <v>0</v>
      </c>
      <c r="AH85" s="15">
        <f t="shared" ca="1" si="57"/>
        <v>0</v>
      </c>
      <c r="AI85" s="15">
        <f t="shared" ca="1" si="57"/>
        <v>0</v>
      </c>
      <c r="AJ85" s="15">
        <f t="shared" ca="1" si="57"/>
        <v>0</v>
      </c>
      <c r="AK85" s="15">
        <f t="shared" ca="1" si="57"/>
        <v>0</v>
      </c>
      <c r="AL85" s="15">
        <f t="shared" ca="1" si="57"/>
        <v>0</v>
      </c>
      <c r="AM85" s="15">
        <f t="shared" ca="1" si="57"/>
        <v>0</v>
      </c>
      <c r="AN85" s="15">
        <f t="shared" ca="1" si="57"/>
        <v>0</v>
      </c>
      <c r="AO85" s="15">
        <f t="shared" ca="1" si="57"/>
        <v>0</v>
      </c>
      <c r="AP85" s="15">
        <f t="shared" ca="1" si="57"/>
        <v>0</v>
      </c>
      <c r="AQ85" s="15">
        <f t="shared" ca="1" si="57"/>
        <v>0</v>
      </c>
      <c r="AR85" s="15">
        <f t="shared" ca="1" si="57"/>
        <v>0</v>
      </c>
      <c r="AS85" s="15">
        <f t="shared" ca="1" si="57"/>
        <v>0</v>
      </c>
      <c r="AT85" s="15">
        <f t="shared" ca="1" si="57"/>
        <v>0</v>
      </c>
      <c r="AU85" s="15">
        <f t="shared" ca="1" si="57"/>
        <v>0</v>
      </c>
      <c r="AV85" s="15">
        <f t="shared" ca="1" si="57"/>
        <v>0</v>
      </c>
      <c r="AW85" s="15">
        <f t="shared" ca="1" si="57"/>
        <v>0</v>
      </c>
      <c r="AX85" s="15">
        <f t="shared" ca="1" si="57"/>
        <v>0</v>
      </c>
      <c r="AY85" s="15">
        <f t="shared" ca="1" si="57"/>
        <v>0</v>
      </c>
      <c r="AZ85" s="15">
        <f t="shared" ca="1" si="57"/>
        <v>0</v>
      </c>
      <c r="BA85" s="15">
        <f t="shared" ca="1" si="57"/>
        <v>0</v>
      </c>
      <c r="BB85" s="15">
        <f t="shared" ca="1" si="57"/>
        <v>0</v>
      </c>
      <c r="BC85" s="15">
        <f t="shared" ca="1" si="57"/>
        <v>0</v>
      </c>
      <c r="BD85" s="15">
        <f t="shared" ca="1" si="57"/>
        <v>0</v>
      </c>
      <c r="BE85" s="15">
        <f t="shared" ca="1" si="57"/>
        <v>0</v>
      </c>
      <c r="BF85" s="15">
        <f t="shared" ca="1" si="57"/>
        <v>0</v>
      </c>
      <c r="BG85" s="15">
        <f t="shared" ca="1" si="57"/>
        <v>0</v>
      </c>
    </row>
    <row r="86" spans="1:59" x14ac:dyDescent="0.2">
      <c r="A86" s="189">
        <f t="shared" ca="1" si="39"/>
        <v>0</v>
      </c>
      <c r="B86" s="189">
        <f t="shared" ca="1" si="40"/>
        <v>0</v>
      </c>
      <c r="C86" s="189">
        <f t="shared" ca="1" si="41"/>
        <v>0</v>
      </c>
      <c r="D86" s="189">
        <f t="shared" ca="1" si="42"/>
        <v>0</v>
      </c>
      <c r="E86" s="189">
        <f t="shared" ca="1" si="43"/>
        <v>0</v>
      </c>
      <c r="F86" s="15">
        <f t="shared" ca="1" si="44"/>
        <v>0</v>
      </c>
      <c r="G86" s="15">
        <f t="shared" ca="1" si="45"/>
        <v>0</v>
      </c>
      <c r="H86" s="15">
        <f t="shared" ca="1" si="57"/>
        <v>0</v>
      </c>
      <c r="I86" s="15">
        <f t="shared" ca="1" si="57"/>
        <v>0</v>
      </c>
      <c r="J86" s="15">
        <f t="shared" ref="J86:BG87" ca="1" si="58">IFERROR(SUMIFS(OFFSET(INDIRECT(ADDRESS(1,1,1,1,TEXT(J$2,"YYYY-MM-DD"))),3,J$20-1,40,1),OFFSET(INDIRECT(ADDRESS(1,1,1,1,TEXT(J$2,"YYYY-MM-DD"))),3,0,40,1),$A86,OFFSET(INDIRECT(ADDRESS(1,1,1,1,TEXT(J$2,"YYYY-MM-DD"))),3,J$20,40,1),"Y"),0)+IFERROR(SUMIFS(OFFSET(INDIRECT(ADDRESS(1,1,1,1,TEXT(J$2,"YYYY-MM-DD"))),3,J$20-1,40,1),OFFSET(INDIRECT(ADDRESS(1,1,1,1,TEXT(J$2,"YYYY-MM-DD"))),3,0,40,1),$A86,OFFSET(INDIRECT(ADDRESS(1,1,1,1,TEXT(J$2,"YYYY-MM-DD"))),3,J$20,40,1),"N",OFFSET(INDIRECT(ADDRESS(1,1,1,1,TEXT(J$2,"YYYY-MM-DD"))),3,3,40,1),"Leave"),0)+IFERROR(IF($F$19="N",SUMIFS(OFFSET(INDIRECT(ADDRESS(1,1,1,1,TEXT(J$2,"YYYY-MM-DD"))),3,J$20-1,40,1),OFFSET(INDIRECT(ADDRESS(1,1,1,1,TEXT(J$2,"YYYY-MM-DD"))),3,0,40,1),$A86,OFFSET(INDIRECT(ADDRESS(1,1,1,1,TEXT(J$2,"YYYY-MM-DD"))),3,J$20,40,1),"N",OFFSET(INDIRECT(ADDRESS(1,1,1,1,TEXT(J$2,"YYYY-MM-DD"))),3,3,40,1),"&lt;&gt;Leave")),0)</f>
        <v>0</v>
      </c>
      <c r="K86" s="15">
        <f t="shared" ca="1" si="58"/>
        <v>0</v>
      </c>
      <c r="L86" s="15">
        <f t="shared" ca="1" si="58"/>
        <v>0</v>
      </c>
      <c r="M86" s="15">
        <f t="shared" ca="1" si="58"/>
        <v>0</v>
      </c>
      <c r="N86" s="15">
        <f t="shared" ca="1" si="58"/>
        <v>0</v>
      </c>
      <c r="O86" s="15">
        <f t="shared" ca="1" si="58"/>
        <v>0</v>
      </c>
      <c r="P86" s="15">
        <f t="shared" ca="1" si="58"/>
        <v>0</v>
      </c>
      <c r="Q86" s="15">
        <f t="shared" ca="1" si="58"/>
        <v>0</v>
      </c>
      <c r="R86" s="15">
        <f t="shared" ca="1" si="58"/>
        <v>0</v>
      </c>
      <c r="S86" s="15">
        <f t="shared" ca="1" si="58"/>
        <v>0</v>
      </c>
      <c r="T86" s="15">
        <f t="shared" ca="1" si="58"/>
        <v>0</v>
      </c>
      <c r="U86" s="15">
        <f t="shared" ca="1" si="58"/>
        <v>0</v>
      </c>
      <c r="V86" s="15">
        <f t="shared" ca="1" si="58"/>
        <v>0</v>
      </c>
      <c r="W86" s="15">
        <f t="shared" ca="1" si="58"/>
        <v>0</v>
      </c>
      <c r="X86" s="15">
        <f t="shared" ca="1" si="58"/>
        <v>0</v>
      </c>
      <c r="Y86" s="15">
        <f t="shared" ca="1" si="58"/>
        <v>0</v>
      </c>
      <c r="Z86" s="15">
        <f t="shared" ca="1" si="58"/>
        <v>0</v>
      </c>
      <c r="AA86" s="15">
        <f t="shared" ca="1" si="58"/>
        <v>0</v>
      </c>
      <c r="AB86" s="15">
        <f t="shared" ca="1" si="58"/>
        <v>0</v>
      </c>
      <c r="AC86" s="15">
        <f t="shared" ca="1" si="58"/>
        <v>0</v>
      </c>
      <c r="AD86" s="15">
        <f t="shared" ca="1" si="58"/>
        <v>0</v>
      </c>
      <c r="AE86" s="15">
        <f t="shared" ca="1" si="58"/>
        <v>0</v>
      </c>
      <c r="AF86" s="15">
        <f t="shared" ca="1" si="58"/>
        <v>0</v>
      </c>
      <c r="AG86" s="15">
        <f t="shared" ca="1" si="58"/>
        <v>0</v>
      </c>
      <c r="AH86" s="15">
        <f t="shared" ca="1" si="58"/>
        <v>0</v>
      </c>
      <c r="AI86" s="15">
        <f t="shared" ca="1" si="58"/>
        <v>0</v>
      </c>
      <c r="AJ86" s="15">
        <f t="shared" ca="1" si="58"/>
        <v>0</v>
      </c>
      <c r="AK86" s="15">
        <f t="shared" ca="1" si="58"/>
        <v>0</v>
      </c>
      <c r="AL86" s="15">
        <f t="shared" ca="1" si="58"/>
        <v>0</v>
      </c>
      <c r="AM86" s="15">
        <f t="shared" ca="1" si="58"/>
        <v>0</v>
      </c>
      <c r="AN86" s="15">
        <f t="shared" ca="1" si="58"/>
        <v>0</v>
      </c>
      <c r="AO86" s="15">
        <f t="shared" ca="1" si="58"/>
        <v>0</v>
      </c>
      <c r="AP86" s="15">
        <f t="shared" ca="1" si="58"/>
        <v>0</v>
      </c>
      <c r="AQ86" s="15">
        <f t="shared" ca="1" si="58"/>
        <v>0</v>
      </c>
      <c r="AR86" s="15">
        <f t="shared" ca="1" si="58"/>
        <v>0</v>
      </c>
      <c r="AS86" s="15">
        <f t="shared" ca="1" si="58"/>
        <v>0</v>
      </c>
      <c r="AT86" s="15">
        <f t="shared" ca="1" si="58"/>
        <v>0</v>
      </c>
      <c r="AU86" s="15">
        <f t="shared" ca="1" si="58"/>
        <v>0</v>
      </c>
      <c r="AV86" s="15">
        <f t="shared" ca="1" si="58"/>
        <v>0</v>
      </c>
      <c r="AW86" s="15">
        <f t="shared" ca="1" si="58"/>
        <v>0</v>
      </c>
      <c r="AX86" s="15">
        <f t="shared" ca="1" si="58"/>
        <v>0</v>
      </c>
      <c r="AY86" s="15">
        <f t="shared" ca="1" si="58"/>
        <v>0</v>
      </c>
      <c r="AZ86" s="15">
        <f t="shared" ca="1" si="58"/>
        <v>0</v>
      </c>
      <c r="BA86" s="15">
        <f t="shared" ca="1" si="58"/>
        <v>0</v>
      </c>
      <c r="BB86" s="15">
        <f t="shared" ca="1" si="58"/>
        <v>0</v>
      </c>
      <c r="BC86" s="15">
        <f t="shared" ca="1" si="58"/>
        <v>0</v>
      </c>
      <c r="BD86" s="15">
        <f t="shared" ca="1" si="58"/>
        <v>0</v>
      </c>
      <c r="BE86" s="15">
        <f t="shared" ca="1" si="58"/>
        <v>0</v>
      </c>
      <c r="BF86" s="15">
        <f t="shared" ca="1" si="58"/>
        <v>0</v>
      </c>
      <c r="BG86" s="15">
        <f t="shared" ca="1" si="58"/>
        <v>0</v>
      </c>
    </row>
    <row r="87" spans="1:59" x14ac:dyDescent="0.2">
      <c r="A87" s="189">
        <f t="shared" ref="A87:A150" ca="1" si="59">IFERROR(INDEX(OFFSET(INDIRECT(ADDRESS(1,1,1,1,"Projects")),1,0,COUNTA(OFFSET(INDIRECT(ADDRESS(1,1,1,1,"Projects")),0,0,200,1))-1,1),ROW()-ROW($A$21)),0)</f>
        <v>0</v>
      </c>
      <c r="B87" s="189">
        <f t="shared" ref="B87:B150" ca="1" si="60">IFERROR(INDEX(OFFSET(INDIRECT(ADDRESS(1,1,1,1,"Projects")),1,1,COUNTA(OFFSET(INDIRECT(ADDRESS(1,1,1,1,"Projects")),0,0,200,1))-1,1),ROW()-ROW($A$21)),0)</f>
        <v>0</v>
      </c>
      <c r="C87" s="189">
        <f t="shared" ref="C87:C150" ca="1" si="61">IFERROR(INDEX(OFFSET(INDIRECT(ADDRESS(1,1,1,1,"Projects")),1,2,COUNTA(OFFSET(INDIRECT(ADDRESS(1,1,1,1,"Projects")),0,0,200,1))-1,1),ROW()-ROW($A$21)),0)</f>
        <v>0</v>
      </c>
      <c r="D87" s="189">
        <f t="shared" ref="D87:D150" ca="1" si="62">IFERROR(INDEX(OFFSET(INDIRECT(ADDRESS(1,1,1,1,"Projects")),1,3,COUNTA(OFFSET(INDIRECT(ADDRESS(1,1,1,1,"Projects")),0,0,200,1))-1,1),ROW()-ROW($A$21)),0)</f>
        <v>0</v>
      </c>
      <c r="E87" s="189">
        <f t="shared" ref="E87:E150" ca="1" si="63">IFERROR(INDEX(OFFSET(INDIRECT(ADDRESS(1,1,1,1,"Projects")),1,4,COUNTA(OFFSET(INDIRECT(ADDRESS(1,1,1,1,"Projects")),0,0,200,1))-1,1),ROW()-ROW($A$21)),0)</f>
        <v>0</v>
      </c>
      <c r="F87" s="15">
        <f t="shared" ref="F87:F150" ca="1" si="64">SUM(G87:BF87)</f>
        <v>0</v>
      </c>
      <c r="G87" s="15">
        <f t="shared" ref="G87:V150" ca="1" si="65">IFERROR(SUMIFS(OFFSET(INDIRECT(ADDRESS(1,1,1,1,TEXT(G$2,"YYYY-MM-DD"))),3,G$20-1,40,1),OFFSET(INDIRECT(ADDRESS(1,1,1,1,TEXT(G$2,"YYYY-MM-DD"))),3,0,40,1),$A87,OFFSET(INDIRECT(ADDRESS(1,1,1,1,TEXT(G$2,"YYYY-MM-DD"))),3,G$20,40,1),"Y"),0)+IFERROR(SUMIFS(OFFSET(INDIRECT(ADDRESS(1,1,1,1,TEXT(G$2,"YYYY-MM-DD"))),3,G$20-1,40,1),OFFSET(INDIRECT(ADDRESS(1,1,1,1,TEXT(G$2,"YYYY-MM-DD"))),3,0,40,1),$A87,OFFSET(INDIRECT(ADDRESS(1,1,1,1,TEXT(G$2,"YYYY-MM-DD"))),3,G$20,40,1),"N",OFFSET(INDIRECT(ADDRESS(1,1,1,1,TEXT(G$2,"YYYY-MM-DD"))),3,3,40,1),"Leave"),0)+IFERROR(IF($F$19="N",SUMIFS(OFFSET(INDIRECT(ADDRESS(1,1,1,1,TEXT(G$2,"YYYY-MM-DD"))),3,G$20-1,40,1),OFFSET(INDIRECT(ADDRESS(1,1,1,1,TEXT(G$2,"YYYY-MM-DD"))),3,0,40,1),$A87,OFFSET(INDIRECT(ADDRESS(1,1,1,1,TEXT(G$2,"YYYY-MM-DD"))),3,G$20,40,1),"N",OFFSET(INDIRECT(ADDRESS(1,1,1,1,TEXT(G$2,"YYYY-MM-DD"))),3,3,40,1),"&lt;&gt;Leave")),0)</f>
        <v>0</v>
      </c>
      <c r="H87" s="15">
        <f t="shared" ca="1" si="65"/>
        <v>0</v>
      </c>
      <c r="I87" s="15">
        <f t="shared" ca="1" si="65"/>
        <v>0</v>
      </c>
      <c r="J87" s="15">
        <f t="shared" ca="1" si="65"/>
        <v>0</v>
      </c>
      <c r="K87" s="15">
        <f t="shared" ca="1" si="65"/>
        <v>0</v>
      </c>
      <c r="L87" s="15">
        <f t="shared" ca="1" si="65"/>
        <v>0</v>
      </c>
      <c r="M87" s="15">
        <f t="shared" ca="1" si="65"/>
        <v>0</v>
      </c>
      <c r="N87" s="15">
        <f t="shared" ca="1" si="65"/>
        <v>0</v>
      </c>
      <c r="O87" s="15">
        <f t="shared" ca="1" si="65"/>
        <v>0</v>
      </c>
      <c r="P87" s="15">
        <f t="shared" ca="1" si="65"/>
        <v>0</v>
      </c>
      <c r="Q87" s="15">
        <f t="shared" ca="1" si="65"/>
        <v>0</v>
      </c>
      <c r="R87" s="15">
        <f t="shared" ca="1" si="65"/>
        <v>0</v>
      </c>
      <c r="S87" s="15">
        <f t="shared" ca="1" si="65"/>
        <v>0</v>
      </c>
      <c r="T87" s="15">
        <f t="shared" ca="1" si="65"/>
        <v>0</v>
      </c>
      <c r="U87" s="15">
        <f t="shared" ca="1" si="65"/>
        <v>0</v>
      </c>
      <c r="V87" s="15">
        <f t="shared" ca="1" si="65"/>
        <v>0</v>
      </c>
      <c r="W87" s="15">
        <f t="shared" ca="1" si="58"/>
        <v>0</v>
      </c>
      <c r="X87" s="15">
        <f t="shared" ca="1" si="58"/>
        <v>0</v>
      </c>
      <c r="Y87" s="15">
        <f t="shared" ca="1" si="58"/>
        <v>0</v>
      </c>
      <c r="Z87" s="15">
        <f t="shared" ca="1" si="58"/>
        <v>0</v>
      </c>
      <c r="AA87" s="15">
        <f t="shared" ca="1" si="58"/>
        <v>0</v>
      </c>
      <c r="AB87" s="15">
        <f t="shared" ca="1" si="58"/>
        <v>0</v>
      </c>
      <c r="AC87" s="15">
        <f t="shared" ca="1" si="58"/>
        <v>0</v>
      </c>
      <c r="AD87" s="15">
        <f t="shared" ca="1" si="58"/>
        <v>0</v>
      </c>
      <c r="AE87" s="15">
        <f t="shared" ca="1" si="58"/>
        <v>0</v>
      </c>
      <c r="AF87" s="15">
        <f t="shared" ca="1" si="58"/>
        <v>0</v>
      </c>
      <c r="AG87" s="15">
        <f t="shared" ca="1" si="58"/>
        <v>0</v>
      </c>
      <c r="AH87" s="15">
        <f t="shared" ca="1" si="58"/>
        <v>0</v>
      </c>
      <c r="AI87" s="15">
        <f t="shared" ca="1" si="58"/>
        <v>0</v>
      </c>
      <c r="AJ87" s="15">
        <f t="shared" ca="1" si="58"/>
        <v>0</v>
      </c>
      <c r="AK87" s="15">
        <f t="shared" ca="1" si="58"/>
        <v>0</v>
      </c>
      <c r="AL87" s="15">
        <f t="shared" ca="1" si="58"/>
        <v>0</v>
      </c>
      <c r="AM87" s="15">
        <f t="shared" ca="1" si="58"/>
        <v>0</v>
      </c>
      <c r="AN87" s="15">
        <f t="shared" ca="1" si="58"/>
        <v>0</v>
      </c>
      <c r="AO87" s="15">
        <f t="shared" ca="1" si="58"/>
        <v>0</v>
      </c>
      <c r="AP87" s="15">
        <f t="shared" ca="1" si="58"/>
        <v>0</v>
      </c>
      <c r="AQ87" s="15">
        <f t="shared" ca="1" si="58"/>
        <v>0</v>
      </c>
      <c r="AR87" s="15">
        <f t="shared" ca="1" si="58"/>
        <v>0</v>
      </c>
      <c r="AS87" s="15">
        <f t="shared" ca="1" si="58"/>
        <v>0</v>
      </c>
      <c r="AT87" s="15">
        <f t="shared" ca="1" si="58"/>
        <v>0</v>
      </c>
      <c r="AU87" s="15">
        <f t="shared" ca="1" si="58"/>
        <v>0</v>
      </c>
      <c r="AV87" s="15">
        <f t="shared" ca="1" si="58"/>
        <v>0</v>
      </c>
      <c r="AW87" s="15">
        <f t="shared" ca="1" si="58"/>
        <v>0</v>
      </c>
      <c r="AX87" s="15">
        <f t="shared" ca="1" si="58"/>
        <v>0</v>
      </c>
      <c r="AY87" s="15">
        <f t="shared" ca="1" si="58"/>
        <v>0</v>
      </c>
      <c r="AZ87" s="15">
        <f t="shared" ca="1" si="58"/>
        <v>0</v>
      </c>
      <c r="BA87" s="15">
        <f t="shared" ca="1" si="58"/>
        <v>0</v>
      </c>
      <c r="BB87" s="15">
        <f t="shared" ca="1" si="58"/>
        <v>0</v>
      </c>
      <c r="BC87" s="15">
        <f t="shared" ca="1" si="58"/>
        <v>0</v>
      </c>
      <c r="BD87" s="15">
        <f t="shared" ca="1" si="58"/>
        <v>0</v>
      </c>
      <c r="BE87" s="15">
        <f t="shared" ca="1" si="58"/>
        <v>0</v>
      </c>
      <c r="BF87" s="15">
        <f t="shared" ca="1" si="58"/>
        <v>0</v>
      </c>
      <c r="BG87" s="15">
        <f t="shared" ca="1" si="58"/>
        <v>0</v>
      </c>
    </row>
    <row r="88" spans="1:59" x14ac:dyDescent="0.2">
      <c r="A88" s="189">
        <f t="shared" ca="1" si="59"/>
        <v>0</v>
      </c>
      <c r="B88" s="189">
        <f t="shared" ca="1" si="60"/>
        <v>0</v>
      </c>
      <c r="C88" s="189">
        <f t="shared" ca="1" si="61"/>
        <v>0</v>
      </c>
      <c r="D88" s="189">
        <f t="shared" ca="1" si="62"/>
        <v>0</v>
      </c>
      <c r="E88" s="189">
        <f t="shared" ca="1" si="63"/>
        <v>0</v>
      </c>
      <c r="F88" s="15">
        <f t="shared" ca="1" si="64"/>
        <v>0</v>
      </c>
      <c r="G88" s="15">
        <f t="shared" ca="1" si="65"/>
        <v>0</v>
      </c>
      <c r="H88" s="15">
        <f t="shared" ref="H88:BG92" ca="1" si="66">IFERROR(SUMIFS(OFFSET(INDIRECT(ADDRESS(1,1,1,1,TEXT(H$2,"YYYY-MM-DD"))),3,H$20-1,40,1),OFFSET(INDIRECT(ADDRESS(1,1,1,1,TEXT(H$2,"YYYY-MM-DD"))),3,0,40,1),$A88,OFFSET(INDIRECT(ADDRESS(1,1,1,1,TEXT(H$2,"YYYY-MM-DD"))),3,H$20,40,1),"Y"),0)+IFERROR(SUMIFS(OFFSET(INDIRECT(ADDRESS(1,1,1,1,TEXT(H$2,"YYYY-MM-DD"))),3,H$20-1,40,1),OFFSET(INDIRECT(ADDRESS(1,1,1,1,TEXT(H$2,"YYYY-MM-DD"))),3,0,40,1),$A88,OFFSET(INDIRECT(ADDRESS(1,1,1,1,TEXT(H$2,"YYYY-MM-DD"))),3,H$20,40,1),"N",OFFSET(INDIRECT(ADDRESS(1,1,1,1,TEXT(H$2,"YYYY-MM-DD"))),3,3,40,1),"Leave"),0)+IFERROR(IF($F$19="N",SUMIFS(OFFSET(INDIRECT(ADDRESS(1,1,1,1,TEXT(H$2,"YYYY-MM-DD"))),3,H$20-1,40,1),OFFSET(INDIRECT(ADDRESS(1,1,1,1,TEXT(H$2,"YYYY-MM-DD"))),3,0,40,1),$A88,OFFSET(INDIRECT(ADDRESS(1,1,1,1,TEXT(H$2,"YYYY-MM-DD"))),3,H$20,40,1),"N",OFFSET(INDIRECT(ADDRESS(1,1,1,1,TEXT(H$2,"YYYY-MM-DD"))),3,3,40,1),"&lt;&gt;Leave")),0)</f>
        <v>0</v>
      </c>
      <c r="I88" s="15">
        <f t="shared" ca="1" si="66"/>
        <v>0</v>
      </c>
      <c r="J88" s="15">
        <f t="shared" ca="1" si="66"/>
        <v>0</v>
      </c>
      <c r="K88" s="15">
        <f t="shared" ca="1" si="66"/>
        <v>0</v>
      </c>
      <c r="L88" s="15">
        <f t="shared" ca="1" si="66"/>
        <v>0</v>
      </c>
      <c r="M88" s="15">
        <f t="shared" ca="1" si="66"/>
        <v>0</v>
      </c>
      <c r="N88" s="15">
        <f t="shared" ca="1" si="66"/>
        <v>0</v>
      </c>
      <c r="O88" s="15">
        <f t="shared" ca="1" si="66"/>
        <v>0</v>
      </c>
      <c r="P88" s="15">
        <f t="shared" ca="1" si="66"/>
        <v>0</v>
      </c>
      <c r="Q88" s="15">
        <f t="shared" ca="1" si="66"/>
        <v>0</v>
      </c>
      <c r="R88" s="15">
        <f t="shared" ca="1" si="66"/>
        <v>0</v>
      </c>
      <c r="S88" s="15">
        <f t="shared" ca="1" si="66"/>
        <v>0</v>
      </c>
      <c r="T88" s="15">
        <f t="shared" ca="1" si="66"/>
        <v>0</v>
      </c>
      <c r="U88" s="15">
        <f t="shared" ca="1" si="66"/>
        <v>0</v>
      </c>
      <c r="V88" s="15">
        <f t="shared" ca="1" si="66"/>
        <v>0</v>
      </c>
      <c r="W88" s="15">
        <f t="shared" ca="1" si="66"/>
        <v>0</v>
      </c>
      <c r="X88" s="15">
        <f t="shared" ca="1" si="66"/>
        <v>0</v>
      </c>
      <c r="Y88" s="15">
        <f t="shared" ca="1" si="66"/>
        <v>0</v>
      </c>
      <c r="Z88" s="15">
        <f t="shared" ca="1" si="66"/>
        <v>0</v>
      </c>
      <c r="AA88" s="15">
        <f t="shared" ca="1" si="66"/>
        <v>0</v>
      </c>
      <c r="AB88" s="15">
        <f t="shared" ca="1" si="66"/>
        <v>0</v>
      </c>
      <c r="AC88" s="15">
        <f t="shared" ca="1" si="66"/>
        <v>0</v>
      </c>
      <c r="AD88" s="15">
        <f t="shared" ca="1" si="66"/>
        <v>0</v>
      </c>
      <c r="AE88" s="15">
        <f t="shared" ca="1" si="66"/>
        <v>0</v>
      </c>
      <c r="AF88" s="15">
        <f t="shared" ca="1" si="66"/>
        <v>0</v>
      </c>
      <c r="AG88" s="15">
        <f t="shared" ca="1" si="66"/>
        <v>0</v>
      </c>
      <c r="AH88" s="15">
        <f t="shared" ca="1" si="66"/>
        <v>0</v>
      </c>
      <c r="AI88" s="15">
        <f t="shared" ca="1" si="66"/>
        <v>0</v>
      </c>
      <c r="AJ88" s="15">
        <f t="shared" ca="1" si="66"/>
        <v>0</v>
      </c>
      <c r="AK88" s="15">
        <f t="shared" ca="1" si="66"/>
        <v>0</v>
      </c>
      <c r="AL88" s="15">
        <f t="shared" ca="1" si="66"/>
        <v>0</v>
      </c>
      <c r="AM88" s="15">
        <f t="shared" ca="1" si="66"/>
        <v>0</v>
      </c>
      <c r="AN88" s="15">
        <f t="shared" ca="1" si="66"/>
        <v>0</v>
      </c>
      <c r="AO88" s="15">
        <f t="shared" ca="1" si="66"/>
        <v>0</v>
      </c>
      <c r="AP88" s="15">
        <f t="shared" ca="1" si="66"/>
        <v>0</v>
      </c>
      <c r="AQ88" s="15">
        <f t="shared" ca="1" si="66"/>
        <v>0</v>
      </c>
      <c r="AR88" s="15">
        <f t="shared" ca="1" si="66"/>
        <v>0</v>
      </c>
      <c r="AS88" s="15">
        <f t="shared" ca="1" si="66"/>
        <v>0</v>
      </c>
      <c r="AT88" s="15">
        <f t="shared" ca="1" si="66"/>
        <v>0</v>
      </c>
      <c r="AU88" s="15">
        <f t="shared" ca="1" si="66"/>
        <v>0</v>
      </c>
      <c r="AV88" s="15">
        <f t="shared" ca="1" si="66"/>
        <v>0</v>
      </c>
      <c r="AW88" s="15">
        <f t="shared" ca="1" si="66"/>
        <v>0</v>
      </c>
      <c r="AX88" s="15">
        <f t="shared" ca="1" si="66"/>
        <v>0</v>
      </c>
      <c r="AY88" s="15">
        <f t="shared" ca="1" si="66"/>
        <v>0</v>
      </c>
      <c r="AZ88" s="15">
        <f t="shared" ca="1" si="66"/>
        <v>0</v>
      </c>
      <c r="BA88" s="15">
        <f t="shared" ca="1" si="66"/>
        <v>0</v>
      </c>
      <c r="BB88" s="15">
        <f t="shared" ca="1" si="66"/>
        <v>0</v>
      </c>
      <c r="BC88" s="15">
        <f t="shared" ca="1" si="66"/>
        <v>0</v>
      </c>
      <c r="BD88" s="15">
        <f t="shared" ca="1" si="66"/>
        <v>0</v>
      </c>
      <c r="BE88" s="15">
        <f t="shared" ca="1" si="66"/>
        <v>0</v>
      </c>
      <c r="BF88" s="15">
        <f t="shared" ca="1" si="66"/>
        <v>0</v>
      </c>
      <c r="BG88" s="15">
        <f t="shared" ca="1" si="66"/>
        <v>0</v>
      </c>
    </row>
    <row r="89" spans="1:59" x14ac:dyDescent="0.2">
      <c r="A89" s="189">
        <f t="shared" ca="1" si="59"/>
        <v>0</v>
      </c>
      <c r="B89" s="189">
        <f t="shared" ca="1" si="60"/>
        <v>0</v>
      </c>
      <c r="C89" s="189">
        <f t="shared" ca="1" si="61"/>
        <v>0</v>
      </c>
      <c r="D89" s="189">
        <f t="shared" ca="1" si="62"/>
        <v>0</v>
      </c>
      <c r="E89" s="189">
        <f t="shared" ca="1" si="63"/>
        <v>0</v>
      </c>
      <c r="F89" s="15">
        <f t="shared" ca="1" si="64"/>
        <v>0</v>
      </c>
      <c r="G89" s="15">
        <f t="shared" ca="1" si="65"/>
        <v>0</v>
      </c>
      <c r="H89" s="15">
        <f t="shared" ca="1" si="66"/>
        <v>0</v>
      </c>
      <c r="I89" s="15">
        <f t="shared" ca="1" si="66"/>
        <v>0</v>
      </c>
      <c r="J89" s="15">
        <f t="shared" ca="1" si="66"/>
        <v>0</v>
      </c>
      <c r="K89" s="15">
        <f t="shared" ca="1" si="66"/>
        <v>0</v>
      </c>
      <c r="L89" s="15">
        <f t="shared" ca="1" si="66"/>
        <v>0</v>
      </c>
      <c r="M89" s="15">
        <f t="shared" ca="1" si="66"/>
        <v>0</v>
      </c>
      <c r="N89" s="15">
        <f t="shared" ca="1" si="66"/>
        <v>0</v>
      </c>
      <c r="O89" s="15">
        <f t="shared" ca="1" si="66"/>
        <v>0</v>
      </c>
      <c r="P89" s="15">
        <f t="shared" ca="1" si="66"/>
        <v>0</v>
      </c>
      <c r="Q89" s="15">
        <f t="shared" ca="1" si="66"/>
        <v>0</v>
      </c>
      <c r="R89" s="15">
        <f t="shared" ca="1" si="66"/>
        <v>0</v>
      </c>
      <c r="S89" s="15">
        <f t="shared" ca="1" si="66"/>
        <v>0</v>
      </c>
      <c r="T89" s="15">
        <f t="shared" ca="1" si="66"/>
        <v>0</v>
      </c>
      <c r="U89" s="15">
        <f t="shared" ca="1" si="66"/>
        <v>0</v>
      </c>
      <c r="V89" s="15">
        <f t="shared" ca="1" si="66"/>
        <v>0</v>
      </c>
      <c r="W89" s="15">
        <f t="shared" ca="1" si="66"/>
        <v>0</v>
      </c>
      <c r="X89" s="15">
        <f t="shared" ca="1" si="66"/>
        <v>0</v>
      </c>
      <c r="Y89" s="15">
        <f t="shared" ca="1" si="66"/>
        <v>0</v>
      </c>
      <c r="Z89" s="15">
        <f t="shared" ca="1" si="66"/>
        <v>0</v>
      </c>
      <c r="AA89" s="15">
        <f t="shared" ca="1" si="66"/>
        <v>0</v>
      </c>
      <c r="AB89" s="15">
        <f t="shared" ca="1" si="66"/>
        <v>0</v>
      </c>
      <c r="AC89" s="15">
        <f t="shared" ca="1" si="66"/>
        <v>0</v>
      </c>
      <c r="AD89" s="15">
        <f t="shared" ca="1" si="66"/>
        <v>0</v>
      </c>
      <c r="AE89" s="15">
        <f t="shared" ca="1" si="66"/>
        <v>0</v>
      </c>
      <c r="AF89" s="15">
        <f t="shared" ca="1" si="66"/>
        <v>0</v>
      </c>
      <c r="AG89" s="15">
        <f t="shared" ca="1" si="66"/>
        <v>0</v>
      </c>
      <c r="AH89" s="15">
        <f t="shared" ca="1" si="66"/>
        <v>0</v>
      </c>
      <c r="AI89" s="15">
        <f t="shared" ca="1" si="66"/>
        <v>0</v>
      </c>
      <c r="AJ89" s="15">
        <f t="shared" ca="1" si="66"/>
        <v>0</v>
      </c>
      <c r="AK89" s="15">
        <f t="shared" ca="1" si="66"/>
        <v>0</v>
      </c>
      <c r="AL89" s="15">
        <f t="shared" ca="1" si="66"/>
        <v>0</v>
      </c>
      <c r="AM89" s="15">
        <f t="shared" ca="1" si="66"/>
        <v>0</v>
      </c>
      <c r="AN89" s="15">
        <f t="shared" ca="1" si="66"/>
        <v>0</v>
      </c>
      <c r="AO89" s="15">
        <f t="shared" ca="1" si="66"/>
        <v>0</v>
      </c>
      <c r="AP89" s="15">
        <f t="shared" ca="1" si="66"/>
        <v>0</v>
      </c>
      <c r="AQ89" s="15">
        <f t="shared" ca="1" si="66"/>
        <v>0</v>
      </c>
      <c r="AR89" s="15">
        <f t="shared" ca="1" si="66"/>
        <v>0</v>
      </c>
      <c r="AS89" s="15">
        <f t="shared" ca="1" si="66"/>
        <v>0</v>
      </c>
      <c r="AT89" s="15">
        <f t="shared" ca="1" si="66"/>
        <v>0</v>
      </c>
      <c r="AU89" s="15">
        <f t="shared" ca="1" si="66"/>
        <v>0</v>
      </c>
      <c r="AV89" s="15">
        <f t="shared" ca="1" si="66"/>
        <v>0</v>
      </c>
      <c r="AW89" s="15">
        <f t="shared" ca="1" si="66"/>
        <v>0</v>
      </c>
      <c r="AX89" s="15">
        <f t="shared" ca="1" si="66"/>
        <v>0</v>
      </c>
      <c r="AY89" s="15">
        <f t="shared" ca="1" si="66"/>
        <v>0</v>
      </c>
      <c r="AZ89" s="15">
        <f t="shared" ca="1" si="66"/>
        <v>0</v>
      </c>
      <c r="BA89" s="15">
        <f t="shared" ca="1" si="66"/>
        <v>0</v>
      </c>
      <c r="BB89" s="15">
        <f t="shared" ca="1" si="66"/>
        <v>0</v>
      </c>
      <c r="BC89" s="15">
        <f t="shared" ca="1" si="66"/>
        <v>0</v>
      </c>
      <c r="BD89" s="15">
        <f t="shared" ca="1" si="66"/>
        <v>0</v>
      </c>
      <c r="BE89" s="15">
        <f t="shared" ca="1" si="66"/>
        <v>0</v>
      </c>
      <c r="BF89" s="15">
        <f t="shared" ca="1" si="66"/>
        <v>0</v>
      </c>
      <c r="BG89" s="15">
        <f t="shared" ca="1" si="66"/>
        <v>0</v>
      </c>
    </row>
    <row r="90" spans="1:59" x14ac:dyDescent="0.2">
      <c r="A90" s="189">
        <f t="shared" ca="1" si="59"/>
        <v>0</v>
      </c>
      <c r="B90" s="189">
        <f t="shared" ca="1" si="60"/>
        <v>0</v>
      </c>
      <c r="C90" s="189">
        <f t="shared" ca="1" si="61"/>
        <v>0</v>
      </c>
      <c r="D90" s="189">
        <f t="shared" ca="1" si="62"/>
        <v>0</v>
      </c>
      <c r="E90" s="189">
        <f t="shared" ca="1" si="63"/>
        <v>0</v>
      </c>
      <c r="F90" s="15">
        <f t="shared" ca="1" si="64"/>
        <v>0</v>
      </c>
      <c r="G90" s="15">
        <f t="shared" ca="1" si="65"/>
        <v>0</v>
      </c>
      <c r="H90" s="15">
        <f t="shared" ca="1" si="66"/>
        <v>0</v>
      </c>
      <c r="I90" s="15">
        <f t="shared" ca="1" si="66"/>
        <v>0</v>
      </c>
      <c r="J90" s="15">
        <f t="shared" ca="1" si="66"/>
        <v>0</v>
      </c>
      <c r="K90" s="15">
        <f t="shared" ca="1" si="66"/>
        <v>0</v>
      </c>
      <c r="L90" s="15">
        <f t="shared" ca="1" si="66"/>
        <v>0</v>
      </c>
      <c r="M90" s="15">
        <f t="shared" ca="1" si="66"/>
        <v>0</v>
      </c>
      <c r="N90" s="15">
        <f t="shared" ca="1" si="66"/>
        <v>0</v>
      </c>
      <c r="O90" s="15">
        <f t="shared" ca="1" si="66"/>
        <v>0</v>
      </c>
      <c r="P90" s="15">
        <f t="shared" ca="1" si="66"/>
        <v>0</v>
      </c>
      <c r="Q90" s="15">
        <f t="shared" ca="1" si="66"/>
        <v>0</v>
      </c>
      <c r="R90" s="15">
        <f t="shared" ca="1" si="66"/>
        <v>0</v>
      </c>
      <c r="S90" s="15">
        <f t="shared" ca="1" si="66"/>
        <v>0</v>
      </c>
      <c r="T90" s="15">
        <f t="shared" ca="1" si="66"/>
        <v>0</v>
      </c>
      <c r="U90" s="15">
        <f t="shared" ca="1" si="66"/>
        <v>0</v>
      </c>
      <c r="V90" s="15">
        <f t="shared" ca="1" si="66"/>
        <v>0</v>
      </c>
      <c r="W90" s="15">
        <f t="shared" ca="1" si="66"/>
        <v>0</v>
      </c>
      <c r="X90" s="15">
        <f t="shared" ca="1" si="66"/>
        <v>0</v>
      </c>
      <c r="Y90" s="15">
        <f t="shared" ca="1" si="66"/>
        <v>0</v>
      </c>
      <c r="Z90" s="15">
        <f t="shared" ca="1" si="66"/>
        <v>0</v>
      </c>
      <c r="AA90" s="15">
        <f t="shared" ca="1" si="66"/>
        <v>0</v>
      </c>
      <c r="AB90" s="15">
        <f t="shared" ca="1" si="66"/>
        <v>0</v>
      </c>
      <c r="AC90" s="15">
        <f t="shared" ca="1" si="66"/>
        <v>0</v>
      </c>
      <c r="AD90" s="15">
        <f t="shared" ca="1" si="66"/>
        <v>0</v>
      </c>
      <c r="AE90" s="15">
        <f t="shared" ca="1" si="66"/>
        <v>0</v>
      </c>
      <c r="AF90" s="15">
        <f t="shared" ca="1" si="66"/>
        <v>0</v>
      </c>
      <c r="AG90" s="15">
        <f t="shared" ca="1" si="66"/>
        <v>0</v>
      </c>
      <c r="AH90" s="15">
        <f t="shared" ca="1" si="66"/>
        <v>0</v>
      </c>
      <c r="AI90" s="15">
        <f t="shared" ca="1" si="66"/>
        <v>0</v>
      </c>
      <c r="AJ90" s="15">
        <f t="shared" ca="1" si="66"/>
        <v>0</v>
      </c>
      <c r="AK90" s="15">
        <f t="shared" ca="1" si="66"/>
        <v>0</v>
      </c>
      <c r="AL90" s="15">
        <f t="shared" ca="1" si="66"/>
        <v>0</v>
      </c>
      <c r="AM90" s="15">
        <f t="shared" ca="1" si="66"/>
        <v>0</v>
      </c>
      <c r="AN90" s="15">
        <f t="shared" ca="1" si="66"/>
        <v>0</v>
      </c>
      <c r="AO90" s="15">
        <f t="shared" ca="1" si="66"/>
        <v>0</v>
      </c>
      <c r="AP90" s="15">
        <f t="shared" ca="1" si="66"/>
        <v>0</v>
      </c>
      <c r="AQ90" s="15">
        <f t="shared" ca="1" si="66"/>
        <v>0</v>
      </c>
      <c r="AR90" s="15">
        <f t="shared" ca="1" si="66"/>
        <v>0</v>
      </c>
      <c r="AS90" s="15">
        <f t="shared" ca="1" si="66"/>
        <v>0</v>
      </c>
      <c r="AT90" s="15">
        <f t="shared" ca="1" si="66"/>
        <v>0</v>
      </c>
      <c r="AU90" s="15">
        <f t="shared" ca="1" si="66"/>
        <v>0</v>
      </c>
      <c r="AV90" s="15">
        <f t="shared" ca="1" si="66"/>
        <v>0</v>
      </c>
      <c r="AW90" s="15">
        <f t="shared" ca="1" si="66"/>
        <v>0</v>
      </c>
      <c r="AX90" s="15">
        <f t="shared" ca="1" si="66"/>
        <v>0</v>
      </c>
      <c r="AY90" s="15">
        <f t="shared" ca="1" si="66"/>
        <v>0</v>
      </c>
      <c r="AZ90" s="15">
        <f t="shared" ca="1" si="66"/>
        <v>0</v>
      </c>
      <c r="BA90" s="15">
        <f t="shared" ca="1" si="66"/>
        <v>0</v>
      </c>
      <c r="BB90" s="15">
        <f t="shared" ca="1" si="66"/>
        <v>0</v>
      </c>
      <c r="BC90" s="15">
        <f t="shared" ca="1" si="66"/>
        <v>0</v>
      </c>
      <c r="BD90" s="15">
        <f t="shared" ca="1" si="66"/>
        <v>0</v>
      </c>
      <c r="BE90" s="15">
        <f t="shared" ca="1" si="66"/>
        <v>0</v>
      </c>
      <c r="BF90" s="15">
        <f t="shared" ca="1" si="66"/>
        <v>0</v>
      </c>
      <c r="BG90" s="15">
        <f t="shared" ca="1" si="66"/>
        <v>0</v>
      </c>
    </row>
    <row r="91" spans="1:59" x14ac:dyDescent="0.2">
      <c r="A91" s="189">
        <f t="shared" ca="1" si="59"/>
        <v>0</v>
      </c>
      <c r="B91" s="189">
        <f t="shared" ca="1" si="60"/>
        <v>0</v>
      </c>
      <c r="C91" s="189">
        <f t="shared" ca="1" si="61"/>
        <v>0</v>
      </c>
      <c r="D91" s="189">
        <f t="shared" ca="1" si="62"/>
        <v>0</v>
      </c>
      <c r="E91" s="189">
        <f t="shared" ca="1" si="63"/>
        <v>0</v>
      </c>
      <c r="F91" s="15">
        <f t="shared" ca="1" si="64"/>
        <v>0</v>
      </c>
      <c r="G91" s="15">
        <f t="shared" ca="1" si="65"/>
        <v>0</v>
      </c>
      <c r="H91" s="15">
        <f t="shared" ca="1" si="66"/>
        <v>0</v>
      </c>
      <c r="I91" s="15">
        <f t="shared" ca="1" si="66"/>
        <v>0</v>
      </c>
      <c r="J91" s="15">
        <f t="shared" ca="1" si="66"/>
        <v>0</v>
      </c>
      <c r="K91" s="15">
        <f t="shared" ca="1" si="66"/>
        <v>0</v>
      </c>
      <c r="L91" s="15">
        <f t="shared" ca="1" si="66"/>
        <v>0</v>
      </c>
      <c r="M91" s="15">
        <f t="shared" ca="1" si="66"/>
        <v>0</v>
      </c>
      <c r="N91" s="15">
        <f t="shared" ca="1" si="66"/>
        <v>0</v>
      </c>
      <c r="O91" s="15">
        <f t="shared" ca="1" si="66"/>
        <v>0</v>
      </c>
      <c r="P91" s="15">
        <f t="shared" ca="1" si="66"/>
        <v>0</v>
      </c>
      <c r="Q91" s="15">
        <f t="shared" ca="1" si="66"/>
        <v>0</v>
      </c>
      <c r="R91" s="15">
        <f t="shared" ca="1" si="66"/>
        <v>0</v>
      </c>
      <c r="S91" s="15">
        <f t="shared" ca="1" si="66"/>
        <v>0</v>
      </c>
      <c r="T91" s="15">
        <f t="shared" ca="1" si="66"/>
        <v>0</v>
      </c>
      <c r="U91" s="15">
        <f t="shared" ca="1" si="66"/>
        <v>0</v>
      </c>
      <c r="V91" s="15">
        <f t="shared" ca="1" si="66"/>
        <v>0</v>
      </c>
      <c r="W91" s="15">
        <f t="shared" ca="1" si="66"/>
        <v>0</v>
      </c>
      <c r="X91" s="15">
        <f t="shared" ca="1" si="66"/>
        <v>0</v>
      </c>
      <c r="Y91" s="15">
        <f t="shared" ca="1" si="66"/>
        <v>0</v>
      </c>
      <c r="Z91" s="15">
        <f t="shared" ca="1" si="66"/>
        <v>0</v>
      </c>
      <c r="AA91" s="15">
        <f t="shared" ca="1" si="66"/>
        <v>0</v>
      </c>
      <c r="AB91" s="15">
        <f t="shared" ca="1" si="66"/>
        <v>0</v>
      </c>
      <c r="AC91" s="15">
        <f t="shared" ca="1" si="66"/>
        <v>0</v>
      </c>
      <c r="AD91" s="15">
        <f t="shared" ca="1" si="66"/>
        <v>0</v>
      </c>
      <c r="AE91" s="15">
        <f t="shared" ca="1" si="66"/>
        <v>0</v>
      </c>
      <c r="AF91" s="15">
        <f t="shared" ca="1" si="66"/>
        <v>0</v>
      </c>
      <c r="AG91" s="15">
        <f t="shared" ca="1" si="66"/>
        <v>0</v>
      </c>
      <c r="AH91" s="15">
        <f t="shared" ca="1" si="66"/>
        <v>0</v>
      </c>
      <c r="AI91" s="15">
        <f t="shared" ca="1" si="66"/>
        <v>0</v>
      </c>
      <c r="AJ91" s="15">
        <f t="shared" ca="1" si="66"/>
        <v>0</v>
      </c>
      <c r="AK91" s="15">
        <f t="shared" ca="1" si="66"/>
        <v>0</v>
      </c>
      <c r="AL91" s="15">
        <f t="shared" ca="1" si="66"/>
        <v>0</v>
      </c>
      <c r="AM91" s="15">
        <f t="shared" ca="1" si="66"/>
        <v>0</v>
      </c>
      <c r="AN91" s="15">
        <f t="shared" ca="1" si="66"/>
        <v>0</v>
      </c>
      <c r="AO91" s="15">
        <f t="shared" ca="1" si="66"/>
        <v>0</v>
      </c>
      <c r="AP91" s="15">
        <f t="shared" ca="1" si="66"/>
        <v>0</v>
      </c>
      <c r="AQ91" s="15">
        <f t="shared" ca="1" si="66"/>
        <v>0</v>
      </c>
      <c r="AR91" s="15">
        <f t="shared" ca="1" si="66"/>
        <v>0</v>
      </c>
      <c r="AS91" s="15">
        <f t="shared" ca="1" si="66"/>
        <v>0</v>
      </c>
      <c r="AT91" s="15">
        <f t="shared" ca="1" si="66"/>
        <v>0</v>
      </c>
      <c r="AU91" s="15">
        <f t="shared" ca="1" si="66"/>
        <v>0</v>
      </c>
      <c r="AV91" s="15">
        <f t="shared" ca="1" si="66"/>
        <v>0</v>
      </c>
      <c r="AW91" s="15">
        <f t="shared" ca="1" si="66"/>
        <v>0</v>
      </c>
      <c r="AX91" s="15">
        <f t="shared" ca="1" si="66"/>
        <v>0</v>
      </c>
      <c r="AY91" s="15">
        <f t="shared" ca="1" si="66"/>
        <v>0</v>
      </c>
      <c r="AZ91" s="15">
        <f t="shared" ca="1" si="66"/>
        <v>0</v>
      </c>
      <c r="BA91" s="15">
        <f t="shared" ca="1" si="66"/>
        <v>0</v>
      </c>
      <c r="BB91" s="15">
        <f t="shared" ca="1" si="66"/>
        <v>0</v>
      </c>
      <c r="BC91" s="15">
        <f t="shared" ca="1" si="66"/>
        <v>0</v>
      </c>
      <c r="BD91" s="15">
        <f t="shared" ca="1" si="66"/>
        <v>0</v>
      </c>
      <c r="BE91" s="15">
        <f t="shared" ca="1" si="66"/>
        <v>0</v>
      </c>
      <c r="BF91" s="15">
        <f t="shared" ca="1" si="66"/>
        <v>0</v>
      </c>
      <c r="BG91" s="15">
        <f t="shared" ca="1" si="66"/>
        <v>0</v>
      </c>
    </row>
    <row r="92" spans="1:59" x14ac:dyDescent="0.2">
      <c r="A92" s="189">
        <f t="shared" ca="1" si="59"/>
        <v>0</v>
      </c>
      <c r="B92" s="189">
        <f t="shared" ca="1" si="60"/>
        <v>0</v>
      </c>
      <c r="C92" s="189">
        <f t="shared" ca="1" si="61"/>
        <v>0</v>
      </c>
      <c r="D92" s="189">
        <f t="shared" ca="1" si="62"/>
        <v>0</v>
      </c>
      <c r="E92" s="189">
        <f t="shared" ca="1" si="63"/>
        <v>0</v>
      </c>
      <c r="F92" s="15">
        <f t="shared" ca="1" si="64"/>
        <v>0</v>
      </c>
      <c r="G92" s="15">
        <f t="shared" ca="1" si="65"/>
        <v>0</v>
      </c>
      <c r="H92" s="15">
        <f t="shared" ca="1" si="66"/>
        <v>0</v>
      </c>
      <c r="I92" s="15">
        <f t="shared" ca="1" si="66"/>
        <v>0</v>
      </c>
      <c r="J92" s="15">
        <f t="shared" ca="1" si="66"/>
        <v>0</v>
      </c>
      <c r="K92" s="15">
        <f t="shared" ca="1" si="66"/>
        <v>0</v>
      </c>
      <c r="L92" s="15">
        <f t="shared" ca="1" si="66"/>
        <v>0</v>
      </c>
      <c r="M92" s="15">
        <f t="shared" ca="1" si="66"/>
        <v>0</v>
      </c>
      <c r="N92" s="15">
        <f t="shared" ca="1" si="66"/>
        <v>0</v>
      </c>
      <c r="O92" s="15">
        <f t="shared" ca="1" si="66"/>
        <v>0</v>
      </c>
      <c r="P92" s="15">
        <f t="shared" ca="1" si="66"/>
        <v>0</v>
      </c>
      <c r="Q92" s="15">
        <f t="shared" ca="1" si="66"/>
        <v>0</v>
      </c>
      <c r="R92" s="15">
        <f t="shared" ca="1" si="66"/>
        <v>0</v>
      </c>
      <c r="S92" s="15">
        <f t="shared" ca="1" si="66"/>
        <v>0</v>
      </c>
      <c r="T92" s="15">
        <f t="shared" ca="1" si="66"/>
        <v>0</v>
      </c>
      <c r="U92" s="15">
        <f t="shared" ca="1" si="66"/>
        <v>0</v>
      </c>
      <c r="V92" s="15">
        <f t="shared" ca="1" si="66"/>
        <v>0</v>
      </c>
      <c r="W92" s="15">
        <f t="shared" ca="1" si="66"/>
        <v>0</v>
      </c>
      <c r="X92" s="15">
        <f t="shared" ca="1" si="66"/>
        <v>0</v>
      </c>
      <c r="Y92" s="15">
        <f t="shared" ca="1" si="66"/>
        <v>0</v>
      </c>
      <c r="Z92" s="15">
        <f t="shared" ca="1" si="66"/>
        <v>0</v>
      </c>
      <c r="AA92" s="15">
        <f t="shared" ca="1" si="66"/>
        <v>0</v>
      </c>
      <c r="AB92" s="15">
        <f t="shared" ca="1" si="66"/>
        <v>0</v>
      </c>
      <c r="AC92" s="15">
        <f t="shared" ca="1" si="66"/>
        <v>0</v>
      </c>
      <c r="AD92" s="15">
        <f t="shared" ca="1" si="66"/>
        <v>0</v>
      </c>
      <c r="AE92" s="15">
        <f t="shared" ca="1" si="66"/>
        <v>0</v>
      </c>
      <c r="AF92" s="15">
        <f t="shared" ca="1" si="66"/>
        <v>0</v>
      </c>
      <c r="AG92" s="15">
        <f t="shared" ca="1" si="66"/>
        <v>0</v>
      </c>
      <c r="AH92" s="15">
        <f t="shared" ca="1" si="66"/>
        <v>0</v>
      </c>
      <c r="AI92" s="15">
        <f t="shared" ca="1" si="66"/>
        <v>0</v>
      </c>
      <c r="AJ92" s="15">
        <f t="shared" ca="1" si="66"/>
        <v>0</v>
      </c>
      <c r="AK92" s="15">
        <f t="shared" ca="1" si="66"/>
        <v>0</v>
      </c>
      <c r="AL92" s="15">
        <f t="shared" ca="1" si="66"/>
        <v>0</v>
      </c>
      <c r="AM92" s="15">
        <f t="shared" ca="1" si="66"/>
        <v>0</v>
      </c>
      <c r="AN92" s="15">
        <f t="shared" ca="1" si="66"/>
        <v>0</v>
      </c>
      <c r="AO92" s="15">
        <f t="shared" ca="1" si="66"/>
        <v>0</v>
      </c>
      <c r="AP92" s="15">
        <f t="shared" ca="1" si="66"/>
        <v>0</v>
      </c>
      <c r="AQ92" s="15">
        <f t="shared" ca="1" si="66"/>
        <v>0</v>
      </c>
      <c r="AR92" s="15">
        <f t="shared" ca="1" si="66"/>
        <v>0</v>
      </c>
      <c r="AS92" s="15">
        <f t="shared" ca="1" si="66"/>
        <v>0</v>
      </c>
      <c r="AT92" s="15">
        <f t="shared" ca="1" si="66"/>
        <v>0</v>
      </c>
      <c r="AU92" s="15">
        <f t="shared" ca="1" si="66"/>
        <v>0</v>
      </c>
      <c r="AV92" s="15">
        <f t="shared" ca="1" si="66"/>
        <v>0</v>
      </c>
      <c r="AW92" s="15">
        <f t="shared" ca="1" si="66"/>
        <v>0</v>
      </c>
      <c r="AX92" s="15">
        <f t="shared" ca="1" si="66"/>
        <v>0</v>
      </c>
      <c r="AY92" s="15">
        <f t="shared" ca="1" si="66"/>
        <v>0</v>
      </c>
      <c r="AZ92" s="15">
        <f t="shared" ca="1" si="66"/>
        <v>0</v>
      </c>
      <c r="BA92" s="15">
        <f t="shared" ca="1" si="66"/>
        <v>0</v>
      </c>
      <c r="BB92" s="15">
        <f t="shared" ca="1" si="66"/>
        <v>0</v>
      </c>
      <c r="BC92" s="15">
        <f t="shared" ref="H92:BG97" ca="1" si="67">IFERROR(SUMIFS(OFFSET(INDIRECT(ADDRESS(1,1,1,1,TEXT(BC$2,"YYYY-MM-DD"))),3,BC$20-1,40,1),OFFSET(INDIRECT(ADDRESS(1,1,1,1,TEXT(BC$2,"YYYY-MM-DD"))),3,0,40,1),$A92,OFFSET(INDIRECT(ADDRESS(1,1,1,1,TEXT(BC$2,"YYYY-MM-DD"))),3,BC$20,40,1),"Y"),0)+IFERROR(SUMIFS(OFFSET(INDIRECT(ADDRESS(1,1,1,1,TEXT(BC$2,"YYYY-MM-DD"))),3,BC$20-1,40,1),OFFSET(INDIRECT(ADDRESS(1,1,1,1,TEXT(BC$2,"YYYY-MM-DD"))),3,0,40,1),$A92,OFFSET(INDIRECT(ADDRESS(1,1,1,1,TEXT(BC$2,"YYYY-MM-DD"))),3,BC$20,40,1),"N",OFFSET(INDIRECT(ADDRESS(1,1,1,1,TEXT(BC$2,"YYYY-MM-DD"))),3,3,40,1),"Leave"),0)+IFERROR(IF($F$19="N",SUMIFS(OFFSET(INDIRECT(ADDRESS(1,1,1,1,TEXT(BC$2,"YYYY-MM-DD"))),3,BC$20-1,40,1),OFFSET(INDIRECT(ADDRESS(1,1,1,1,TEXT(BC$2,"YYYY-MM-DD"))),3,0,40,1),$A92,OFFSET(INDIRECT(ADDRESS(1,1,1,1,TEXT(BC$2,"YYYY-MM-DD"))),3,BC$20,40,1),"N",OFFSET(INDIRECT(ADDRESS(1,1,1,1,TEXT(BC$2,"YYYY-MM-DD"))),3,3,40,1),"&lt;&gt;Leave")),0)</f>
        <v>0</v>
      </c>
      <c r="BD92" s="15">
        <f t="shared" ca="1" si="67"/>
        <v>0</v>
      </c>
      <c r="BE92" s="15">
        <f t="shared" ca="1" si="67"/>
        <v>0</v>
      </c>
      <c r="BF92" s="15">
        <f t="shared" ca="1" si="67"/>
        <v>0</v>
      </c>
      <c r="BG92" s="15">
        <f t="shared" ca="1" si="67"/>
        <v>0</v>
      </c>
    </row>
    <row r="93" spans="1:59" x14ac:dyDescent="0.2">
      <c r="A93" s="189">
        <f t="shared" ca="1" si="59"/>
        <v>0</v>
      </c>
      <c r="B93" s="189">
        <f t="shared" ca="1" si="60"/>
        <v>0</v>
      </c>
      <c r="C93" s="189">
        <f t="shared" ca="1" si="61"/>
        <v>0</v>
      </c>
      <c r="D93" s="189">
        <f t="shared" ca="1" si="62"/>
        <v>0</v>
      </c>
      <c r="E93" s="189">
        <f t="shared" ca="1" si="63"/>
        <v>0</v>
      </c>
      <c r="F93" s="15">
        <f t="shared" ca="1" si="64"/>
        <v>0</v>
      </c>
      <c r="G93" s="15">
        <f t="shared" ca="1" si="65"/>
        <v>0</v>
      </c>
      <c r="H93" s="15">
        <f t="shared" ca="1" si="67"/>
        <v>0</v>
      </c>
      <c r="I93" s="15">
        <f t="shared" ca="1" si="67"/>
        <v>0</v>
      </c>
      <c r="J93" s="15">
        <f t="shared" ca="1" si="67"/>
        <v>0</v>
      </c>
      <c r="K93" s="15">
        <f t="shared" ca="1" si="67"/>
        <v>0</v>
      </c>
      <c r="L93" s="15">
        <f t="shared" ca="1" si="67"/>
        <v>0</v>
      </c>
      <c r="M93" s="15">
        <f t="shared" ca="1" si="67"/>
        <v>0</v>
      </c>
      <c r="N93" s="15">
        <f t="shared" ca="1" si="67"/>
        <v>0</v>
      </c>
      <c r="O93" s="15">
        <f t="shared" ca="1" si="67"/>
        <v>0</v>
      </c>
      <c r="P93" s="15">
        <f t="shared" ca="1" si="67"/>
        <v>0</v>
      </c>
      <c r="Q93" s="15">
        <f t="shared" ca="1" si="67"/>
        <v>0</v>
      </c>
      <c r="R93" s="15">
        <f t="shared" ca="1" si="67"/>
        <v>0</v>
      </c>
      <c r="S93" s="15">
        <f t="shared" ca="1" si="67"/>
        <v>0</v>
      </c>
      <c r="T93" s="15">
        <f t="shared" ca="1" si="67"/>
        <v>0</v>
      </c>
      <c r="U93" s="15">
        <f t="shared" ca="1" si="67"/>
        <v>0</v>
      </c>
      <c r="V93" s="15">
        <f t="shared" ca="1" si="67"/>
        <v>0</v>
      </c>
      <c r="W93" s="15">
        <f t="shared" ca="1" si="67"/>
        <v>0</v>
      </c>
      <c r="X93" s="15">
        <f t="shared" ca="1" si="67"/>
        <v>0</v>
      </c>
      <c r="Y93" s="15">
        <f t="shared" ca="1" si="67"/>
        <v>0</v>
      </c>
      <c r="Z93" s="15">
        <f t="shared" ca="1" si="67"/>
        <v>0</v>
      </c>
      <c r="AA93" s="15">
        <f t="shared" ca="1" si="67"/>
        <v>0</v>
      </c>
      <c r="AB93" s="15">
        <f t="shared" ca="1" si="67"/>
        <v>0</v>
      </c>
      <c r="AC93" s="15">
        <f t="shared" ca="1" si="67"/>
        <v>0</v>
      </c>
      <c r="AD93" s="15">
        <f t="shared" ca="1" si="67"/>
        <v>0</v>
      </c>
      <c r="AE93" s="15">
        <f t="shared" ca="1" si="67"/>
        <v>0</v>
      </c>
      <c r="AF93" s="15">
        <f t="shared" ca="1" si="67"/>
        <v>0</v>
      </c>
      <c r="AG93" s="15">
        <f t="shared" ca="1" si="67"/>
        <v>0</v>
      </c>
      <c r="AH93" s="15">
        <f t="shared" ca="1" si="67"/>
        <v>0</v>
      </c>
      <c r="AI93" s="15">
        <f t="shared" ca="1" si="67"/>
        <v>0</v>
      </c>
      <c r="AJ93" s="15">
        <f t="shared" ca="1" si="67"/>
        <v>0</v>
      </c>
      <c r="AK93" s="15">
        <f t="shared" ca="1" si="67"/>
        <v>0</v>
      </c>
      <c r="AL93" s="15">
        <f t="shared" ca="1" si="67"/>
        <v>0</v>
      </c>
      <c r="AM93" s="15">
        <f t="shared" ca="1" si="67"/>
        <v>0</v>
      </c>
      <c r="AN93" s="15">
        <f t="shared" ca="1" si="67"/>
        <v>0</v>
      </c>
      <c r="AO93" s="15">
        <f t="shared" ca="1" si="67"/>
        <v>0</v>
      </c>
      <c r="AP93" s="15">
        <f t="shared" ca="1" si="67"/>
        <v>0</v>
      </c>
      <c r="AQ93" s="15">
        <f t="shared" ca="1" si="67"/>
        <v>0</v>
      </c>
      <c r="AR93" s="15">
        <f t="shared" ca="1" si="67"/>
        <v>0</v>
      </c>
      <c r="AS93" s="15">
        <f t="shared" ca="1" si="67"/>
        <v>0</v>
      </c>
      <c r="AT93" s="15">
        <f t="shared" ca="1" si="67"/>
        <v>0</v>
      </c>
      <c r="AU93" s="15">
        <f t="shared" ca="1" si="67"/>
        <v>0</v>
      </c>
      <c r="AV93" s="15">
        <f t="shared" ca="1" si="67"/>
        <v>0</v>
      </c>
      <c r="AW93" s="15">
        <f t="shared" ca="1" si="67"/>
        <v>0</v>
      </c>
      <c r="AX93" s="15">
        <f t="shared" ca="1" si="67"/>
        <v>0</v>
      </c>
      <c r="AY93" s="15">
        <f t="shared" ca="1" si="67"/>
        <v>0</v>
      </c>
      <c r="AZ93" s="15">
        <f t="shared" ca="1" si="67"/>
        <v>0</v>
      </c>
      <c r="BA93" s="15">
        <f t="shared" ca="1" si="67"/>
        <v>0</v>
      </c>
      <c r="BB93" s="15">
        <f t="shared" ca="1" si="67"/>
        <v>0</v>
      </c>
      <c r="BC93" s="15">
        <f t="shared" ca="1" si="67"/>
        <v>0</v>
      </c>
      <c r="BD93" s="15">
        <f t="shared" ca="1" si="67"/>
        <v>0</v>
      </c>
      <c r="BE93" s="15">
        <f t="shared" ca="1" si="67"/>
        <v>0</v>
      </c>
      <c r="BF93" s="15">
        <f t="shared" ca="1" si="67"/>
        <v>0</v>
      </c>
      <c r="BG93" s="15">
        <f t="shared" ca="1" si="67"/>
        <v>0</v>
      </c>
    </row>
    <row r="94" spans="1:59" x14ac:dyDescent="0.2">
      <c r="A94" s="189">
        <f t="shared" ca="1" si="59"/>
        <v>0</v>
      </c>
      <c r="B94" s="189">
        <f t="shared" ca="1" si="60"/>
        <v>0</v>
      </c>
      <c r="C94" s="189">
        <f t="shared" ca="1" si="61"/>
        <v>0</v>
      </c>
      <c r="D94" s="189">
        <f t="shared" ca="1" si="62"/>
        <v>0</v>
      </c>
      <c r="E94" s="189">
        <f t="shared" ca="1" si="63"/>
        <v>0</v>
      </c>
      <c r="F94" s="15">
        <f t="shared" ca="1" si="64"/>
        <v>0</v>
      </c>
      <c r="G94" s="15">
        <f t="shared" ca="1" si="65"/>
        <v>0</v>
      </c>
      <c r="H94" s="15">
        <f t="shared" ca="1" si="67"/>
        <v>0</v>
      </c>
      <c r="I94" s="15">
        <f t="shared" ca="1" si="67"/>
        <v>0</v>
      </c>
      <c r="J94" s="15">
        <f t="shared" ca="1" si="67"/>
        <v>0</v>
      </c>
      <c r="K94" s="15">
        <f t="shared" ca="1" si="67"/>
        <v>0</v>
      </c>
      <c r="L94" s="15">
        <f t="shared" ca="1" si="67"/>
        <v>0</v>
      </c>
      <c r="M94" s="15">
        <f t="shared" ca="1" si="67"/>
        <v>0</v>
      </c>
      <c r="N94" s="15">
        <f t="shared" ca="1" si="67"/>
        <v>0</v>
      </c>
      <c r="O94" s="15">
        <f t="shared" ca="1" si="67"/>
        <v>0</v>
      </c>
      <c r="P94" s="15">
        <f t="shared" ca="1" si="67"/>
        <v>0</v>
      </c>
      <c r="Q94" s="15">
        <f t="shared" ca="1" si="67"/>
        <v>0</v>
      </c>
      <c r="R94" s="15">
        <f t="shared" ca="1" si="67"/>
        <v>0</v>
      </c>
      <c r="S94" s="15">
        <f t="shared" ca="1" si="67"/>
        <v>0</v>
      </c>
      <c r="T94" s="15">
        <f t="shared" ca="1" si="67"/>
        <v>0</v>
      </c>
      <c r="U94" s="15">
        <f t="shared" ca="1" si="67"/>
        <v>0</v>
      </c>
      <c r="V94" s="15">
        <f t="shared" ca="1" si="67"/>
        <v>0</v>
      </c>
      <c r="W94" s="15">
        <f t="shared" ca="1" si="67"/>
        <v>0</v>
      </c>
      <c r="X94" s="15">
        <f t="shared" ca="1" si="67"/>
        <v>0</v>
      </c>
      <c r="Y94" s="15">
        <f t="shared" ca="1" si="67"/>
        <v>0</v>
      </c>
      <c r="Z94" s="15">
        <f t="shared" ca="1" si="67"/>
        <v>0</v>
      </c>
      <c r="AA94" s="15">
        <f t="shared" ca="1" si="67"/>
        <v>0</v>
      </c>
      <c r="AB94" s="15">
        <f t="shared" ca="1" si="67"/>
        <v>0</v>
      </c>
      <c r="AC94" s="15">
        <f t="shared" ca="1" si="67"/>
        <v>0</v>
      </c>
      <c r="AD94" s="15">
        <f t="shared" ca="1" si="67"/>
        <v>0</v>
      </c>
      <c r="AE94" s="15">
        <f t="shared" ca="1" si="67"/>
        <v>0</v>
      </c>
      <c r="AF94" s="15">
        <f t="shared" ca="1" si="67"/>
        <v>0</v>
      </c>
      <c r="AG94" s="15">
        <f t="shared" ca="1" si="67"/>
        <v>0</v>
      </c>
      <c r="AH94" s="15">
        <f t="shared" ca="1" si="67"/>
        <v>0</v>
      </c>
      <c r="AI94" s="15">
        <f t="shared" ca="1" si="67"/>
        <v>0</v>
      </c>
      <c r="AJ94" s="15">
        <f t="shared" ca="1" si="67"/>
        <v>0</v>
      </c>
      <c r="AK94" s="15">
        <f t="shared" ca="1" si="67"/>
        <v>0</v>
      </c>
      <c r="AL94" s="15">
        <f t="shared" ca="1" si="67"/>
        <v>0</v>
      </c>
      <c r="AM94" s="15">
        <f t="shared" ca="1" si="67"/>
        <v>0</v>
      </c>
      <c r="AN94" s="15">
        <f t="shared" ca="1" si="67"/>
        <v>0</v>
      </c>
      <c r="AO94" s="15">
        <f t="shared" ca="1" si="67"/>
        <v>0</v>
      </c>
      <c r="AP94" s="15">
        <f t="shared" ca="1" si="67"/>
        <v>0</v>
      </c>
      <c r="AQ94" s="15">
        <f t="shared" ca="1" si="67"/>
        <v>0</v>
      </c>
      <c r="AR94" s="15">
        <f t="shared" ca="1" si="67"/>
        <v>0</v>
      </c>
      <c r="AS94" s="15">
        <f t="shared" ca="1" si="67"/>
        <v>0</v>
      </c>
      <c r="AT94" s="15">
        <f t="shared" ca="1" si="67"/>
        <v>0</v>
      </c>
      <c r="AU94" s="15">
        <f t="shared" ca="1" si="67"/>
        <v>0</v>
      </c>
      <c r="AV94" s="15">
        <f t="shared" ca="1" si="67"/>
        <v>0</v>
      </c>
      <c r="AW94" s="15">
        <f t="shared" ca="1" si="67"/>
        <v>0</v>
      </c>
      <c r="AX94" s="15">
        <f t="shared" ca="1" si="67"/>
        <v>0</v>
      </c>
      <c r="AY94" s="15">
        <f t="shared" ca="1" si="67"/>
        <v>0</v>
      </c>
      <c r="AZ94" s="15">
        <f t="shared" ca="1" si="67"/>
        <v>0</v>
      </c>
      <c r="BA94" s="15">
        <f t="shared" ca="1" si="67"/>
        <v>0</v>
      </c>
      <c r="BB94" s="15">
        <f t="shared" ca="1" si="67"/>
        <v>0</v>
      </c>
      <c r="BC94" s="15">
        <f t="shared" ca="1" si="67"/>
        <v>0</v>
      </c>
      <c r="BD94" s="15">
        <f t="shared" ca="1" si="67"/>
        <v>0</v>
      </c>
      <c r="BE94" s="15">
        <f t="shared" ca="1" si="67"/>
        <v>0</v>
      </c>
      <c r="BF94" s="15">
        <f t="shared" ca="1" si="67"/>
        <v>0</v>
      </c>
      <c r="BG94" s="15">
        <f t="shared" ca="1" si="67"/>
        <v>0</v>
      </c>
    </row>
    <row r="95" spans="1:59" x14ac:dyDescent="0.2">
      <c r="A95" s="189">
        <f t="shared" ca="1" si="59"/>
        <v>0</v>
      </c>
      <c r="B95" s="189">
        <f t="shared" ca="1" si="60"/>
        <v>0</v>
      </c>
      <c r="C95" s="189">
        <f t="shared" ca="1" si="61"/>
        <v>0</v>
      </c>
      <c r="D95" s="189">
        <f t="shared" ca="1" si="62"/>
        <v>0</v>
      </c>
      <c r="E95" s="189">
        <f t="shared" ca="1" si="63"/>
        <v>0</v>
      </c>
      <c r="F95" s="15">
        <f t="shared" ca="1" si="64"/>
        <v>0</v>
      </c>
      <c r="G95" s="15">
        <f t="shared" ca="1" si="65"/>
        <v>0</v>
      </c>
      <c r="H95" s="15">
        <f t="shared" ca="1" si="67"/>
        <v>0</v>
      </c>
      <c r="I95" s="15">
        <f t="shared" ca="1" si="67"/>
        <v>0</v>
      </c>
      <c r="J95" s="15">
        <f t="shared" ca="1" si="67"/>
        <v>0</v>
      </c>
      <c r="K95" s="15">
        <f t="shared" ca="1" si="67"/>
        <v>0</v>
      </c>
      <c r="L95" s="15">
        <f t="shared" ca="1" si="67"/>
        <v>0</v>
      </c>
      <c r="M95" s="15">
        <f t="shared" ca="1" si="67"/>
        <v>0</v>
      </c>
      <c r="N95" s="15">
        <f t="shared" ca="1" si="67"/>
        <v>0</v>
      </c>
      <c r="O95" s="15">
        <f t="shared" ca="1" si="67"/>
        <v>0</v>
      </c>
      <c r="P95" s="15">
        <f t="shared" ca="1" si="67"/>
        <v>0</v>
      </c>
      <c r="Q95" s="15">
        <f t="shared" ca="1" si="67"/>
        <v>0</v>
      </c>
      <c r="R95" s="15">
        <f t="shared" ca="1" si="67"/>
        <v>0</v>
      </c>
      <c r="S95" s="15">
        <f t="shared" ca="1" si="67"/>
        <v>0</v>
      </c>
      <c r="T95" s="15">
        <f t="shared" ca="1" si="67"/>
        <v>0</v>
      </c>
      <c r="U95" s="15">
        <f t="shared" ca="1" si="67"/>
        <v>0</v>
      </c>
      <c r="V95" s="15">
        <f t="shared" ca="1" si="67"/>
        <v>0</v>
      </c>
      <c r="W95" s="15">
        <f t="shared" ca="1" si="67"/>
        <v>0</v>
      </c>
      <c r="X95" s="15">
        <f t="shared" ca="1" si="67"/>
        <v>0</v>
      </c>
      <c r="Y95" s="15">
        <f t="shared" ca="1" si="67"/>
        <v>0</v>
      </c>
      <c r="Z95" s="15">
        <f t="shared" ca="1" si="67"/>
        <v>0</v>
      </c>
      <c r="AA95" s="15">
        <f t="shared" ca="1" si="67"/>
        <v>0</v>
      </c>
      <c r="AB95" s="15">
        <f t="shared" ca="1" si="67"/>
        <v>0</v>
      </c>
      <c r="AC95" s="15">
        <f t="shared" ca="1" si="67"/>
        <v>0</v>
      </c>
      <c r="AD95" s="15">
        <f t="shared" ca="1" si="67"/>
        <v>0</v>
      </c>
      <c r="AE95" s="15">
        <f t="shared" ca="1" si="67"/>
        <v>0</v>
      </c>
      <c r="AF95" s="15">
        <f t="shared" ca="1" si="67"/>
        <v>0</v>
      </c>
      <c r="AG95" s="15">
        <f t="shared" ca="1" si="67"/>
        <v>0</v>
      </c>
      <c r="AH95" s="15">
        <f t="shared" ca="1" si="67"/>
        <v>0</v>
      </c>
      <c r="AI95" s="15">
        <f t="shared" ca="1" si="67"/>
        <v>0</v>
      </c>
      <c r="AJ95" s="15">
        <f t="shared" ca="1" si="67"/>
        <v>0</v>
      </c>
      <c r="AK95" s="15">
        <f t="shared" ca="1" si="67"/>
        <v>0</v>
      </c>
      <c r="AL95" s="15">
        <f t="shared" ca="1" si="67"/>
        <v>0</v>
      </c>
      <c r="AM95" s="15">
        <f t="shared" ca="1" si="67"/>
        <v>0</v>
      </c>
      <c r="AN95" s="15">
        <f t="shared" ca="1" si="67"/>
        <v>0</v>
      </c>
      <c r="AO95" s="15">
        <f t="shared" ca="1" si="67"/>
        <v>0</v>
      </c>
      <c r="AP95" s="15">
        <f t="shared" ca="1" si="67"/>
        <v>0</v>
      </c>
      <c r="AQ95" s="15">
        <f t="shared" ca="1" si="67"/>
        <v>0</v>
      </c>
      <c r="AR95" s="15">
        <f t="shared" ca="1" si="67"/>
        <v>0</v>
      </c>
      <c r="AS95" s="15">
        <f t="shared" ca="1" si="67"/>
        <v>0</v>
      </c>
      <c r="AT95" s="15">
        <f t="shared" ca="1" si="67"/>
        <v>0</v>
      </c>
      <c r="AU95" s="15">
        <f t="shared" ca="1" si="67"/>
        <v>0</v>
      </c>
      <c r="AV95" s="15">
        <f t="shared" ca="1" si="67"/>
        <v>0</v>
      </c>
      <c r="AW95" s="15">
        <f t="shared" ca="1" si="67"/>
        <v>0</v>
      </c>
      <c r="AX95" s="15">
        <f t="shared" ca="1" si="67"/>
        <v>0</v>
      </c>
      <c r="AY95" s="15">
        <f t="shared" ca="1" si="67"/>
        <v>0</v>
      </c>
      <c r="AZ95" s="15">
        <f t="shared" ca="1" si="67"/>
        <v>0</v>
      </c>
      <c r="BA95" s="15">
        <f t="shared" ca="1" si="67"/>
        <v>0</v>
      </c>
      <c r="BB95" s="15">
        <f t="shared" ca="1" si="67"/>
        <v>0</v>
      </c>
      <c r="BC95" s="15">
        <f t="shared" ca="1" si="67"/>
        <v>0</v>
      </c>
      <c r="BD95" s="15">
        <f t="shared" ca="1" si="67"/>
        <v>0</v>
      </c>
      <c r="BE95" s="15">
        <f t="shared" ca="1" si="67"/>
        <v>0</v>
      </c>
      <c r="BF95" s="15">
        <f t="shared" ca="1" si="67"/>
        <v>0</v>
      </c>
      <c r="BG95" s="15">
        <f t="shared" ca="1" si="67"/>
        <v>0</v>
      </c>
    </row>
    <row r="96" spans="1:59" x14ac:dyDescent="0.2">
      <c r="A96" s="189">
        <f t="shared" ca="1" si="59"/>
        <v>0</v>
      </c>
      <c r="B96" s="189">
        <f t="shared" ca="1" si="60"/>
        <v>0</v>
      </c>
      <c r="C96" s="189">
        <f t="shared" ca="1" si="61"/>
        <v>0</v>
      </c>
      <c r="D96" s="189">
        <f t="shared" ca="1" si="62"/>
        <v>0</v>
      </c>
      <c r="E96" s="189">
        <f t="shared" ca="1" si="63"/>
        <v>0</v>
      </c>
      <c r="F96" s="15">
        <f t="shared" ca="1" si="64"/>
        <v>0</v>
      </c>
      <c r="G96" s="15">
        <f t="shared" ca="1" si="65"/>
        <v>0</v>
      </c>
      <c r="H96" s="15">
        <f t="shared" ca="1" si="67"/>
        <v>0</v>
      </c>
      <c r="I96" s="15">
        <f t="shared" ca="1" si="67"/>
        <v>0</v>
      </c>
      <c r="J96" s="15">
        <f t="shared" ca="1" si="67"/>
        <v>0</v>
      </c>
      <c r="K96" s="15">
        <f t="shared" ca="1" si="67"/>
        <v>0</v>
      </c>
      <c r="L96" s="15">
        <f t="shared" ca="1" si="67"/>
        <v>0</v>
      </c>
      <c r="M96" s="15">
        <f t="shared" ca="1" si="67"/>
        <v>0</v>
      </c>
      <c r="N96" s="15">
        <f t="shared" ca="1" si="67"/>
        <v>0</v>
      </c>
      <c r="O96" s="15">
        <f t="shared" ca="1" si="67"/>
        <v>0</v>
      </c>
      <c r="P96" s="15">
        <f t="shared" ca="1" si="67"/>
        <v>0</v>
      </c>
      <c r="Q96" s="15">
        <f t="shared" ca="1" si="67"/>
        <v>0</v>
      </c>
      <c r="R96" s="15">
        <f t="shared" ca="1" si="67"/>
        <v>0</v>
      </c>
      <c r="S96" s="15">
        <f t="shared" ca="1" si="67"/>
        <v>0</v>
      </c>
      <c r="T96" s="15">
        <f t="shared" ca="1" si="67"/>
        <v>0</v>
      </c>
      <c r="U96" s="15">
        <f t="shared" ca="1" si="67"/>
        <v>0</v>
      </c>
      <c r="V96" s="15">
        <f t="shared" ca="1" si="67"/>
        <v>0</v>
      </c>
      <c r="W96" s="15">
        <f t="shared" ca="1" si="67"/>
        <v>0</v>
      </c>
      <c r="X96" s="15">
        <f t="shared" ca="1" si="67"/>
        <v>0</v>
      </c>
      <c r="Y96" s="15">
        <f t="shared" ca="1" si="67"/>
        <v>0</v>
      </c>
      <c r="Z96" s="15">
        <f t="shared" ca="1" si="67"/>
        <v>0</v>
      </c>
      <c r="AA96" s="15">
        <f t="shared" ca="1" si="67"/>
        <v>0</v>
      </c>
      <c r="AB96" s="15">
        <f t="shared" ca="1" si="67"/>
        <v>0</v>
      </c>
      <c r="AC96" s="15">
        <f t="shared" ca="1" si="67"/>
        <v>0</v>
      </c>
      <c r="AD96" s="15">
        <f t="shared" ca="1" si="67"/>
        <v>0</v>
      </c>
      <c r="AE96" s="15">
        <f t="shared" ca="1" si="67"/>
        <v>0</v>
      </c>
      <c r="AF96" s="15">
        <f t="shared" ca="1" si="67"/>
        <v>0</v>
      </c>
      <c r="AG96" s="15">
        <f t="shared" ca="1" si="67"/>
        <v>0</v>
      </c>
      <c r="AH96" s="15">
        <f t="shared" ca="1" si="67"/>
        <v>0</v>
      </c>
      <c r="AI96" s="15">
        <f t="shared" ca="1" si="67"/>
        <v>0</v>
      </c>
      <c r="AJ96" s="15">
        <f t="shared" ca="1" si="67"/>
        <v>0</v>
      </c>
      <c r="AK96" s="15">
        <f t="shared" ca="1" si="67"/>
        <v>0</v>
      </c>
      <c r="AL96" s="15">
        <f t="shared" ca="1" si="67"/>
        <v>0</v>
      </c>
      <c r="AM96" s="15">
        <f t="shared" ca="1" si="67"/>
        <v>0</v>
      </c>
      <c r="AN96" s="15">
        <f t="shared" ca="1" si="67"/>
        <v>0</v>
      </c>
      <c r="AO96" s="15">
        <f t="shared" ca="1" si="67"/>
        <v>0</v>
      </c>
      <c r="AP96" s="15">
        <f t="shared" ca="1" si="67"/>
        <v>0</v>
      </c>
      <c r="AQ96" s="15">
        <f t="shared" ca="1" si="67"/>
        <v>0</v>
      </c>
      <c r="AR96" s="15">
        <f t="shared" ca="1" si="67"/>
        <v>0</v>
      </c>
      <c r="AS96" s="15">
        <f t="shared" ca="1" si="67"/>
        <v>0</v>
      </c>
      <c r="AT96" s="15">
        <f t="shared" ca="1" si="67"/>
        <v>0</v>
      </c>
      <c r="AU96" s="15">
        <f t="shared" ca="1" si="67"/>
        <v>0</v>
      </c>
      <c r="AV96" s="15">
        <f t="shared" ca="1" si="67"/>
        <v>0</v>
      </c>
      <c r="AW96" s="15">
        <f t="shared" ca="1" si="67"/>
        <v>0</v>
      </c>
      <c r="AX96" s="15">
        <f t="shared" ca="1" si="67"/>
        <v>0</v>
      </c>
      <c r="AY96" s="15">
        <f t="shared" ca="1" si="67"/>
        <v>0</v>
      </c>
      <c r="AZ96" s="15">
        <f t="shared" ca="1" si="67"/>
        <v>0</v>
      </c>
      <c r="BA96" s="15">
        <f t="shared" ca="1" si="67"/>
        <v>0</v>
      </c>
      <c r="BB96" s="15">
        <f t="shared" ca="1" si="67"/>
        <v>0</v>
      </c>
      <c r="BC96" s="15">
        <f t="shared" ca="1" si="67"/>
        <v>0</v>
      </c>
      <c r="BD96" s="15">
        <f t="shared" ca="1" si="67"/>
        <v>0</v>
      </c>
      <c r="BE96" s="15">
        <f t="shared" ca="1" si="67"/>
        <v>0</v>
      </c>
      <c r="BF96" s="15">
        <f t="shared" ca="1" si="67"/>
        <v>0</v>
      </c>
      <c r="BG96" s="15">
        <f t="shared" ca="1" si="67"/>
        <v>0</v>
      </c>
    </row>
    <row r="97" spans="1:59" x14ac:dyDescent="0.2">
      <c r="A97" s="189">
        <f t="shared" ca="1" si="59"/>
        <v>0</v>
      </c>
      <c r="B97" s="189">
        <f t="shared" ca="1" si="60"/>
        <v>0</v>
      </c>
      <c r="C97" s="189">
        <f t="shared" ca="1" si="61"/>
        <v>0</v>
      </c>
      <c r="D97" s="189">
        <f t="shared" ca="1" si="62"/>
        <v>0</v>
      </c>
      <c r="E97" s="189">
        <f t="shared" ca="1" si="63"/>
        <v>0</v>
      </c>
      <c r="F97" s="15">
        <f t="shared" ca="1" si="64"/>
        <v>0</v>
      </c>
      <c r="G97" s="15">
        <f t="shared" ca="1" si="65"/>
        <v>0</v>
      </c>
      <c r="H97" s="15">
        <f t="shared" ca="1" si="67"/>
        <v>0</v>
      </c>
      <c r="I97" s="15">
        <f t="shared" ca="1" si="67"/>
        <v>0</v>
      </c>
      <c r="J97" s="15">
        <f t="shared" ca="1" si="67"/>
        <v>0</v>
      </c>
      <c r="K97" s="15">
        <f t="shared" ca="1" si="67"/>
        <v>0</v>
      </c>
      <c r="L97" s="15">
        <f t="shared" ca="1" si="67"/>
        <v>0</v>
      </c>
      <c r="M97" s="15">
        <f t="shared" ca="1" si="67"/>
        <v>0</v>
      </c>
      <c r="N97" s="15">
        <f t="shared" ca="1" si="67"/>
        <v>0</v>
      </c>
      <c r="O97" s="15">
        <f t="shared" ca="1" si="67"/>
        <v>0</v>
      </c>
      <c r="P97" s="15">
        <f t="shared" ca="1" si="67"/>
        <v>0</v>
      </c>
      <c r="Q97" s="15">
        <f t="shared" ca="1" si="67"/>
        <v>0</v>
      </c>
      <c r="R97" s="15">
        <f t="shared" ca="1" si="67"/>
        <v>0</v>
      </c>
      <c r="S97" s="15">
        <f t="shared" ca="1" si="67"/>
        <v>0</v>
      </c>
      <c r="T97" s="15">
        <f t="shared" ca="1" si="67"/>
        <v>0</v>
      </c>
      <c r="U97" s="15">
        <f t="shared" ca="1" si="67"/>
        <v>0</v>
      </c>
      <c r="V97" s="15">
        <f t="shared" ca="1" si="67"/>
        <v>0</v>
      </c>
      <c r="W97" s="15">
        <f t="shared" ca="1" si="67"/>
        <v>0</v>
      </c>
      <c r="X97" s="15">
        <f t="shared" ca="1" si="67"/>
        <v>0</v>
      </c>
      <c r="Y97" s="15">
        <f t="shared" ca="1" si="67"/>
        <v>0</v>
      </c>
      <c r="Z97" s="15">
        <f t="shared" ca="1" si="67"/>
        <v>0</v>
      </c>
      <c r="AA97" s="15">
        <f t="shared" ca="1" si="67"/>
        <v>0</v>
      </c>
      <c r="AB97" s="15">
        <f t="shared" ca="1" si="67"/>
        <v>0</v>
      </c>
      <c r="AC97" s="15">
        <f t="shared" ca="1" si="67"/>
        <v>0</v>
      </c>
      <c r="AD97" s="15">
        <f t="shared" ca="1" si="67"/>
        <v>0</v>
      </c>
      <c r="AE97" s="15">
        <f t="shared" ca="1" si="67"/>
        <v>0</v>
      </c>
      <c r="AF97" s="15">
        <f t="shared" ca="1" si="67"/>
        <v>0</v>
      </c>
      <c r="AG97" s="15">
        <f t="shared" ca="1" si="67"/>
        <v>0</v>
      </c>
      <c r="AH97" s="15">
        <f t="shared" ca="1" si="67"/>
        <v>0</v>
      </c>
      <c r="AI97" s="15">
        <f t="shared" ca="1" si="67"/>
        <v>0</v>
      </c>
      <c r="AJ97" s="15">
        <f t="shared" ca="1" si="67"/>
        <v>0</v>
      </c>
      <c r="AK97" s="15">
        <f t="shared" ca="1" si="67"/>
        <v>0</v>
      </c>
      <c r="AL97" s="15">
        <f t="shared" ca="1" si="67"/>
        <v>0</v>
      </c>
      <c r="AM97" s="15">
        <f t="shared" ca="1" si="67"/>
        <v>0</v>
      </c>
      <c r="AN97" s="15">
        <f t="shared" ca="1" si="67"/>
        <v>0</v>
      </c>
      <c r="AO97" s="15">
        <f t="shared" ca="1" si="67"/>
        <v>0</v>
      </c>
      <c r="AP97" s="15">
        <f t="shared" ca="1" si="67"/>
        <v>0</v>
      </c>
      <c r="AQ97" s="15">
        <f t="shared" ca="1" si="67"/>
        <v>0</v>
      </c>
      <c r="AR97" s="15">
        <f t="shared" ca="1" si="67"/>
        <v>0</v>
      </c>
      <c r="AS97" s="15">
        <f t="shared" ca="1" si="67"/>
        <v>0</v>
      </c>
      <c r="AT97" s="15">
        <f t="shared" ca="1" si="67"/>
        <v>0</v>
      </c>
      <c r="AU97" s="15">
        <f t="shared" ca="1" si="67"/>
        <v>0</v>
      </c>
      <c r="AV97" s="15">
        <f t="shared" ca="1" si="67"/>
        <v>0</v>
      </c>
      <c r="AW97" s="15">
        <f t="shared" ca="1" si="67"/>
        <v>0</v>
      </c>
      <c r="AX97" s="15">
        <f t="shared" ref="H97:BG102" ca="1" si="68">IFERROR(SUMIFS(OFFSET(INDIRECT(ADDRESS(1,1,1,1,TEXT(AX$2,"YYYY-MM-DD"))),3,AX$20-1,40,1),OFFSET(INDIRECT(ADDRESS(1,1,1,1,TEXT(AX$2,"YYYY-MM-DD"))),3,0,40,1),$A97,OFFSET(INDIRECT(ADDRESS(1,1,1,1,TEXT(AX$2,"YYYY-MM-DD"))),3,AX$20,40,1),"Y"),0)+IFERROR(SUMIFS(OFFSET(INDIRECT(ADDRESS(1,1,1,1,TEXT(AX$2,"YYYY-MM-DD"))),3,AX$20-1,40,1),OFFSET(INDIRECT(ADDRESS(1,1,1,1,TEXT(AX$2,"YYYY-MM-DD"))),3,0,40,1),$A97,OFFSET(INDIRECT(ADDRESS(1,1,1,1,TEXT(AX$2,"YYYY-MM-DD"))),3,AX$20,40,1),"N",OFFSET(INDIRECT(ADDRESS(1,1,1,1,TEXT(AX$2,"YYYY-MM-DD"))),3,3,40,1),"Leave"),0)+IFERROR(IF($F$19="N",SUMIFS(OFFSET(INDIRECT(ADDRESS(1,1,1,1,TEXT(AX$2,"YYYY-MM-DD"))),3,AX$20-1,40,1),OFFSET(INDIRECT(ADDRESS(1,1,1,1,TEXT(AX$2,"YYYY-MM-DD"))),3,0,40,1),$A97,OFFSET(INDIRECT(ADDRESS(1,1,1,1,TEXT(AX$2,"YYYY-MM-DD"))),3,AX$20,40,1),"N",OFFSET(INDIRECT(ADDRESS(1,1,1,1,TEXT(AX$2,"YYYY-MM-DD"))),3,3,40,1),"&lt;&gt;Leave")),0)</f>
        <v>0</v>
      </c>
      <c r="AY97" s="15">
        <f t="shared" ca="1" si="68"/>
        <v>0</v>
      </c>
      <c r="AZ97" s="15">
        <f t="shared" ca="1" si="68"/>
        <v>0</v>
      </c>
      <c r="BA97" s="15">
        <f t="shared" ca="1" si="68"/>
        <v>0</v>
      </c>
      <c r="BB97" s="15">
        <f t="shared" ca="1" si="68"/>
        <v>0</v>
      </c>
      <c r="BC97" s="15">
        <f t="shared" ca="1" si="68"/>
        <v>0</v>
      </c>
      <c r="BD97" s="15">
        <f t="shared" ca="1" si="68"/>
        <v>0</v>
      </c>
      <c r="BE97" s="15">
        <f t="shared" ca="1" si="68"/>
        <v>0</v>
      </c>
      <c r="BF97" s="15">
        <f t="shared" ca="1" si="68"/>
        <v>0</v>
      </c>
      <c r="BG97" s="15">
        <f t="shared" ca="1" si="68"/>
        <v>0</v>
      </c>
    </row>
    <row r="98" spans="1:59" x14ac:dyDescent="0.2">
      <c r="A98" s="189">
        <f t="shared" ca="1" si="59"/>
        <v>0</v>
      </c>
      <c r="B98" s="189">
        <f t="shared" ca="1" si="60"/>
        <v>0</v>
      </c>
      <c r="C98" s="189">
        <f t="shared" ca="1" si="61"/>
        <v>0</v>
      </c>
      <c r="D98" s="189">
        <f t="shared" ca="1" si="62"/>
        <v>0</v>
      </c>
      <c r="E98" s="189">
        <f t="shared" ca="1" si="63"/>
        <v>0</v>
      </c>
      <c r="F98" s="15">
        <f t="shared" ca="1" si="64"/>
        <v>0</v>
      </c>
      <c r="G98" s="15">
        <f t="shared" ca="1" si="65"/>
        <v>0</v>
      </c>
      <c r="H98" s="15">
        <f t="shared" ca="1" si="68"/>
        <v>0</v>
      </c>
      <c r="I98" s="15">
        <f t="shared" ca="1" si="68"/>
        <v>0</v>
      </c>
      <c r="J98" s="15">
        <f t="shared" ca="1" si="68"/>
        <v>0</v>
      </c>
      <c r="K98" s="15">
        <f t="shared" ca="1" si="68"/>
        <v>0</v>
      </c>
      <c r="L98" s="15">
        <f t="shared" ca="1" si="68"/>
        <v>0</v>
      </c>
      <c r="M98" s="15">
        <f t="shared" ca="1" si="68"/>
        <v>0</v>
      </c>
      <c r="N98" s="15">
        <f t="shared" ca="1" si="68"/>
        <v>0</v>
      </c>
      <c r="O98" s="15">
        <f t="shared" ca="1" si="68"/>
        <v>0</v>
      </c>
      <c r="P98" s="15">
        <f t="shared" ca="1" si="68"/>
        <v>0</v>
      </c>
      <c r="Q98" s="15">
        <f t="shared" ca="1" si="68"/>
        <v>0</v>
      </c>
      <c r="R98" s="15">
        <f t="shared" ca="1" si="68"/>
        <v>0</v>
      </c>
      <c r="S98" s="15">
        <f t="shared" ca="1" si="68"/>
        <v>0</v>
      </c>
      <c r="T98" s="15">
        <f t="shared" ca="1" si="68"/>
        <v>0</v>
      </c>
      <c r="U98" s="15">
        <f t="shared" ca="1" si="68"/>
        <v>0</v>
      </c>
      <c r="V98" s="15">
        <f t="shared" ca="1" si="68"/>
        <v>0</v>
      </c>
      <c r="W98" s="15">
        <f t="shared" ca="1" si="68"/>
        <v>0</v>
      </c>
      <c r="X98" s="15">
        <f t="shared" ca="1" si="68"/>
        <v>0</v>
      </c>
      <c r="Y98" s="15">
        <f t="shared" ca="1" si="68"/>
        <v>0</v>
      </c>
      <c r="Z98" s="15">
        <f t="shared" ca="1" si="68"/>
        <v>0</v>
      </c>
      <c r="AA98" s="15">
        <f t="shared" ca="1" si="68"/>
        <v>0</v>
      </c>
      <c r="AB98" s="15">
        <f t="shared" ca="1" si="68"/>
        <v>0</v>
      </c>
      <c r="AC98" s="15">
        <f t="shared" ca="1" si="68"/>
        <v>0</v>
      </c>
      <c r="AD98" s="15">
        <f t="shared" ca="1" si="68"/>
        <v>0</v>
      </c>
      <c r="AE98" s="15">
        <f t="shared" ca="1" si="68"/>
        <v>0</v>
      </c>
      <c r="AF98" s="15">
        <f t="shared" ca="1" si="68"/>
        <v>0</v>
      </c>
      <c r="AG98" s="15">
        <f t="shared" ca="1" si="68"/>
        <v>0</v>
      </c>
      <c r="AH98" s="15">
        <f t="shared" ca="1" si="68"/>
        <v>0</v>
      </c>
      <c r="AI98" s="15">
        <f t="shared" ca="1" si="68"/>
        <v>0</v>
      </c>
      <c r="AJ98" s="15">
        <f t="shared" ca="1" si="68"/>
        <v>0</v>
      </c>
      <c r="AK98" s="15">
        <f t="shared" ca="1" si="68"/>
        <v>0</v>
      </c>
      <c r="AL98" s="15">
        <f t="shared" ca="1" si="68"/>
        <v>0</v>
      </c>
      <c r="AM98" s="15">
        <f t="shared" ca="1" si="68"/>
        <v>0</v>
      </c>
      <c r="AN98" s="15">
        <f t="shared" ca="1" si="68"/>
        <v>0</v>
      </c>
      <c r="AO98" s="15">
        <f t="shared" ca="1" si="68"/>
        <v>0</v>
      </c>
      <c r="AP98" s="15">
        <f t="shared" ca="1" si="68"/>
        <v>0</v>
      </c>
      <c r="AQ98" s="15">
        <f t="shared" ca="1" si="68"/>
        <v>0</v>
      </c>
      <c r="AR98" s="15">
        <f t="shared" ca="1" si="68"/>
        <v>0</v>
      </c>
      <c r="AS98" s="15">
        <f t="shared" ca="1" si="68"/>
        <v>0</v>
      </c>
      <c r="AT98" s="15">
        <f t="shared" ca="1" si="68"/>
        <v>0</v>
      </c>
      <c r="AU98" s="15">
        <f t="shared" ca="1" si="68"/>
        <v>0</v>
      </c>
      <c r="AV98" s="15">
        <f t="shared" ca="1" si="68"/>
        <v>0</v>
      </c>
      <c r="AW98" s="15">
        <f t="shared" ca="1" si="68"/>
        <v>0</v>
      </c>
      <c r="AX98" s="15">
        <f t="shared" ca="1" si="68"/>
        <v>0</v>
      </c>
      <c r="AY98" s="15">
        <f t="shared" ca="1" si="68"/>
        <v>0</v>
      </c>
      <c r="AZ98" s="15">
        <f t="shared" ca="1" si="68"/>
        <v>0</v>
      </c>
      <c r="BA98" s="15">
        <f t="shared" ca="1" si="68"/>
        <v>0</v>
      </c>
      <c r="BB98" s="15">
        <f t="shared" ca="1" si="68"/>
        <v>0</v>
      </c>
      <c r="BC98" s="15">
        <f t="shared" ca="1" si="68"/>
        <v>0</v>
      </c>
      <c r="BD98" s="15">
        <f t="shared" ca="1" si="68"/>
        <v>0</v>
      </c>
      <c r="BE98" s="15">
        <f t="shared" ca="1" si="68"/>
        <v>0</v>
      </c>
      <c r="BF98" s="15">
        <f t="shared" ca="1" si="68"/>
        <v>0</v>
      </c>
      <c r="BG98" s="15">
        <f t="shared" ca="1" si="68"/>
        <v>0</v>
      </c>
    </row>
    <row r="99" spans="1:59" x14ac:dyDescent="0.2">
      <c r="A99" s="189">
        <f t="shared" ca="1" si="59"/>
        <v>0</v>
      </c>
      <c r="B99" s="189">
        <f t="shared" ca="1" si="60"/>
        <v>0</v>
      </c>
      <c r="C99" s="189">
        <f t="shared" ca="1" si="61"/>
        <v>0</v>
      </c>
      <c r="D99" s="189">
        <f t="shared" ca="1" si="62"/>
        <v>0</v>
      </c>
      <c r="E99" s="189">
        <f t="shared" ca="1" si="63"/>
        <v>0</v>
      </c>
      <c r="F99" s="15">
        <f t="shared" ca="1" si="64"/>
        <v>0</v>
      </c>
      <c r="G99" s="15">
        <f t="shared" ca="1" si="65"/>
        <v>0</v>
      </c>
      <c r="H99" s="15">
        <f t="shared" ca="1" si="68"/>
        <v>0</v>
      </c>
      <c r="I99" s="15">
        <f t="shared" ca="1" si="68"/>
        <v>0</v>
      </c>
      <c r="J99" s="15">
        <f t="shared" ca="1" si="68"/>
        <v>0</v>
      </c>
      <c r="K99" s="15">
        <f t="shared" ca="1" si="68"/>
        <v>0</v>
      </c>
      <c r="L99" s="15">
        <f t="shared" ca="1" si="68"/>
        <v>0</v>
      </c>
      <c r="M99" s="15">
        <f t="shared" ca="1" si="68"/>
        <v>0</v>
      </c>
      <c r="N99" s="15">
        <f t="shared" ca="1" si="68"/>
        <v>0</v>
      </c>
      <c r="O99" s="15">
        <f t="shared" ca="1" si="68"/>
        <v>0</v>
      </c>
      <c r="P99" s="15">
        <f t="shared" ca="1" si="68"/>
        <v>0</v>
      </c>
      <c r="Q99" s="15">
        <f t="shared" ca="1" si="68"/>
        <v>0</v>
      </c>
      <c r="R99" s="15">
        <f t="shared" ca="1" si="68"/>
        <v>0</v>
      </c>
      <c r="S99" s="15">
        <f t="shared" ca="1" si="68"/>
        <v>0</v>
      </c>
      <c r="T99" s="15">
        <f t="shared" ca="1" si="68"/>
        <v>0</v>
      </c>
      <c r="U99" s="15">
        <f t="shared" ca="1" si="68"/>
        <v>0</v>
      </c>
      <c r="V99" s="15">
        <f t="shared" ca="1" si="68"/>
        <v>0</v>
      </c>
      <c r="W99" s="15">
        <f t="shared" ca="1" si="68"/>
        <v>0</v>
      </c>
      <c r="X99" s="15">
        <f t="shared" ca="1" si="68"/>
        <v>0</v>
      </c>
      <c r="Y99" s="15">
        <f t="shared" ca="1" si="68"/>
        <v>0</v>
      </c>
      <c r="Z99" s="15">
        <f t="shared" ca="1" si="68"/>
        <v>0</v>
      </c>
      <c r="AA99" s="15">
        <f t="shared" ca="1" si="68"/>
        <v>0</v>
      </c>
      <c r="AB99" s="15">
        <f t="shared" ca="1" si="68"/>
        <v>0</v>
      </c>
      <c r="AC99" s="15">
        <f t="shared" ca="1" si="68"/>
        <v>0</v>
      </c>
      <c r="AD99" s="15">
        <f t="shared" ca="1" si="68"/>
        <v>0</v>
      </c>
      <c r="AE99" s="15">
        <f t="shared" ca="1" si="68"/>
        <v>0</v>
      </c>
      <c r="AF99" s="15">
        <f t="shared" ca="1" si="68"/>
        <v>0</v>
      </c>
      <c r="AG99" s="15">
        <f t="shared" ca="1" si="68"/>
        <v>0</v>
      </c>
      <c r="AH99" s="15">
        <f t="shared" ca="1" si="68"/>
        <v>0</v>
      </c>
      <c r="AI99" s="15">
        <f t="shared" ca="1" si="68"/>
        <v>0</v>
      </c>
      <c r="AJ99" s="15">
        <f t="shared" ca="1" si="68"/>
        <v>0</v>
      </c>
      <c r="AK99" s="15">
        <f t="shared" ca="1" si="68"/>
        <v>0</v>
      </c>
      <c r="AL99" s="15">
        <f t="shared" ca="1" si="68"/>
        <v>0</v>
      </c>
      <c r="AM99" s="15">
        <f t="shared" ca="1" si="68"/>
        <v>0</v>
      </c>
      <c r="AN99" s="15">
        <f t="shared" ca="1" si="68"/>
        <v>0</v>
      </c>
      <c r="AO99" s="15">
        <f t="shared" ca="1" si="68"/>
        <v>0</v>
      </c>
      <c r="AP99" s="15">
        <f t="shared" ca="1" si="68"/>
        <v>0</v>
      </c>
      <c r="AQ99" s="15">
        <f t="shared" ca="1" si="68"/>
        <v>0</v>
      </c>
      <c r="AR99" s="15">
        <f t="shared" ca="1" si="68"/>
        <v>0</v>
      </c>
      <c r="AS99" s="15">
        <f t="shared" ca="1" si="68"/>
        <v>0</v>
      </c>
      <c r="AT99" s="15">
        <f t="shared" ca="1" si="68"/>
        <v>0</v>
      </c>
      <c r="AU99" s="15">
        <f t="shared" ca="1" si="68"/>
        <v>0</v>
      </c>
      <c r="AV99" s="15">
        <f t="shared" ca="1" si="68"/>
        <v>0</v>
      </c>
      <c r="AW99" s="15">
        <f t="shared" ca="1" si="68"/>
        <v>0</v>
      </c>
      <c r="AX99" s="15">
        <f t="shared" ca="1" si="68"/>
        <v>0</v>
      </c>
      <c r="AY99" s="15">
        <f t="shared" ca="1" si="68"/>
        <v>0</v>
      </c>
      <c r="AZ99" s="15">
        <f t="shared" ca="1" si="68"/>
        <v>0</v>
      </c>
      <c r="BA99" s="15">
        <f t="shared" ca="1" si="68"/>
        <v>0</v>
      </c>
      <c r="BB99" s="15">
        <f t="shared" ca="1" si="68"/>
        <v>0</v>
      </c>
      <c r="BC99" s="15">
        <f t="shared" ca="1" si="68"/>
        <v>0</v>
      </c>
      <c r="BD99" s="15">
        <f t="shared" ca="1" si="68"/>
        <v>0</v>
      </c>
      <c r="BE99" s="15">
        <f t="shared" ca="1" si="68"/>
        <v>0</v>
      </c>
      <c r="BF99" s="15">
        <f t="shared" ca="1" si="68"/>
        <v>0</v>
      </c>
      <c r="BG99" s="15">
        <f t="shared" ca="1" si="68"/>
        <v>0</v>
      </c>
    </row>
    <row r="100" spans="1:59" x14ac:dyDescent="0.2">
      <c r="A100" s="189">
        <f t="shared" ca="1" si="59"/>
        <v>0</v>
      </c>
      <c r="B100" s="189">
        <f t="shared" ca="1" si="60"/>
        <v>0</v>
      </c>
      <c r="C100" s="189">
        <f t="shared" ca="1" si="61"/>
        <v>0</v>
      </c>
      <c r="D100" s="189">
        <f t="shared" ca="1" si="62"/>
        <v>0</v>
      </c>
      <c r="E100" s="189">
        <f t="shared" ca="1" si="63"/>
        <v>0</v>
      </c>
      <c r="F100" s="15">
        <f t="shared" ca="1" si="64"/>
        <v>0</v>
      </c>
      <c r="G100" s="15">
        <f t="shared" ca="1" si="65"/>
        <v>0</v>
      </c>
      <c r="H100" s="15">
        <f t="shared" ca="1" si="68"/>
        <v>0</v>
      </c>
      <c r="I100" s="15">
        <f t="shared" ca="1" si="68"/>
        <v>0</v>
      </c>
      <c r="J100" s="15">
        <f t="shared" ca="1" si="68"/>
        <v>0</v>
      </c>
      <c r="K100" s="15">
        <f t="shared" ca="1" si="68"/>
        <v>0</v>
      </c>
      <c r="L100" s="15">
        <f t="shared" ca="1" si="68"/>
        <v>0</v>
      </c>
      <c r="M100" s="15">
        <f t="shared" ca="1" si="68"/>
        <v>0</v>
      </c>
      <c r="N100" s="15">
        <f t="shared" ca="1" si="68"/>
        <v>0</v>
      </c>
      <c r="O100" s="15">
        <f t="shared" ca="1" si="68"/>
        <v>0</v>
      </c>
      <c r="P100" s="15">
        <f t="shared" ca="1" si="68"/>
        <v>0</v>
      </c>
      <c r="Q100" s="15">
        <f t="shared" ca="1" si="68"/>
        <v>0</v>
      </c>
      <c r="R100" s="15">
        <f t="shared" ca="1" si="68"/>
        <v>0</v>
      </c>
      <c r="S100" s="15">
        <f t="shared" ca="1" si="68"/>
        <v>0</v>
      </c>
      <c r="T100" s="15">
        <f t="shared" ca="1" si="68"/>
        <v>0</v>
      </c>
      <c r="U100" s="15">
        <f t="shared" ca="1" si="68"/>
        <v>0</v>
      </c>
      <c r="V100" s="15">
        <f t="shared" ca="1" si="68"/>
        <v>0</v>
      </c>
      <c r="W100" s="15">
        <f t="shared" ca="1" si="68"/>
        <v>0</v>
      </c>
      <c r="X100" s="15">
        <f t="shared" ca="1" si="68"/>
        <v>0</v>
      </c>
      <c r="Y100" s="15">
        <f t="shared" ca="1" si="68"/>
        <v>0</v>
      </c>
      <c r="Z100" s="15">
        <f t="shared" ca="1" si="68"/>
        <v>0</v>
      </c>
      <c r="AA100" s="15">
        <f t="shared" ca="1" si="68"/>
        <v>0</v>
      </c>
      <c r="AB100" s="15">
        <f t="shared" ca="1" si="68"/>
        <v>0</v>
      </c>
      <c r="AC100" s="15">
        <f t="shared" ca="1" si="68"/>
        <v>0</v>
      </c>
      <c r="AD100" s="15">
        <f t="shared" ca="1" si="68"/>
        <v>0</v>
      </c>
      <c r="AE100" s="15">
        <f t="shared" ca="1" si="68"/>
        <v>0</v>
      </c>
      <c r="AF100" s="15">
        <f t="shared" ca="1" si="68"/>
        <v>0</v>
      </c>
      <c r="AG100" s="15">
        <f t="shared" ca="1" si="68"/>
        <v>0</v>
      </c>
      <c r="AH100" s="15">
        <f t="shared" ca="1" si="68"/>
        <v>0</v>
      </c>
      <c r="AI100" s="15">
        <f t="shared" ca="1" si="68"/>
        <v>0</v>
      </c>
      <c r="AJ100" s="15">
        <f t="shared" ca="1" si="68"/>
        <v>0</v>
      </c>
      <c r="AK100" s="15">
        <f t="shared" ca="1" si="68"/>
        <v>0</v>
      </c>
      <c r="AL100" s="15">
        <f t="shared" ca="1" si="68"/>
        <v>0</v>
      </c>
      <c r="AM100" s="15">
        <f t="shared" ca="1" si="68"/>
        <v>0</v>
      </c>
      <c r="AN100" s="15">
        <f t="shared" ca="1" si="68"/>
        <v>0</v>
      </c>
      <c r="AO100" s="15">
        <f t="shared" ca="1" si="68"/>
        <v>0</v>
      </c>
      <c r="AP100" s="15">
        <f t="shared" ca="1" si="68"/>
        <v>0</v>
      </c>
      <c r="AQ100" s="15">
        <f t="shared" ca="1" si="68"/>
        <v>0</v>
      </c>
      <c r="AR100" s="15">
        <f t="shared" ca="1" si="68"/>
        <v>0</v>
      </c>
      <c r="AS100" s="15">
        <f t="shared" ca="1" si="68"/>
        <v>0</v>
      </c>
      <c r="AT100" s="15">
        <f t="shared" ca="1" si="68"/>
        <v>0</v>
      </c>
      <c r="AU100" s="15">
        <f t="shared" ca="1" si="68"/>
        <v>0</v>
      </c>
      <c r="AV100" s="15">
        <f t="shared" ca="1" si="68"/>
        <v>0</v>
      </c>
      <c r="AW100" s="15">
        <f t="shared" ca="1" si="68"/>
        <v>0</v>
      </c>
      <c r="AX100" s="15">
        <f t="shared" ca="1" si="68"/>
        <v>0</v>
      </c>
      <c r="AY100" s="15">
        <f t="shared" ca="1" si="68"/>
        <v>0</v>
      </c>
      <c r="AZ100" s="15">
        <f t="shared" ca="1" si="68"/>
        <v>0</v>
      </c>
      <c r="BA100" s="15">
        <f t="shared" ca="1" si="68"/>
        <v>0</v>
      </c>
      <c r="BB100" s="15">
        <f t="shared" ca="1" si="68"/>
        <v>0</v>
      </c>
      <c r="BC100" s="15">
        <f t="shared" ca="1" si="68"/>
        <v>0</v>
      </c>
      <c r="BD100" s="15">
        <f t="shared" ca="1" si="68"/>
        <v>0</v>
      </c>
      <c r="BE100" s="15">
        <f t="shared" ca="1" si="68"/>
        <v>0</v>
      </c>
      <c r="BF100" s="15">
        <f t="shared" ca="1" si="68"/>
        <v>0</v>
      </c>
      <c r="BG100" s="15">
        <f t="shared" ca="1" si="68"/>
        <v>0</v>
      </c>
    </row>
    <row r="101" spans="1:59" x14ac:dyDescent="0.2">
      <c r="A101" s="189">
        <f t="shared" ca="1" si="59"/>
        <v>0</v>
      </c>
      <c r="B101" s="189">
        <f t="shared" ca="1" si="60"/>
        <v>0</v>
      </c>
      <c r="C101" s="189">
        <f t="shared" ca="1" si="61"/>
        <v>0</v>
      </c>
      <c r="D101" s="189">
        <f t="shared" ca="1" si="62"/>
        <v>0</v>
      </c>
      <c r="E101" s="189">
        <f t="shared" ca="1" si="63"/>
        <v>0</v>
      </c>
      <c r="F101" s="15">
        <f t="shared" ca="1" si="64"/>
        <v>0</v>
      </c>
      <c r="G101" s="15">
        <f t="shared" ca="1" si="65"/>
        <v>0</v>
      </c>
      <c r="H101" s="15">
        <f t="shared" ca="1" si="68"/>
        <v>0</v>
      </c>
      <c r="I101" s="15">
        <f t="shared" ca="1" si="68"/>
        <v>0</v>
      </c>
      <c r="J101" s="15">
        <f t="shared" ca="1" si="68"/>
        <v>0</v>
      </c>
      <c r="K101" s="15">
        <f t="shared" ca="1" si="68"/>
        <v>0</v>
      </c>
      <c r="L101" s="15">
        <f t="shared" ca="1" si="68"/>
        <v>0</v>
      </c>
      <c r="M101" s="15">
        <f t="shared" ca="1" si="68"/>
        <v>0</v>
      </c>
      <c r="N101" s="15">
        <f t="shared" ca="1" si="68"/>
        <v>0</v>
      </c>
      <c r="O101" s="15">
        <f t="shared" ca="1" si="68"/>
        <v>0</v>
      </c>
      <c r="P101" s="15">
        <f t="shared" ca="1" si="68"/>
        <v>0</v>
      </c>
      <c r="Q101" s="15">
        <f t="shared" ca="1" si="68"/>
        <v>0</v>
      </c>
      <c r="R101" s="15">
        <f t="shared" ca="1" si="68"/>
        <v>0</v>
      </c>
      <c r="S101" s="15">
        <f t="shared" ca="1" si="68"/>
        <v>0</v>
      </c>
      <c r="T101" s="15">
        <f t="shared" ca="1" si="68"/>
        <v>0</v>
      </c>
      <c r="U101" s="15">
        <f t="shared" ca="1" si="68"/>
        <v>0</v>
      </c>
      <c r="V101" s="15">
        <f t="shared" ca="1" si="68"/>
        <v>0</v>
      </c>
      <c r="W101" s="15">
        <f t="shared" ca="1" si="68"/>
        <v>0</v>
      </c>
      <c r="X101" s="15">
        <f t="shared" ca="1" si="68"/>
        <v>0</v>
      </c>
      <c r="Y101" s="15">
        <f t="shared" ca="1" si="68"/>
        <v>0</v>
      </c>
      <c r="Z101" s="15">
        <f t="shared" ca="1" si="68"/>
        <v>0</v>
      </c>
      <c r="AA101" s="15">
        <f t="shared" ca="1" si="68"/>
        <v>0</v>
      </c>
      <c r="AB101" s="15">
        <f t="shared" ca="1" si="68"/>
        <v>0</v>
      </c>
      <c r="AC101" s="15">
        <f t="shared" ca="1" si="68"/>
        <v>0</v>
      </c>
      <c r="AD101" s="15">
        <f t="shared" ca="1" si="68"/>
        <v>0</v>
      </c>
      <c r="AE101" s="15">
        <f t="shared" ca="1" si="68"/>
        <v>0</v>
      </c>
      <c r="AF101" s="15">
        <f t="shared" ca="1" si="68"/>
        <v>0</v>
      </c>
      <c r="AG101" s="15">
        <f t="shared" ca="1" si="68"/>
        <v>0</v>
      </c>
      <c r="AH101" s="15">
        <f t="shared" ca="1" si="68"/>
        <v>0</v>
      </c>
      <c r="AI101" s="15">
        <f t="shared" ca="1" si="68"/>
        <v>0</v>
      </c>
      <c r="AJ101" s="15">
        <f t="shared" ca="1" si="68"/>
        <v>0</v>
      </c>
      <c r="AK101" s="15">
        <f t="shared" ca="1" si="68"/>
        <v>0</v>
      </c>
      <c r="AL101" s="15">
        <f t="shared" ca="1" si="68"/>
        <v>0</v>
      </c>
      <c r="AM101" s="15">
        <f t="shared" ca="1" si="68"/>
        <v>0</v>
      </c>
      <c r="AN101" s="15">
        <f t="shared" ca="1" si="68"/>
        <v>0</v>
      </c>
      <c r="AO101" s="15">
        <f t="shared" ca="1" si="68"/>
        <v>0</v>
      </c>
      <c r="AP101" s="15">
        <f t="shared" ca="1" si="68"/>
        <v>0</v>
      </c>
      <c r="AQ101" s="15">
        <f t="shared" ca="1" si="68"/>
        <v>0</v>
      </c>
      <c r="AR101" s="15">
        <f t="shared" ca="1" si="68"/>
        <v>0</v>
      </c>
      <c r="AS101" s="15">
        <f t="shared" ca="1" si="68"/>
        <v>0</v>
      </c>
      <c r="AT101" s="15">
        <f t="shared" ca="1" si="68"/>
        <v>0</v>
      </c>
      <c r="AU101" s="15">
        <f t="shared" ca="1" si="68"/>
        <v>0</v>
      </c>
      <c r="AV101" s="15">
        <f t="shared" ca="1" si="68"/>
        <v>0</v>
      </c>
      <c r="AW101" s="15">
        <f t="shared" ca="1" si="68"/>
        <v>0</v>
      </c>
      <c r="AX101" s="15">
        <f t="shared" ca="1" si="68"/>
        <v>0</v>
      </c>
      <c r="AY101" s="15">
        <f t="shared" ca="1" si="68"/>
        <v>0</v>
      </c>
      <c r="AZ101" s="15">
        <f t="shared" ca="1" si="68"/>
        <v>0</v>
      </c>
      <c r="BA101" s="15">
        <f t="shared" ca="1" si="68"/>
        <v>0</v>
      </c>
      <c r="BB101" s="15">
        <f t="shared" ca="1" si="68"/>
        <v>0</v>
      </c>
      <c r="BC101" s="15">
        <f t="shared" ca="1" si="68"/>
        <v>0</v>
      </c>
      <c r="BD101" s="15">
        <f t="shared" ca="1" si="68"/>
        <v>0</v>
      </c>
      <c r="BE101" s="15">
        <f t="shared" ca="1" si="68"/>
        <v>0</v>
      </c>
      <c r="BF101" s="15">
        <f t="shared" ca="1" si="68"/>
        <v>0</v>
      </c>
      <c r="BG101" s="15">
        <f t="shared" ca="1" si="68"/>
        <v>0</v>
      </c>
    </row>
    <row r="102" spans="1:59" x14ac:dyDescent="0.2">
      <c r="A102" s="189">
        <f t="shared" ca="1" si="59"/>
        <v>0</v>
      </c>
      <c r="B102" s="189">
        <f t="shared" ca="1" si="60"/>
        <v>0</v>
      </c>
      <c r="C102" s="189">
        <f t="shared" ca="1" si="61"/>
        <v>0</v>
      </c>
      <c r="D102" s="189">
        <f t="shared" ca="1" si="62"/>
        <v>0</v>
      </c>
      <c r="E102" s="189">
        <f t="shared" ca="1" si="63"/>
        <v>0</v>
      </c>
      <c r="F102" s="15">
        <f t="shared" ca="1" si="64"/>
        <v>0</v>
      </c>
      <c r="G102" s="15">
        <f t="shared" ca="1" si="65"/>
        <v>0</v>
      </c>
      <c r="H102" s="15">
        <f t="shared" ca="1" si="68"/>
        <v>0</v>
      </c>
      <c r="I102" s="15">
        <f t="shared" ca="1" si="68"/>
        <v>0</v>
      </c>
      <c r="J102" s="15">
        <f t="shared" ca="1" si="68"/>
        <v>0</v>
      </c>
      <c r="K102" s="15">
        <f t="shared" ca="1" si="68"/>
        <v>0</v>
      </c>
      <c r="L102" s="15">
        <f t="shared" ca="1" si="68"/>
        <v>0</v>
      </c>
      <c r="M102" s="15">
        <f t="shared" ca="1" si="68"/>
        <v>0</v>
      </c>
      <c r="N102" s="15">
        <f t="shared" ca="1" si="68"/>
        <v>0</v>
      </c>
      <c r="O102" s="15">
        <f t="shared" ca="1" si="68"/>
        <v>0</v>
      </c>
      <c r="P102" s="15">
        <f t="shared" ca="1" si="68"/>
        <v>0</v>
      </c>
      <c r="Q102" s="15">
        <f t="shared" ca="1" si="68"/>
        <v>0</v>
      </c>
      <c r="R102" s="15">
        <f t="shared" ca="1" si="68"/>
        <v>0</v>
      </c>
      <c r="S102" s="15">
        <f t="shared" ca="1" si="68"/>
        <v>0</v>
      </c>
      <c r="T102" s="15">
        <f t="shared" ca="1" si="68"/>
        <v>0</v>
      </c>
      <c r="U102" s="15">
        <f t="shared" ca="1" si="68"/>
        <v>0</v>
      </c>
      <c r="V102" s="15">
        <f t="shared" ca="1" si="68"/>
        <v>0</v>
      </c>
      <c r="W102" s="15">
        <f t="shared" ca="1" si="68"/>
        <v>0</v>
      </c>
      <c r="X102" s="15">
        <f t="shared" ca="1" si="68"/>
        <v>0</v>
      </c>
      <c r="Y102" s="15">
        <f t="shared" ca="1" si="68"/>
        <v>0</v>
      </c>
      <c r="Z102" s="15">
        <f t="shared" ca="1" si="68"/>
        <v>0</v>
      </c>
      <c r="AA102" s="15">
        <f t="shared" ca="1" si="68"/>
        <v>0</v>
      </c>
      <c r="AB102" s="15">
        <f t="shared" ca="1" si="68"/>
        <v>0</v>
      </c>
      <c r="AC102" s="15">
        <f t="shared" ca="1" si="68"/>
        <v>0</v>
      </c>
      <c r="AD102" s="15">
        <f t="shared" ca="1" si="68"/>
        <v>0</v>
      </c>
      <c r="AE102" s="15">
        <f t="shared" ca="1" si="68"/>
        <v>0</v>
      </c>
      <c r="AF102" s="15">
        <f t="shared" ca="1" si="68"/>
        <v>0</v>
      </c>
      <c r="AG102" s="15">
        <f t="shared" ca="1" si="68"/>
        <v>0</v>
      </c>
      <c r="AH102" s="15">
        <f t="shared" ca="1" si="68"/>
        <v>0</v>
      </c>
      <c r="AI102" s="15">
        <f t="shared" ca="1" si="68"/>
        <v>0</v>
      </c>
      <c r="AJ102" s="15">
        <f t="shared" ca="1" si="68"/>
        <v>0</v>
      </c>
      <c r="AK102" s="15">
        <f t="shared" ca="1" si="68"/>
        <v>0</v>
      </c>
      <c r="AL102" s="15">
        <f t="shared" ca="1" si="68"/>
        <v>0</v>
      </c>
      <c r="AM102" s="15">
        <f t="shared" ca="1" si="68"/>
        <v>0</v>
      </c>
      <c r="AN102" s="15">
        <f t="shared" ca="1" si="68"/>
        <v>0</v>
      </c>
      <c r="AO102" s="15">
        <f t="shared" ca="1" si="68"/>
        <v>0</v>
      </c>
      <c r="AP102" s="15">
        <f t="shared" ca="1" si="68"/>
        <v>0</v>
      </c>
      <c r="AQ102" s="15">
        <f t="shared" ca="1" si="68"/>
        <v>0</v>
      </c>
      <c r="AR102" s="15">
        <f t="shared" ca="1" si="68"/>
        <v>0</v>
      </c>
      <c r="AS102" s="15">
        <f t="shared" ref="H102:BG107" ca="1" si="69">IFERROR(SUMIFS(OFFSET(INDIRECT(ADDRESS(1,1,1,1,TEXT(AS$2,"YYYY-MM-DD"))),3,AS$20-1,40,1),OFFSET(INDIRECT(ADDRESS(1,1,1,1,TEXT(AS$2,"YYYY-MM-DD"))),3,0,40,1),$A102,OFFSET(INDIRECT(ADDRESS(1,1,1,1,TEXT(AS$2,"YYYY-MM-DD"))),3,AS$20,40,1),"Y"),0)+IFERROR(SUMIFS(OFFSET(INDIRECT(ADDRESS(1,1,1,1,TEXT(AS$2,"YYYY-MM-DD"))),3,AS$20-1,40,1),OFFSET(INDIRECT(ADDRESS(1,1,1,1,TEXT(AS$2,"YYYY-MM-DD"))),3,0,40,1),$A102,OFFSET(INDIRECT(ADDRESS(1,1,1,1,TEXT(AS$2,"YYYY-MM-DD"))),3,AS$20,40,1),"N",OFFSET(INDIRECT(ADDRESS(1,1,1,1,TEXT(AS$2,"YYYY-MM-DD"))),3,3,40,1),"Leave"),0)+IFERROR(IF($F$19="N",SUMIFS(OFFSET(INDIRECT(ADDRESS(1,1,1,1,TEXT(AS$2,"YYYY-MM-DD"))),3,AS$20-1,40,1),OFFSET(INDIRECT(ADDRESS(1,1,1,1,TEXT(AS$2,"YYYY-MM-DD"))),3,0,40,1),$A102,OFFSET(INDIRECT(ADDRESS(1,1,1,1,TEXT(AS$2,"YYYY-MM-DD"))),3,AS$20,40,1),"N",OFFSET(INDIRECT(ADDRESS(1,1,1,1,TEXT(AS$2,"YYYY-MM-DD"))),3,3,40,1),"&lt;&gt;Leave")),0)</f>
        <v>0</v>
      </c>
      <c r="AT102" s="15">
        <f t="shared" ca="1" si="69"/>
        <v>0</v>
      </c>
      <c r="AU102" s="15">
        <f t="shared" ca="1" si="69"/>
        <v>0</v>
      </c>
      <c r="AV102" s="15">
        <f t="shared" ca="1" si="69"/>
        <v>0</v>
      </c>
      <c r="AW102" s="15">
        <f t="shared" ca="1" si="69"/>
        <v>0</v>
      </c>
      <c r="AX102" s="15">
        <f t="shared" ca="1" si="69"/>
        <v>0</v>
      </c>
      <c r="AY102" s="15">
        <f t="shared" ca="1" si="69"/>
        <v>0</v>
      </c>
      <c r="AZ102" s="15">
        <f t="shared" ca="1" si="69"/>
        <v>0</v>
      </c>
      <c r="BA102" s="15">
        <f t="shared" ca="1" si="69"/>
        <v>0</v>
      </c>
      <c r="BB102" s="15">
        <f t="shared" ca="1" si="69"/>
        <v>0</v>
      </c>
      <c r="BC102" s="15">
        <f t="shared" ca="1" si="69"/>
        <v>0</v>
      </c>
      <c r="BD102" s="15">
        <f t="shared" ca="1" si="69"/>
        <v>0</v>
      </c>
      <c r="BE102" s="15">
        <f t="shared" ca="1" si="69"/>
        <v>0</v>
      </c>
      <c r="BF102" s="15">
        <f t="shared" ca="1" si="69"/>
        <v>0</v>
      </c>
      <c r="BG102" s="15">
        <f t="shared" ca="1" si="69"/>
        <v>0</v>
      </c>
    </row>
    <row r="103" spans="1:59" x14ac:dyDescent="0.2">
      <c r="A103" s="189">
        <f t="shared" ca="1" si="59"/>
        <v>0</v>
      </c>
      <c r="B103" s="189">
        <f t="shared" ca="1" si="60"/>
        <v>0</v>
      </c>
      <c r="C103" s="189">
        <f t="shared" ca="1" si="61"/>
        <v>0</v>
      </c>
      <c r="D103" s="189">
        <f t="shared" ca="1" si="62"/>
        <v>0</v>
      </c>
      <c r="E103" s="189">
        <f t="shared" ca="1" si="63"/>
        <v>0</v>
      </c>
      <c r="F103" s="15">
        <f t="shared" ca="1" si="64"/>
        <v>0</v>
      </c>
      <c r="G103" s="15">
        <f t="shared" ca="1" si="65"/>
        <v>0</v>
      </c>
      <c r="H103" s="15">
        <f t="shared" ca="1" si="69"/>
        <v>0</v>
      </c>
      <c r="I103" s="15">
        <f t="shared" ca="1" si="69"/>
        <v>0</v>
      </c>
      <c r="J103" s="15">
        <f t="shared" ca="1" si="69"/>
        <v>0</v>
      </c>
      <c r="K103" s="15">
        <f t="shared" ca="1" si="69"/>
        <v>0</v>
      </c>
      <c r="L103" s="15">
        <f t="shared" ca="1" si="69"/>
        <v>0</v>
      </c>
      <c r="M103" s="15">
        <f t="shared" ca="1" si="69"/>
        <v>0</v>
      </c>
      <c r="N103" s="15">
        <f t="shared" ca="1" si="69"/>
        <v>0</v>
      </c>
      <c r="O103" s="15">
        <f t="shared" ca="1" si="69"/>
        <v>0</v>
      </c>
      <c r="P103" s="15">
        <f t="shared" ca="1" si="69"/>
        <v>0</v>
      </c>
      <c r="Q103" s="15">
        <f t="shared" ca="1" si="69"/>
        <v>0</v>
      </c>
      <c r="R103" s="15">
        <f t="shared" ca="1" si="69"/>
        <v>0</v>
      </c>
      <c r="S103" s="15">
        <f t="shared" ca="1" si="69"/>
        <v>0</v>
      </c>
      <c r="T103" s="15">
        <f t="shared" ca="1" si="69"/>
        <v>0</v>
      </c>
      <c r="U103" s="15">
        <f t="shared" ca="1" si="69"/>
        <v>0</v>
      </c>
      <c r="V103" s="15">
        <f t="shared" ca="1" si="69"/>
        <v>0</v>
      </c>
      <c r="W103" s="15">
        <f t="shared" ca="1" si="69"/>
        <v>0</v>
      </c>
      <c r="X103" s="15">
        <f t="shared" ca="1" si="69"/>
        <v>0</v>
      </c>
      <c r="Y103" s="15">
        <f t="shared" ca="1" si="69"/>
        <v>0</v>
      </c>
      <c r="Z103" s="15">
        <f t="shared" ca="1" si="69"/>
        <v>0</v>
      </c>
      <c r="AA103" s="15">
        <f t="shared" ca="1" si="69"/>
        <v>0</v>
      </c>
      <c r="AB103" s="15">
        <f t="shared" ca="1" si="69"/>
        <v>0</v>
      </c>
      <c r="AC103" s="15">
        <f t="shared" ca="1" si="69"/>
        <v>0</v>
      </c>
      <c r="AD103" s="15">
        <f t="shared" ca="1" si="69"/>
        <v>0</v>
      </c>
      <c r="AE103" s="15">
        <f t="shared" ca="1" si="69"/>
        <v>0</v>
      </c>
      <c r="AF103" s="15">
        <f t="shared" ca="1" si="69"/>
        <v>0</v>
      </c>
      <c r="AG103" s="15">
        <f t="shared" ca="1" si="69"/>
        <v>0</v>
      </c>
      <c r="AH103" s="15">
        <f t="shared" ca="1" si="69"/>
        <v>0</v>
      </c>
      <c r="AI103" s="15">
        <f t="shared" ca="1" si="69"/>
        <v>0</v>
      </c>
      <c r="AJ103" s="15">
        <f t="shared" ca="1" si="69"/>
        <v>0</v>
      </c>
      <c r="AK103" s="15">
        <f t="shared" ca="1" si="69"/>
        <v>0</v>
      </c>
      <c r="AL103" s="15">
        <f t="shared" ca="1" si="69"/>
        <v>0</v>
      </c>
      <c r="AM103" s="15">
        <f t="shared" ca="1" si="69"/>
        <v>0</v>
      </c>
      <c r="AN103" s="15">
        <f t="shared" ca="1" si="69"/>
        <v>0</v>
      </c>
      <c r="AO103" s="15">
        <f t="shared" ca="1" si="69"/>
        <v>0</v>
      </c>
      <c r="AP103" s="15">
        <f t="shared" ca="1" si="69"/>
        <v>0</v>
      </c>
      <c r="AQ103" s="15">
        <f t="shared" ca="1" si="69"/>
        <v>0</v>
      </c>
      <c r="AR103" s="15">
        <f t="shared" ca="1" si="69"/>
        <v>0</v>
      </c>
      <c r="AS103" s="15">
        <f t="shared" ca="1" si="69"/>
        <v>0</v>
      </c>
      <c r="AT103" s="15">
        <f t="shared" ca="1" si="69"/>
        <v>0</v>
      </c>
      <c r="AU103" s="15">
        <f t="shared" ca="1" si="69"/>
        <v>0</v>
      </c>
      <c r="AV103" s="15">
        <f t="shared" ca="1" si="69"/>
        <v>0</v>
      </c>
      <c r="AW103" s="15">
        <f t="shared" ca="1" si="69"/>
        <v>0</v>
      </c>
      <c r="AX103" s="15">
        <f t="shared" ca="1" si="69"/>
        <v>0</v>
      </c>
      <c r="AY103" s="15">
        <f t="shared" ca="1" si="69"/>
        <v>0</v>
      </c>
      <c r="AZ103" s="15">
        <f t="shared" ca="1" si="69"/>
        <v>0</v>
      </c>
      <c r="BA103" s="15">
        <f t="shared" ca="1" si="69"/>
        <v>0</v>
      </c>
      <c r="BB103" s="15">
        <f t="shared" ca="1" si="69"/>
        <v>0</v>
      </c>
      <c r="BC103" s="15">
        <f t="shared" ca="1" si="69"/>
        <v>0</v>
      </c>
      <c r="BD103" s="15">
        <f t="shared" ca="1" si="69"/>
        <v>0</v>
      </c>
      <c r="BE103" s="15">
        <f t="shared" ca="1" si="69"/>
        <v>0</v>
      </c>
      <c r="BF103" s="15">
        <f t="shared" ca="1" si="69"/>
        <v>0</v>
      </c>
      <c r="BG103" s="15">
        <f t="shared" ca="1" si="69"/>
        <v>0</v>
      </c>
    </row>
    <row r="104" spans="1:59" x14ac:dyDescent="0.2">
      <c r="A104" s="189">
        <f t="shared" ca="1" si="59"/>
        <v>0</v>
      </c>
      <c r="B104" s="189">
        <f t="shared" ca="1" si="60"/>
        <v>0</v>
      </c>
      <c r="C104" s="189">
        <f t="shared" ca="1" si="61"/>
        <v>0</v>
      </c>
      <c r="D104" s="189">
        <f t="shared" ca="1" si="62"/>
        <v>0</v>
      </c>
      <c r="E104" s="189">
        <f t="shared" ca="1" si="63"/>
        <v>0</v>
      </c>
      <c r="F104" s="15">
        <f t="shared" ca="1" si="64"/>
        <v>0</v>
      </c>
      <c r="G104" s="15">
        <f t="shared" ca="1" si="65"/>
        <v>0</v>
      </c>
      <c r="H104" s="15">
        <f t="shared" ca="1" si="69"/>
        <v>0</v>
      </c>
      <c r="I104" s="15">
        <f t="shared" ca="1" si="69"/>
        <v>0</v>
      </c>
      <c r="J104" s="15">
        <f t="shared" ca="1" si="69"/>
        <v>0</v>
      </c>
      <c r="K104" s="15">
        <f t="shared" ca="1" si="69"/>
        <v>0</v>
      </c>
      <c r="L104" s="15">
        <f t="shared" ca="1" si="69"/>
        <v>0</v>
      </c>
      <c r="M104" s="15">
        <f t="shared" ca="1" si="69"/>
        <v>0</v>
      </c>
      <c r="N104" s="15">
        <f t="shared" ca="1" si="69"/>
        <v>0</v>
      </c>
      <c r="O104" s="15">
        <f t="shared" ca="1" si="69"/>
        <v>0</v>
      </c>
      <c r="P104" s="15">
        <f t="shared" ca="1" si="69"/>
        <v>0</v>
      </c>
      <c r="Q104" s="15">
        <f t="shared" ca="1" si="69"/>
        <v>0</v>
      </c>
      <c r="R104" s="15">
        <f t="shared" ca="1" si="69"/>
        <v>0</v>
      </c>
      <c r="S104" s="15">
        <f t="shared" ca="1" si="69"/>
        <v>0</v>
      </c>
      <c r="T104" s="15">
        <f t="shared" ca="1" si="69"/>
        <v>0</v>
      </c>
      <c r="U104" s="15">
        <f t="shared" ca="1" si="69"/>
        <v>0</v>
      </c>
      <c r="V104" s="15">
        <f t="shared" ca="1" si="69"/>
        <v>0</v>
      </c>
      <c r="W104" s="15">
        <f t="shared" ca="1" si="69"/>
        <v>0</v>
      </c>
      <c r="X104" s="15">
        <f t="shared" ca="1" si="69"/>
        <v>0</v>
      </c>
      <c r="Y104" s="15">
        <f t="shared" ca="1" si="69"/>
        <v>0</v>
      </c>
      <c r="Z104" s="15">
        <f t="shared" ca="1" si="69"/>
        <v>0</v>
      </c>
      <c r="AA104" s="15">
        <f t="shared" ca="1" si="69"/>
        <v>0</v>
      </c>
      <c r="AB104" s="15">
        <f t="shared" ca="1" si="69"/>
        <v>0</v>
      </c>
      <c r="AC104" s="15">
        <f t="shared" ca="1" si="69"/>
        <v>0</v>
      </c>
      <c r="AD104" s="15">
        <f t="shared" ca="1" si="69"/>
        <v>0</v>
      </c>
      <c r="AE104" s="15">
        <f t="shared" ca="1" si="69"/>
        <v>0</v>
      </c>
      <c r="AF104" s="15">
        <f t="shared" ca="1" si="69"/>
        <v>0</v>
      </c>
      <c r="AG104" s="15">
        <f t="shared" ca="1" si="69"/>
        <v>0</v>
      </c>
      <c r="AH104" s="15">
        <f t="shared" ca="1" si="69"/>
        <v>0</v>
      </c>
      <c r="AI104" s="15">
        <f t="shared" ca="1" si="69"/>
        <v>0</v>
      </c>
      <c r="AJ104" s="15">
        <f t="shared" ca="1" si="69"/>
        <v>0</v>
      </c>
      <c r="AK104" s="15">
        <f t="shared" ca="1" si="69"/>
        <v>0</v>
      </c>
      <c r="AL104" s="15">
        <f t="shared" ca="1" si="69"/>
        <v>0</v>
      </c>
      <c r="AM104" s="15">
        <f t="shared" ca="1" si="69"/>
        <v>0</v>
      </c>
      <c r="AN104" s="15">
        <f t="shared" ca="1" si="69"/>
        <v>0</v>
      </c>
      <c r="AO104" s="15">
        <f t="shared" ca="1" si="69"/>
        <v>0</v>
      </c>
      <c r="AP104" s="15">
        <f t="shared" ca="1" si="69"/>
        <v>0</v>
      </c>
      <c r="AQ104" s="15">
        <f t="shared" ca="1" si="69"/>
        <v>0</v>
      </c>
      <c r="AR104" s="15">
        <f t="shared" ca="1" si="69"/>
        <v>0</v>
      </c>
      <c r="AS104" s="15">
        <f t="shared" ca="1" si="69"/>
        <v>0</v>
      </c>
      <c r="AT104" s="15">
        <f t="shared" ca="1" si="69"/>
        <v>0</v>
      </c>
      <c r="AU104" s="15">
        <f t="shared" ca="1" si="69"/>
        <v>0</v>
      </c>
      <c r="AV104" s="15">
        <f t="shared" ca="1" si="69"/>
        <v>0</v>
      </c>
      <c r="AW104" s="15">
        <f t="shared" ca="1" si="69"/>
        <v>0</v>
      </c>
      <c r="AX104" s="15">
        <f t="shared" ca="1" si="69"/>
        <v>0</v>
      </c>
      <c r="AY104" s="15">
        <f t="shared" ca="1" si="69"/>
        <v>0</v>
      </c>
      <c r="AZ104" s="15">
        <f t="shared" ca="1" si="69"/>
        <v>0</v>
      </c>
      <c r="BA104" s="15">
        <f t="shared" ca="1" si="69"/>
        <v>0</v>
      </c>
      <c r="BB104" s="15">
        <f t="shared" ca="1" si="69"/>
        <v>0</v>
      </c>
      <c r="BC104" s="15">
        <f t="shared" ca="1" si="69"/>
        <v>0</v>
      </c>
      <c r="BD104" s="15">
        <f t="shared" ca="1" si="69"/>
        <v>0</v>
      </c>
      <c r="BE104" s="15">
        <f t="shared" ca="1" si="69"/>
        <v>0</v>
      </c>
      <c r="BF104" s="15">
        <f t="shared" ca="1" si="69"/>
        <v>0</v>
      </c>
      <c r="BG104" s="15">
        <f t="shared" ca="1" si="69"/>
        <v>0</v>
      </c>
    </row>
    <row r="105" spans="1:59" x14ac:dyDescent="0.2">
      <c r="A105" s="189">
        <f t="shared" ca="1" si="59"/>
        <v>0</v>
      </c>
      <c r="B105" s="189">
        <f t="shared" ca="1" si="60"/>
        <v>0</v>
      </c>
      <c r="C105" s="189">
        <f t="shared" ca="1" si="61"/>
        <v>0</v>
      </c>
      <c r="D105" s="189">
        <f t="shared" ca="1" si="62"/>
        <v>0</v>
      </c>
      <c r="E105" s="189">
        <f t="shared" ca="1" si="63"/>
        <v>0</v>
      </c>
      <c r="F105" s="15">
        <f t="shared" ca="1" si="64"/>
        <v>0</v>
      </c>
      <c r="G105" s="15">
        <f t="shared" ca="1" si="65"/>
        <v>0</v>
      </c>
      <c r="H105" s="15">
        <f t="shared" ca="1" si="69"/>
        <v>0</v>
      </c>
      <c r="I105" s="15">
        <f t="shared" ca="1" si="69"/>
        <v>0</v>
      </c>
      <c r="J105" s="15">
        <f t="shared" ca="1" si="69"/>
        <v>0</v>
      </c>
      <c r="K105" s="15">
        <f t="shared" ca="1" si="69"/>
        <v>0</v>
      </c>
      <c r="L105" s="15">
        <f t="shared" ca="1" si="69"/>
        <v>0</v>
      </c>
      <c r="M105" s="15">
        <f t="shared" ca="1" si="69"/>
        <v>0</v>
      </c>
      <c r="N105" s="15">
        <f t="shared" ca="1" si="69"/>
        <v>0</v>
      </c>
      <c r="O105" s="15">
        <f t="shared" ca="1" si="69"/>
        <v>0</v>
      </c>
      <c r="P105" s="15">
        <f t="shared" ca="1" si="69"/>
        <v>0</v>
      </c>
      <c r="Q105" s="15">
        <f t="shared" ca="1" si="69"/>
        <v>0</v>
      </c>
      <c r="R105" s="15">
        <f t="shared" ca="1" si="69"/>
        <v>0</v>
      </c>
      <c r="S105" s="15">
        <f t="shared" ca="1" si="69"/>
        <v>0</v>
      </c>
      <c r="T105" s="15">
        <f t="shared" ca="1" si="69"/>
        <v>0</v>
      </c>
      <c r="U105" s="15">
        <f t="shared" ca="1" si="69"/>
        <v>0</v>
      </c>
      <c r="V105" s="15">
        <f t="shared" ca="1" si="69"/>
        <v>0</v>
      </c>
      <c r="W105" s="15">
        <f t="shared" ca="1" si="69"/>
        <v>0</v>
      </c>
      <c r="X105" s="15">
        <f t="shared" ca="1" si="69"/>
        <v>0</v>
      </c>
      <c r="Y105" s="15">
        <f t="shared" ca="1" si="69"/>
        <v>0</v>
      </c>
      <c r="Z105" s="15">
        <f t="shared" ca="1" si="69"/>
        <v>0</v>
      </c>
      <c r="AA105" s="15">
        <f t="shared" ca="1" si="69"/>
        <v>0</v>
      </c>
      <c r="AB105" s="15">
        <f t="shared" ca="1" si="69"/>
        <v>0</v>
      </c>
      <c r="AC105" s="15">
        <f t="shared" ca="1" si="69"/>
        <v>0</v>
      </c>
      <c r="AD105" s="15">
        <f t="shared" ca="1" si="69"/>
        <v>0</v>
      </c>
      <c r="AE105" s="15">
        <f t="shared" ca="1" si="69"/>
        <v>0</v>
      </c>
      <c r="AF105" s="15">
        <f t="shared" ca="1" si="69"/>
        <v>0</v>
      </c>
      <c r="AG105" s="15">
        <f t="shared" ca="1" si="69"/>
        <v>0</v>
      </c>
      <c r="AH105" s="15">
        <f t="shared" ca="1" si="69"/>
        <v>0</v>
      </c>
      <c r="AI105" s="15">
        <f t="shared" ca="1" si="69"/>
        <v>0</v>
      </c>
      <c r="AJ105" s="15">
        <f t="shared" ca="1" si="69"/>
        <v>0</v>
      </c>
      <c r="AK105" s="15">
        <f t="shared" ca="1" si="69"/>
        <v>0</v>
      </c>
      <c r="AL105" s="15">
        <f t="shared" ca="1" si="69"/>
        <v>0</v>
      </c>
      <c r="AM105" s="15">
        <f t="shared" ca="1" si="69"/>
        <v>0</v>
      </c>
      <c r="AN105" s="15">
        <f t="shared" ca="1" si="69"/>
        <v>0</v>
      </c>
      <c r="AO105" s="15">
        <f t="shared" ca="1" si="69"/>
        <v>0</v>
      </c>
      <c r="AP105" s="15">
        <f t="shared" ca="1" si="69"/>
        <v>0</v>
      </c>
      <c r="AQ105" s="15">
        <f t="shared" ca="1" si="69"/>
        <v>0</v>
      </c>
      <c r="AR105" s="15">
        <f t="shared" ca="1" si="69"/>
        <v>0</v>
      </c>
      <c r="AS105" s="15">
        <f t="shared" ca="1" si="69"/>
        <v>0</v>
      </c>
      <c r="AT105" s="15">
        <f t="shared" ca="1" si="69"/>
        <v>0</v>
      </c>
      <c r="AU105" s="15">
        <f t="shared" ca="1" si="69"/>
        <v>0</v>
      </c>
      <c r="AV105" s="15">
        <f t="shared" ca="1" si="69"/>
        <v>0</v>
      </c>
      <c r="AW105" s="15">
        <f t="shared" ca="1" si="69"/>
        <v>0</v>
      </c>
      <c r="AX105" s="15">
        <f t="shared" ca="1" si="69"/>
        <v>0</v>
      </c>
      <c r="AY105" s="15">
        <f t="shared" ca="1" si="69"/>
        <v>0</v>
      </c>
      <c r="AZ105" s="15">
        <f t="shared" ca="1" si="69"/>
        <v>0</v>
      </c>
      <c r="BA105" s="15">
        <f t="shared" ca="1" si="69"/>
        <v>0</v>
      </c>
      <c r="BB105" s="15">
        <f t="shared" ca="1" si="69"/>
        <v>0</v>
      </c>
      <c r="BC105" s="15">
        <f t="shared" ca="1" si="69"/>
        <v>0</v>
      </c>
      <c r="BD105" s="15">
        <f t="shared" ca="1" si="69"/>
        <v>0</v>
      </c>
      <c r="BE105" s="15">
        <f t="shared" ca="1" si="69"/>
        <v>0</v>
      </c>
      <c r="BF105" s="15">
        <f t="shared" ca="1" si="69"/>
        <v>0</v>
      </c>
      <c r="BG105" s="15">
        <f t="shared" ca="1" si="69"/>
        <v>0</v>
      </c>
    </row>
    <row r="106" spans="1:59" x14ac:dyDescent="0.2">
      <c r="A106" s="189">
        <f t="shared" ca="1" si="59"/>
        <v>0</v>
      </c>
      <c r="B106" s="189">
        <f t="shared" ca="1" si="60"/>
        <v>0</v>
      </c>
      <c r="C106" s="189">
        <f t="shared" ca="1" si="61"/>
        <v>0</v>
      </c>
      <c r="D106" s="189">
        <f t="shared" ca="1" si="62"/>
        <v>0</v>
      </c>
      <c r="E106" s="189">
        <f t="shared" ca="1" si="63"/>
        <v>0</v>
      </c>
      <c r="F106" s="15">
        <f t="shared" ca="1" si="64"/>
        <v>0</v>
      </c>
      <c r="G106" s="15">
        <f t="shared" ca="1" si="65"/>
        <v>0</v>
      </c>
      <c r="H106" s="15">
        <f t="shared" ca="1" si="69"/>
        <v>0</v>
      </c>
      <c r="I106" s="15">
        <f t="shared" ca="1" si="69"/>
        <v>0</v>
      </c>
      <c r="J106" s="15">
        <f t="shared" ca="1" si="69"/>
        <v>0</v>
      </c>
      <c r="K106" s="15">
        <f t="shared" ca="1" si="69"/>
        <v>0</v>
      </c>
      <c r="L106" s="15">
        <f t="shared" ca="1" si="69"/>
        <v>0</v>
      </c>
      <c r="M106" s="15">
        <f t="shared" ca="1" si="69"/>
        <v>0</v>
      </c>
      <c r="N106" s="15">
        <f t="shared" ca="1" si="69"/>
        <v>0</v>
      </c>
      <c r="O106" s="15">
        <f t="shared" ca="1" si="69"/>
        <v>0</v>
      </c>
      <c r="P106" s="15">
        <f t="shared" ca="1" si="69"/>
        <v>0</v>
      </c>
      <c r="Q106" s="15">
        <f t="shared" ca="1" si="69"/>
        <v>0</v>
      </c>
      <c r="R106" s="15">
        <f t="shared" ca="1" si="69"/>
        <v>0</v>
      </c>
      <c r="S106" s="15">
        <f t="shared" ca="1" si="69"/>
        <v>0</v>
      </c>
      <c r="T106" s="15">
        <f t="shared" ca="1" si="69"/>
        <v>0</v>
      </c>
      <c r="U106" s="15">
        <f t="shared" ca="1" si="69"/>
        <v>0</v>
      </c>
      <c r="V106" s="15">
        <f t="shared" ca="1" si="69"/>
        <v>0</v>
      </c>
      <c r="W106" s="15">
        <f t="shared" ca="1" si="69"/>
        <v>0</v>
      </c>
      <c r="X106" s="15">
        <f t="shared" ca="1" si="69"/>
        <v>0</v>
      </c>
      <c r="Y106" s="15">
        <f t="shared" ca="1" si="69"/>
        <v>0</v>
      </c>
      <c r="Z106" s="15">
        <f t="shared" ca="1" si="69"/>
        <v>0</v>
      </c>
      <c r="AA106" s="15">
        <f t="shared" ca="1" si="69"/>
        <v>0</v>
      </c>
      <c r="AB106" s="15">
        <f t="shared" ca="1" si="69"/>
        <v>0</v>
      </c>
      <c r="AC106" s="15">
        <f t="shared" ca="1" si="69"/>
        <v>0</v>
      </c>
      <c r="AD106" s="15">
        <f t="shared" ca="1" si="69"/>
        <v>0</v>
      </c>
      <c r="AE106" s="15">
        <f t="shared" ca="1" si="69"/>
        <v>0</v>
      </c>
      <c r="AF106" s="15">
        <f t="shared" ca="1" si="69"/>
        <v>0</v>
      </c>
      <c r="AG106" s="15">
        <f t="shared" ca="1" si="69"/>
        <v>0</v>
      </c>
      <c r="AH106" s="15">
        <f t="shared" ca="1" si="69"/>
        <v>0</v>
      </c>
      <c r="AI106" s="15">
        <f t="shared" ca="1" si="69"/>
        <v>0</v>
      </c>
      <c r="AJ106" s="15">
        <f t="shared" ca="1" si="69"/>
        <v>0</v>
      </c>
      <c r="AK106" s="15">
        <f t="shared" ca="1" si="69"/>
        <v>0</v>
      </c>
      <c r="AL106" s="15">
        <f t="shared" ca="1" si="69"/>
        <v>0</v>
      </c>
      <c r="AM106" s="15">
        <f t="shared" ca="1" si="69"/>
        <v>0</v>
      </c>
      <c r="AN106" s="15">
        <f t="shared" ca="1" si="69"/>
        <v>0</v>
      </c>
      <c r="AO106" s="15">
        <f t="shared" ca="1" si="69"/>
        <v>0</v>
      </c>
      <c r="AP106" s="15">
        <f t="shared" ca="1" si="69"/>
        <v>0</v>
      </c>
      <c r="AQ106" s="15">
        <f t="shared" ca="1" si="69"/>
        <v>0</v>
      </c>
      <c r="AR106" s="15">
        <f t="shared" ca="1" si="69"/>
        <v>0</v>
      </c>
      <c r="AS106" s="15">
        <f t="shared" ca="1" si="69"/>
        <v>0</v>
      </c>
      <c r="AT106" s="15">
        <f t="shared" ca="1" si="69"/>
        <v>0</v>
      </c>
      <c r="AU106" s="15">
        <f t="shared" ca="1" si="69"/>
        <v>0</v>
      </c>
      <c r="AV106" s="15">
        <f t="shared" ca="1" si="69"/>
        <v>0</v>
      </c>
      <c r="AW106" s="15">
        <f t="shared" ca="1" si="69"/>
        <v>0</v>
      </c>
      <c r="AX106" s="15">
        <f t="shared" ca="1" si="69"/>
        <v>0</v>
      </c>
      <c r="AY106" s="15">
        <f t="shared" ca="1" si="69"/>
        <v>0</v>
      </c>
      <c r="AZ106" s="15">
        <f t="shared" ca="1" si="69"/>
        <v>0</v>
      </c>
      <c r="BA106" s="15">
        <f t="shared" ca="1" si="69"/>
        <v>0</v>
      </c>
      <c r="BB106" s="15">
        <f t="shared" ca="1" si="69"/>
        <v>0</v>
      </c>
      <c r="BC106" s="15">
        <f t="shared" ca="1" si="69"/>
        <v>0</v>
      </c>
      <c r="BD106" s="15">
        <f t="shared" ca="1" si="69"/>
        <v>0</v>
      </c>
      <c r="BE106" s="15">
        <f t="shared" ca="1" si="69"/>
        <v>0</v>
      </c>
      <c r="BF106" s="15">
        <f t="shared" ca="1" si="69"/>
        <v>0</v>
      </c>
      <c r="BG106" s="15">
        <f t="shared" ca="1" si="69"/>
        <v>0</v>
      </c>
    </row>
    <row r="107" spans="1:59" x14ac:dyDescent="0.2">
      <c r="A107" s="189">
        <f t="shared" ca="1" si="59"/>
        <v>0</v>
      </c>
      <c r="B107" s="189">
        <f t="shared" ca="1" si="60"/>
        <v>0</v>
      </c>
      <c r="C107" s="189">
        <f t="shared" ca="1" si="61"/>
        <v>0</v>
      </c>
      <c r="D107" s="189">
        <f t="shared" ca="1" si="62"/>
        <v>0</v>
      </c>
      <c r="E107" s="189">
        <f t="shared" ca="1" si="63"/>
        <v>0</v>
      </c>
      <c r="F107" s="15">
        <f t="shared" ca="1" si="64"/>
        <v>0</v>
      </c>
      <c r="G107" s="15">
        <f t="shared" ca="1" si="65"/>
        <v>0</v>
      </c>
      <c r="H107" s="15">
        <f t="shared" ca="1" si="69"/>
        <v>0</v>
      </c>
      <c r="I107" s="15">
        <f t="shared" ca="1" si="69"/>
        <v>0</v>
      </c>
      <c r="J107" s="15">
        <f t="shared" ca="1" si="69"/>
        <v>0</v>
      </c>
      <c r="K107" s="15">
        <f t="shared" ca="1" si="69"/>
        <v>0</v>
      </c>
      <c r="L107" s="15">
        <f t="shared" ca="1" si="69"/>
        <v>0</v>
      </c>
      <c r="M107" s="15">
        <f t="shared" ca="1" si="69"/>
        <v>0</v>
      </c>
      <c r="N107" s="15">
        <f t="shared" ca="1" si="69"/>
        <v>0</v>
      </c>
      <c r="O107" s="15">
        <f t="shared" ca="1" si="69"/>
        <v>0</v>
      </c>
      <c r="P107" s="15">
        <f t="shared" ca="1" si="69"/>
        <v>0</v>
      </c>
      <c r="Q107" s="15">
        <f t="shared" ca="1" si="69"/>
        <v>0</v>
      </c>
      <c r="R107" s="15">
        <f t="shared" ca="1" si="69"/>
        <v>0</v>
      </c>
      <c r="S107" s="15">
        <f t="shared" ca="1" si="69"/>
        <v>0</v>
      </c>
      <c r="T107" s="15">
        <f t="shared" ca="1" si="69"/>
        <v>0</v>
      </c>
      <c r="U107" s="15">
        <f t="shared" ca="1" si="69"/>
        <v>0</v>
      </c>
      <c r="V107" s="15">
        <f t="shared" ca="1" si="69"/>
        <v>0</v>
      </c>
      <c r="W107" s="15">
        <f t="shared" ca="1" si="69"/>
        <v>0</v>
      </c>
      <c r="X107" s="15">
        <f t="shared" ca="1" si="69"/>
        <v>0</v>
      </c>
      <c r="Y107" s="15">
        <f t="shared" ca="1" si="69"/>
        <v>0</v>
      </c>
      <c r="Z107" s="15">
        <f t="shared" ca="1" si="69"/>
        <v>0</v>
      </c>
      <c r="AA107" s="15">
        <f t="shared" ca="1" si="69"/>
        <v>0</v>
      </c>
      <c r="AB107" s="15">
        <f t="shared" ca="1" si="69"/>
        <v>0</v>
      </c>
      <c r="AC107" s="15">
        <f t="shared" ca="1" si="69"/>
        <v>0</v>
      </c>
      <c r="AD107" s="15">
        <f t="shared" ca="1" si="69"/>
        <v>0</v>
      </c>
      <c r="AE107" s="15">
        <f t="shared" ca="1" si="69"/>
        <v>0</v>
      </c>
      <c r="AF107" s="15">
        <f t="shared" ca="1" si="69"/>
        <v>0</v>
      </c>
      <c r="AG107" s="15">
        <f t="shared" ca="1" si="69"/>
        <v>0</v>
      </c>
      <c r="AH107" s="15">
        <f t="shared" ca="1" si="69"/>
        <v>0</v>
      </c>
      <c r="AI107" s="15">
        <f t="shared" ca="1" si="69"/>
        <v>0</v>
      </c>
      <c r="AJ107" s="15">
        <f t="shared" ca="1" si="69"/>
        <v>0</v>
      </c>
      <c r="AK107" s="15">
        <f t="shared" ca="1" si="69"/>
        <v>0</v>
      </c>
      <c r="AL107" s="15">
        <f t="shared" ca="1" si="69"/>
        <v>0</v>
      </c>
      <c r="AM107" s="15">
        <f t="shared" ca="1" si="69"/>
        <v>0</v>
      </c>
      <c r="AN107" s="15">
        <f t="shared" ref="H107:BG112" ca="1" si="70">IFERROR(SUMIFS(OFFSET(INDIRECT(ADDRESS(1,1,1,1,TEXT(AN$2,"YYYY-MM-DD"))),3,AN$20-1,40,1),OFFSET(INDIRECT(ADDRESS(1,1,1,1,TEXT(AN$2,"YYYY-MM-DD"))),3,0,40,1),$A107,OFFSET(INDIRECT(ADDRESS(1,1,1,1,TEXT(AN$2,"YYYY-MM-DD"))),3,AN$20,40,1),"Y"),0)+IFERROR(SUMIFS(OFFSET(INDIRECT(ADDRESS(1,1,1,1,TEXT(AN$2,"YYYY-MM-DD"))),3,AN$20-1,40,1),OFFSET(INDIRECT(ADDRESS(1,1,1,1,TEXT(AN$2,"YYYY-MM-DD"))),3,0,40,1),$A107,OFFSET(INDIRECT(ADDRESS(1,1,1,1,TEXT(AN$2,"YYYY-MM-DD"))),3,AN$20,40,1),"N",OFFSET(INDIRECT(ADDRESS(1,1,1,1,TEXT(AN$2,"YYYY-MM-DD"))),3,3,40,1),"Leave"),0)+IFERROR(IF($F$19="N",SUMIFS(OFFSET(INDIRECT(ADDRESS(1,1,1,1,TEXT(AN$2,"YYYY-MM-DD"))),3,AN$20-1,40,1),OFFSET(INDIRECT(ADDRESS(1,1,1,1,TEXT(AN$2,"YYYY-MM-DD"))),3,0,40,1),$A107,OFFSET(INDIRECT(ADDRESS(1,1,1,1,TEXT(AN$2,"YYYY-MM-DD"))),3,AN$20,40,1),"N",OFFSET(INDIRECT(ADDRESS(1,1,1,1,TEXT(AN$2,"YYYY-MM-DD"))),3,3,40,1),"&lt;&gt;Leave")),0)</f>
        <v>0</v>
      </c>
      <c r="AO107" s="15">
        <f t="shared" ca="1" si="70"/>
        <v>0</v>
      </c>
      <c r="AP107" s="15">
        <f t="shared" ca="1" si="70"/>
        <v>0</v>
      </c>
      <c r="AQ107" s="15">
        <f t="shared" ca="1" si="70"/>
        <v>0</v>
      </c>
      <c r="AR107" s="15">
        <f t="shared" ca="1" si="70"/>
        <v>0</v>
      </c>
      <c r="AS107" s="15">
        <f t="shared" ca="1" si="70"/>
        <v>0</v>
      </c>
      <c r="AT107" s="15">
        <f t="shared" ca="1" si="70"/>
        <v>0</v>
      </c>
      <c r="AU107" s="15">
        <f t="shared" ca="1" si="70"/>
        <v>0</v>
      </c>
      <c r="AV107" s="15">
        <f t="shared" ca="1" si="70"/>
        <v>0</v>
      </c>
      <c r="AW107" s="15">
        <f t="shared" ca="1" si="70"/>
        <v>0</v>
      </c>
      <c r="AX107" s="15">
        <f t="shared" ca="1" si="70"/>
        <v>0</v>
      </c>
      <c r="AY107" s="15">
        <f t="shared" ca="1" si="70"/>
        <v>0</v>
      </c>
      <c r="AZ107" s="15">
        <f t="shared" ca="1" si="70"/>
        <v>0</v>
      </c>
      <c r="BA107" s="15">
        <f t="shared" ca="1" si="70"/>
        <v>0</v>
      </c>
      <c r="BB107" s="15">
        <f t="shared" ca="1" si="70"/>
        <v>0</v>
      </c>
      <c r="BC107" s="15">
        <f t="shared" ca="1" si="70"/>
        <v>0</v>
      </c>
      <c r="BD107" s="15">
        <f t="shared" ca="1" si="70"/>
        <v>0</v>
      </c>
      <c r="BE107" s="15">
        <f t="shared" ca="1" si="70"/>
        <v>0</v>
      </c>
      <c r="BF107" s="15">
        <f t="shared" ca="1" si="70"/>
        <v>0</v>
      </c>
      <c r="BG107" s="15">
        <f t="shared" ca="1" si="70"/>
        <v>0</v>
      </c>
    </row>
    <row r="108" spans="1:59" x14ac:dyDescent="0.2">
      <c r="A108" s="189">
        <f t="shared" ca="1" si="59"/>
        <v>0</v>
      </c>
      <c r="B108" s="189">
        <f t="shared" ca="1" si="60"/>
        <v>0</v>
      </c>
      <c r="C108" s="189">
        <f t="shared" ca="1" si="61"/>
        <v>0</v>
      </c>
      <c r="D108" s="189">
        <f t="shared" ca="1" si="62"/>
        <v>0</v>
      </c>
      <c r="E108" s="189">
        <f t="shared" ca="1" si="63"/>
        <v>0</v>
      </c>
      <c r="F108" s="15">
        <f t="shared" ca="1" si="64"/>
        <v>0</v>
      </c>
      <c r="G108" s="15">
        <f t="shared" ca="1" si="65"/>
        <v>0</v>
      </c>
      <c r="H108" s="15">
        <f t="shared" ca="1" si="70"/>
        <v>0</v>
      </c>
      <c r="I108" s="15">
        <f t="shared" ca="1" si="70"/>
        <v>0</v>
      </c>
      <c r="J108" s="15">
        <f t="shared" ca="1" si="70"/>
        <v>0</v>
      </c>
      <c r="K108" s="15">
        <f t="shared" ca="1" si="70"/>
        <v>0</v>
      </c>
      <c r="L108" s="15">
        <f t="shared" ca="1" si="70"/>
        <v>0</v>
      </c>
      <c r="M108" s="15">
        <f t="shared" ca="1" si="70"/>
        <v>0</v>
      </c>
      <c r="N108" s="15">
        <f t="shared" ca="1" si="70"/>
        <v>0</v>
      </c>
      <c r="O108" s="15">
        <f t="shared" ca="1" si="70"/>
        <v>0</v>
      </c>
      <c r="P108" s="15">
        <f t="shared" ca="1" si="70"/>
        <v>0</v>
      </c>
      <c r="Q108" s="15">
        <f t="shared" ca="1" si="70"/>
        <v>0</v>
      </c>
      <c r="R108" s="15">
        <f t="shared" ca="1" si="70"/>
        <v>0</v>
      </c>
      <c r="S108" s="15">
        <f t="shared" ca="1" si="70"/>
        <v>0</v>
      </c>
      <c r="T108" s="15">
        <f t="shared" ca="1" si="70"/>
        <v>0</v>
      </c>
      <c r="U108" s="15">
        <f t="shared" ca="1" si="70"/>
        <v>0</v>
      </c>
      <c r="V108" s="15">
        <f t="shared" ca="1" si="70"/>
        <v>0</v>
      </c>
      <c r="W108" s="15">
        <f t="shared" ca="1" si="70"/>
        <v>0</v>
      </c>
      <c r="X108" s="15">
        <f t="shared" ca="1" si="70"/>
        <v>0</v>
      </c>
      <c r="Y108" s="15">
        <f t="shared" ca="1" si="70"/>
        <v>0</v>
      </c>
      <c r="Z108" s="15">
        <f t="shared" ca="1" si="70"/>
        <v>0</v>
      </c>
      <c r="AA108" s="15">
        <f t="shared" ca="1" si="70"/>
        <v>0</v>
      </c>
      <c r="AB108" s="15">
        <f t="shared" ca="1" si="70"/>
        <v>0</v>
      </c>
      <c r="AC108" s="15">
        <f t="shared" ca="1" si="70"/>
        <v>0</v>
      </c>
      <c r="AD108" s="15">
        <f t="shared" ca="1" si="70"/>
        <v>0</v>
      </c>
      <c r="AE108" s="15">
        <f t="shared" ca="1" si="70"/>
        <v>0</v>
      </c>
      <c r="AF108" s="15">
        <f t="shared" ca="1" si="70"/>
        <v>0</v>
      </c>
      <c r="AG108" s="15">
        <f t="shared" ca="1" si="70"/>
        <v>0</v>
      </c>
      <c r="AH108" s="15">
        <f t="shared" ca="1" si="70"/>
        <v>0</v>
      </c>
      <c r="AI108" s="15">
        <f t="shared" ca="1" si="70"/>
        <v>0</v>
      </c>
      <c r="AJ108" s="15">
        <f t="shared" ca="1" si="70"/>
        <v>0</v>
      </c>
      <c r="AK108" s="15">
        <f t="shared" ca="1" si="70"/>
        <v>0</v>
      </c>
      <c r="AL108" s="15">
        <f t="shared" ca="1" si="70"/>
        <v>0</v>
      </c>
      <c r="AM108" s="15">
        <f t="shared" ca="1" si="70"/>
        <v>0</v>
      </c>
      <c r="AN108" s="15">
        <f t="shared" ca="1" si="70"/>
        <v>0</v>
      </c>
      <c r="AO108" s="15">
        <f t="shared" ca="1" si="70"/>
        <v>0</v>
      </c>
      <c r="AP108" s="15">
        <f t="shared" ca="1" si="70"/>
        <v>0</v>
      </c>
      <c r="AQ108" s="15">
        <f t="shared" ca="1" si="70"/>
        <v>0</v>
      </c>
      <c r="AR108" s="15">
        <f t="shared" ca="1" si="70"/>
        <v>0</v>
      </c>
      <c r="AS108" s="15">
        <f t="shared" ca="1" si="70"/>
        <v>0</v>
      </c>
      <c r="AT108" s="15">
        <f t="shared" ca="1" si="70"/>
        <v>0</v>
      </c>
      <c r="AU108" s="15">
        <f t="shared" ca="1" si="70"/>
        <v>0</v>
      </c>
      <c r="AV108" s="15">
        <f t="shared" ca="1" si="70"/>
        <v>0</v>
      </c>
      <c r="AW108" s="15">
        <f t="shared" ca="1" si="70"/>
        <v>0</v>
      </c>
      <c r="AX108" s="15">
        <f t="shared" ca="1" si="70"/>
        <v>0</v>
      </c>
      <c r="AY108" s="15">
        <f t="shared" ca="1" si="70"/>
        <v>0</v>
      </c>
      <c r="AZ108" s="15">
        <f t="shared" ca="1" si="70"/>
        <v>0</v>
      </c>
      <c r="BA108" s="15">
        <f t="shared" ca="1" si="70"/>
        <v>0</v>
      </c>
      <c r="BB108" s="15">
        <f t="shared" ca="1" si="70"/>
        <v>0</v>
      </c>
      <c r="BC108" s="15">
        <f t="shared" ca="1" si="70"/>
        <v>0</v>
      </c>
      <c r="BD108" s="15">
        <f t="shared" ca="1" si="70"/>
        <v>0</v>
      </c>
      <c r="BE108" s="15">
        <f t="shared" ca="1" si="70"/>
        <v>0</v>
      </c>
      <c r="BF108" s="15">
        <f t="shared" ca="1" si="70"/>
        <v>0</v>
      </c>
      <c r="BG108" s="15">
        <f t="shared" ca="1" si="70"/>
        <v>0</v>
      </c>
    </row>
    <row r="109" spans="1:59" x14ac:dyDescent="0.2">
      <c r="A109" s="189">
        <f t="shared" ca="1" si="59"/>
        <v>0</v>
      </c>
      <c r="B109" s="189">
        <f t="shared" ca="1" si="60"/>
        <v>0</v>
      </c>
      <c r="C109" s="189">
        <f t="shared" ca="1" si="61"/>
        <v>0</v>
      </c>
      <c r="D109" s="189">
        <f t="shared" ca="1" si="62"/>
        <v>0</v>
      </c>
      <c r="E109" s="189">
        <f t="shared" ca="1" si="63"/>
        <v>0</v>
      </c>
      <c r="F109" s="15">
        <f t="shared" ca="1" si="64"/>
        <v>0</v>
      </c>
      <c r="G109" s="15">
        <f t="shared" ca="1" si="65"/>
        <v>0</v>
      </c>
      <c r="H109" s="15">
        <f t="shared" ca="1" si="70"/>
        <v>0</v>
      </c>
      <c r="I109" s="15">
        <f t="shared" ca="1" si="70"/>
        <v>0</v>
      </c>
      <c r="J109" s="15">
        <f t="shared" ca="1" si="70"/>
        <v>0</v>
      </c>
      <c r="K109" s="15">
        <f t="shared" ca="1" si="70"/>
        <v>0</v>
      </c>
      <c r="L109" s="15">
        <f t="shared" ca="1" si="70"/>
        <v>0</v>
      </c>
      <c r="M109" s="15">
        <f t="shared" ca="1" si="70"/>
        <v>0</v>
      </c>
      <c r="N109" s="15">
        <f t="shared" ca="1" si="70"/>
        <v>0</v>
      </c>
      <c r="O109" s="15">
        <f t="shared" ca="1" si="70"/>
        <v>0</v>
      </c>
      <c r="P109" s="15">
        <f t="shared" ca="1" si="70"/>
        <v>0</v>
      </c>
      <c r="Q109" s="15">
        <f t="shared" ca="1" si="70"/>
        <v>0</v>
      </c>
      <c r="R109" s="15">
        <f t="shared" ca="1" si="70"/>
        <v>0</v>
      </c>
      <c r="S109" s="15">
        <f t="shared" ca="1" si="70"/>
        <v>0</v>
      </c>
      <c r="T109" s="15">
        <f t="shared" ca="1" si="70"/>
        <v>0</v>
      </c>
      <c r="U109" s="15">
        <f t="shared" ca="1" si="70"/>
        <v>0</v>
      </c>
      <c r="V109" s="15">
        <f t="shared" ca="1" si="70"/>
        <v>0</v>
      </c>
      <c r="W109" s="15">
        <f t="shared" ca="1" si="70"/>
        <v>0</v>
      </c>
      <c r="X109" s="15">
        <f t="shared" ca="1" si="70"/>
        <v>0</v>
      </c>
      <c r="Y109" s="15">
        <f t="shared" ca="1" si="70"/>
        <v>0</v>
      </c>
      <c r="Z109" s="15">
        <f t="shared" ca="1" si="70"/>
        <v>0</v>
      </c>
      <c r="AA109" s="15">
        <f t="shared" ca="1" si="70"/>
        <v>0</v>
      </c>
      <c r="AB109" s="15">
        <f t="shared" ca="1" si="70"/>
        <v>0</v>
      </c>
      <c r="AC109" s="15">
        <f t="shared" ca="1" si="70"/>
        <v>0</v>
      </c>
      <c r="AD109" s="15">
        <f t="shared" ca="1" si="70"/>
        <v>0</v>
      </c>
      <c r="AE109" s="15">
        <f t="shared" ca="1" si="70"/>
        <v>0</v>
      </c>
      <c r="AF109" s="15">
        <f t="shared" ca="1" si="70"/>
        <v>0</v>
      </c>
      <c r="AG109" s="15">
        <f t="shared" ca="1" si="70"/>
        <v>0</v>
      </c>
      <c r="AH109" s="15">
        <f t="shared" ca="1" si="70"/>
        <v>0</v>
      </c>
      <c r="AI109" s="15">
        <f t="shared" ca="1" si="70"/>
        <v>0</v>
      </c>
      <c r="AJ109" s="15">
        <f t="shared" ca="1" si="70"/>
        <v>0</v>
      </c>
      <c r="AK109" s="15">
        <f t="shared" ca="1" si="70"/>
        <v>0</v>
      </c>
      <c r="AL109" s="15">
        <f t="shared" ca="1" si="70"/>
        <v>0</v>
      </c>
      <c r="AM109" s="15">
        <f t="shared" ca="1" si="70"/>
        <v>0</v>
      </c>
      <c r="AN109" s="15">
        <f t="shared" ca="1" si="70"/>
        <v>0</v>
      </c>
      <c r="AO109" s="15">
        <f t="shared" ca="1" si="70"/>
        <v>0</v>
      </c>
      <c r="AP109" s="15">
        <f t="shared" ca="1" si="70"/>
        <v>0</v>
      </c>
      <c r="AQ109" s="15">
        <f t="shared" ca="1" si="70"/>
        <v>0</v>
      </c>
      <c r="AR109" s="15">
        <f t="shared" ca="1" si="70"/>
        <v>0</v>
      </c>
      <c r="AS109" s="15">
        <f t="shared" ca="1" si="70"/>
        <v>0</v>
      </c>
      <c r="AT109" s="15">
        <f t="shared" ca="1" si="70"/>
        <v>0</v>
      </c>
      <c r="AU109" s="15">
        <f t="shared" ca="1" si="70"/>
        <v>0</v>
      </c>
      <c r="AV109" s="15">
        <f t="shared" ca="1" si="70"/>
        <v>0</v>
      </c>
      <c r="AW109" s="15">
        <f t="shared" ca="1" si="70"/>
        <v>0</v>
      </c>
      <c r="AX109" s="15">
        <f t="shared" ca="1" si="70"/>
        <v>0</v>
      </c>
      <c r="AY109" s="15">
        <f t="shared" ca="1" si="70"/>
        <v>0</v>
      </c>
      <c r="AZ109" s="15">
        <f t="shared" ca="1" si="70"/>
        <v>0</v>
      </c>
      <c r="BA109" s="15">
        <f t="shared" ca="1" si="70"/>
        <v>0</v>
      </c>
      <c r="BB109" s="15">
        <f t="shared" ca="1" si="70"/>
        <v>0</v>
      </c>
      <c r="BC109" s="15">
        <f t="shared" ca="1" si="70"/>
        <v>0</v>
      </c>
      <c r="BD109" s="15">
        <f t="shared" ca="1" si="70"/>
        <v>0</v>
      </c>
      <c r="BE109" s="15">
        <f t="shared" ca="1" si="70"/>
        <v>0</v>
      </c>
      <c r="BF109" s="15">
        <f t="shared" ca="1" si="70"/>
        <v>0</v>
      </c>
      <c r="BG109" s="15">
        <f t="shared" ca="1" si="70"/>
        <v>0</v>
      </c>
    </row>
    <row r="110" spans="1:59" x14ac:dyDescent="0.2">
      <c r="A110" s="189">
        <f t="shared" ca="1" si="59"/>
        <v>0</v>
      </c>
      <c r="B110" s="189">
        <f t="shared" ca="1" si="60"/>
        <v>0</v>
      </c>
      <c r="C110" s="189">
        <f t="shared" ca="1" si="61"/>
        <v>0</v>
      </c>
      <c r="D110" s="189">
        <f t="shared" ca="1" si="62"/>
        <v>0</v>
      </c>
      <c r="E110" s="189">
        <f t="shared" ca="1" si="63"/>
        <v>0</v>
      </c>
      <c r="F110" s="15">
        <f t="shared" ca="1" si="64"/>
        <v>0</v>
      </c>
      <c r="G110" s="15">
        <f t="shared" ca="1" si="65"/>
        <v>0</v>
      </c>
      <c r="H110" s="15">
        <f t="shared" ca="1" si="70"/>
        <v>0</v>
      </c>
      <c r="I110" s="15">
        <f t="shared" ca="1" si="70"/>
        <v>0</v>
      </c>
      <c r="J110" s="15">
        <f t="shared" ca="1" si="70"/>
        <v>0</v>
      </c>
      <c r="K110" s="15">
        <f t="shared" ca="1" si="70"/>
        <v>0</v>
      </c>
      <c r="L110" s="15">
        <f t="shared" ca="1" si="70"/>
        <v>0</v>
      </c>
      <c r="M110" s="15">
        <f t="shared" ca="1" si="70"/>
        <v>0</v>
      </c>
      <c r="N110" s="15">
        <f t="shared" ca="1" si="70"/>
        <v>0</v>
      </c>
      <c r="O110" s="15">
        <f t="shared" ca="1" si="70"/>
        <v>0</v>
      </c>
      <c r="P110" s="15">
        <f t="shared" ca="1" si="70"/>
        <v>0</v>
      </c>
      <c r="Q110" s="15">
        <f t="shared" ca="1" si="70"/>
        <v>0</v>
      </c>
      <c r="R110" s="15">
        <f t="shared" ca="1" si="70"/>
        <v>0</v>
      </c>
      <c r="S110" s="15">
        <f t="shared" ca="1" si="70"/>
        <v>0</v>
      </c>
      <c r="T110" s="15">
        <f t="shared" ca="1" si="70"/>
        <v>0</v>
      </c>
      <c r="U110" s="15">
        <f t="shared" ca="1" si="70"/>
        <v>0</v>
      </c>
      <c r="V110" s="15">
        <f t="shared" ca="1" si="70"/>
        <v>0</v>
      </c>
      <c r="W110" s="15">
        <f t="shared" ca="1" si="70"/>
        <v>0</v>
      </c>
      <c r="X110" s="15">
        <f t="shared" ca="1" si="70"/>
        <v>0</v>
      </c>
      <c r="Y110" s="15">
        <f t="shared" ca="1" si="70"/>
        <v>0</v>
      </c>
      <c r="Z110" s="15">
        <f t="shared" ca="1" si="70"/>
        <v>0</v>
      </c>
      <c r="AA110" s="15">
        <f t="shared" ca="1" si="70"/>
        <v>0</v>
      </c>
      <c r="AB110" s="15">
        <f t="shared" ca="1" si="70"/>
        <v>0</v>
      </c>
      <c r="AC110" s="15">
        <f t="shared" ca="1" si="70"/>
        <v>0</v>
      </c>
      <c r="AD110" s="15">
        <f t="shared" ca="1" si="70"/>
        <v>0</v>
      </c>
      <c r="AE110" s="15">
        <f t="shared" ca="1" si="70"/>
        <v>0</v>
      </c>
      <c r="AF110" s="15">
        <f t="shared" ca="1" si="70"/>
        <v>0</v>
      </c>
      <c r="AG110" s="15">
        <f t="shared" ca="1" si="70"/>
        <v>0</v>
      </c>
      <c r="AH110" s="15">
        <f t="shared" ca="1" si="70"/>
        <v>0</v>
      </c>
      <c r="AI110" s="15">
        <f t="shared" ca="1" si="70"/>
        <v>0</v>
      </c>
      <c r="AJ110" s="15">
        <f t="shared" ca="1" si="70"/>
        <v>0</v>
      </c>
      <c r="AK110" s="15">
        <f t="shared" ca="1" si="70"/>
        <v>0</v>
      </c>
      <c r="AL110" s="15">
        <f t="shared" ca="1" si="70"/>
        <v>0</v>
      </c>
      <c r="AM110" s="15">
        <f t="shared" ca="1" si="70"/>
        <v>0</v>
      </c>
      <c r="AN110" s="15">
        <f t="shared" ca="1" si="70"/>
        <v>0</v>
      </c>
      <c r="AO110" s="15">
        <f t="shared" ca="1" si="70"/>
        <v>0</v>
      </c>
      <c r="AP110" s="15">
        <f t="shared" ca="1" si="70"/>
        <v>0</v>
      </c>
      <c r="AQ110" s="15">
        <f t="shared" ca="1" si="70"/>
        <v>0</v>
      </c>
      <c r="AR110" s="15">
        <f t="shared" ca="1" si="70"/>
        <v>0</v>
      </c>
      <c r="AS110" s="15">
        <f t="shared" ca="1" si="70"/>
        <v>0</v>
      </c>
      <c r="AT110" s="15">
        <f t="shared" ca="1" si="70"/>
        <v>0</v>
      </c>
      <c r="AU110" s="15">
        <f t="shared" ca="1" si="70"/>
        <v>0</v>
      </c>
      <c r="AV110" s="15">
        <f t="shared" ca="1" si="70"/>
        <v>0</v>
      </c>
      <c r="AW110" s="15">
        <f t="shared" ca="1" si="70"/>
        <v>0</v>
      </c>
      <c r="AX110" s="15">
        <f t="shared" ca="1" si="70"/>
        <v>0</v>
      </c>
      <c r="AY110" s="15">
        <f t="shared" ca="1" si="70"/>
        <v>0</v>
      </c>
      <c r="AZ110" s="15">
        <f t="shared" ca="1" si="70"/>
        <v>0</v>
      </c>
      <c r="BA110" s="15">
        <f t="shared" ca="1" si="70"/>
        <v>0</v>
      </c>
      <c r="BB110" s="15">
        <f t="shared" ca="1" si="70"/>
        <v>0</v>
      </c>
      <c r="BC110" s="15">
        <f t="shared" ca="1" si="70"/>
        <v>0</v>
      </c>
      <c r="BD110" s="15">
        <f t="shared" ca="1" si="70"/>
        <v>0</v>
      </c>
      <c r="BE110" s="15">
        <f t="shared" ca="1" si="70"/>
        <v>0</v>
      </c>
      <c r="BF110" s="15">
        <f t="shared" ca="1" si="70"/>
        <v>0</v>
      </c>
      <c r="BG110" s="15">
        <f t="shared" ca="1" si="70"/>
        <v>0</v>
      </c>
    </row>
    <row r="111" spans="1:59" x14ac:dyDescent="0.2">
      <c r="A111" s="189">
        <f t="shared" ca="1" si="59"/>
        <v>0</v>
      </c>
      <c r="B111" s="189">
        <f t="shared" ca="1" si="60"/>
        <v>0</v>
      </c>
      <c r="C111" s="189">
        <f t="shared" ca="1" si="61"/>
        <v>0</v>
      </c>
      <c r="D111" s="189">
        <f t="shared" ca="1" si="62"/>
        <v>0</v>
      </c>
      <c r="E111" s="189">
        <f t="shared" ca="1" si="63"/>
        <v>0</v>
      </c>
      <c r="F111" s="15">
        <f t="shared" ca="1" si="64"/>
        <v>0</v>
      </c>
      <c r="G111" s="15">
        <f t="shared" ca="1" si="65"/>
        <v>0</v>
      </c>
      <c r="H111" s="15">
        <f t="shared" ca="1" si="70"/>
        <v>0</v>
      </c>
      <c r="I111" s="15">
        <f t="shared" ca="1" si="70"/>
        <v>0</v>
      </c>
      <c r="J111" s="15">
        <f t="shared" ca="1" si="70"/>
        <v>0</v>
      </c>
      <c r="K111" s="15">
        <f t="shared" ca="1" si="70"/>
        <v>0</v>
      </c>
      <c r="L111" s="15">
        <f t="shared" ca="1" si="70"/>
        <v>0</v>
      </c>
      <c r="M111" s="15">
        <f t="shared" ca="1" si="70"/>
        <v>0</v>
      </c>
      <c r="N111" s="15">
        <f t="shared" ca="1" si="70"/>
        <v>0</v>
      </c>
      <c r="O111" s="15">
        <f t="shared" ca="1" si="70"/>
        <v>0</v>
      </c>
      <c r="P111" s="15">
        <f t="shared" ca="1" si="70"/>
        <v>0</v>
      </c>
      <c r="Q111" s="15">
        <f t="shared" ca="1" si="70"/>
        <v>0</v>
      </c>
      <c r="R111" s="15">
        <f t="shared" ca="1" si="70"/>
        <v>0</v>
      </c>
      <c r="S111" s="15">
        <f t="shared" ca="1" si="70"/>
        <v>0</v>
      </c>
      <c r="T111" s="15">
        <f t="shared" ca="1" si="70"/>
        <v>0</v>
      </c>
      <c r="U111" s="15">
        <f t="shared" ca="1" si="70"/>
        <v>0</v>
      </c>
      <c r="V111" s="15">
        <f t="shared" ca="1" si="70"/>
        <v>0</v>
      </c>
      <c r="W111" s="15">
        <f t="shared" ca="1" si="70"/>
        <v>0</v>
      </c>
      <c r="X111" s="15">
        <f t="shared" ca="1" si="70"/>
        <v>0</v>
      </c>
      <c r="Y111" s="15">
        <f t="shared" ca="1" si="70"/>
        <v>0</v>
      </c>
      <c r="Z111" s="15">
        <f t="shared" ca="1" si="70"/>
        <v>0</v>
      </c>
      <c r="AA111" s="15">
        <f t="shared" ca="1" si="70"/>
        <v>0</v>
      </c>
      <c r="AB111" s="15">
        <f t="shared" ca="1" si="70"/>
        <v>0</v>
      </c>
      <c r="AC111" s="15">
        <f t="shared" ca="1" si="70"/>
        <v>0</v>
      </c>
      <c r="AD111" s="15">
        <f t="shared" ca="1" si="70"/>
        <v>0</v>
      </c>
      <c r="AE111" s="15">
        <f t="shared" ca="1" si="70"/>
        <v>0</v>
      </c>
      <c r="AF111" s="15">
        <f t="shared" ca="1" si="70"/>
        <v>0</v>
      </c>
      <c r="AG111" s="15">
        <f t="shared" ca="1" si="70"/>
        <v>0</v>
      </c>
      <c r="AH111" s="15">
        <f t="shared" ca="1" si="70"/>
        <v>0</v>
      </c>
      <c r="AI111" s="15">
        <f t="shared" ca="1" si="70"/>
        <v>0</v>
      </c>
      <c r="AJ111" s="15">
        <f t="shared" ca="1" si="70"/>
        <v>0</v>
      </c>
      <c r="AK111" s="15">
        <f t="shared" ca="1" si="70"/>
        <v>0</v>
      </c>
      <c r="AL111" s="15">
        <f t="shared" ca="1" si="70"/>
        <v>0</v>
      </c>
      <c r="AM111" s="15">
        <f t="shared" ca="1" si="70"/>
        <v>0</v>
      </c>
      <c r="AN111" s="15">
        <f t="shared" ca="1" si="70"/>
        <v>0</v>
      </c>
      <c r="AO111" s="15">
        <f t="shared" ca="1" si="70"/>
        <v>0</v>
      </c>
      <c r="AP111" s="15">
        <f t="shared" ca="1" si="70"/>
        <v>0</v>
      </c>
      <c r="AQ111" s="15">
        <f t="shared" ca="1" si="70"/>
        <v>0</v>
      </c>
      <c r="AR111" s="15">
        <f t="shared" ca="1" si="70"/>
        <v>0</v>
      </c>
      <c r="AS111" s="15">
        <f t="shared" ca="1" si="70"/>
        <v>0</v>
      </c>
      <c r="AT111" s="15">
        <f t="shared" ca="1" si="70"/>
        <v>0</v>
      </c>
      <c r="AU111" s="15">
        <f t="shared" ca="1" si="70"/>
        <v>0</v>
      </c>
      <c r="AV111" s="15">
        <f t="shared" ca="1" si="70"/>
        <v>0</v>
      </c>
      <c r="AW111" s="15">
        <f t="shared" ca="1" si="70"/>
        <v>0</v>
      </c>
      <c r="AX111" s="15">
        <f t="shared" ca="1" si="70"/>
        <v>0</v>
      </c>
      <c r="AY111" s="15">
        <f t="shared" ca="1" si="70"/>
        <v>0</v>
      </c>
      <c r="AZ111" s="15">
        <f t="shared" ca="1" si="70"/>
        <v>0</v>
      </c>
      <c r="BA111" s="15">
        <f t="shared" ca="1" si="70"/>
        <v>0</v>
      </c>
      <c r="BB111" s="15">
        <f t="shared" ca="1" si="70"/>
        <v>0</v>
      </c>
      <c r="BC111" s="15">
        <f t="shared" ca="1" si="70"/>
        <v>0</v>
      </c>
      <c r="BD111" s="15">
        <f t="shared" ca="1" si="70"/>
        <v>0</v>
      </c>
      <c r="BE111" s="15">
        <f t="shared" ca="1" si="70"/>
        <v>0</v>
      </c>
      <c r="BF111" s="15">
        <f t="shared" ca="1" si="70"/>
        <v>0</v>
      </c>
      <c r="BG111" s="15">
        <f t="shared" ca="1" si="70"/>
        <v>0</v>
      </c>
    </row>
    <row r="112" spans="1:59" x14ac:dyDescent="0.2">
      <c r="A112" s="189">
        <f t="shared" ca="1" si="59"/>
        <v>0</v>
      </c>
      <c r="B112" s="189">
        <f t="shared" ca="1" si="60"/>
        <v>0</v>
      </c>
      <c r="C112" s="189">
        <f t="shared" ca="1" si="61"/>
        <v>0</v>
      </c>
      <c r="D112" s="189">
        <f t="shared" ca="1" si="62"/>
        <v>0</v>
      </c>
      <c r="E112" s="189">
        <f t="shared" ca="1" si="63"/>
        <v>0</v>
      </c>
      <c r="F112" s="15">
        <f t="shared" ca="1" si="64"/>
        <v>0</v>
      </c>
      <c r="G112" s="15">
        <f t="shared" ca="1" si="65"/>
        <v>0</v>
      </c>
      <c r="H112" s="15">
        <f t="shared" ca="1" si="70"/>
        <v>0</v>
      </c>
      <c r="I112" s="15">
        <f t="shared" ca="1" si="70"/>
        <v>0</v>
      </c>
      <c r="J112" s="15">
        <f t="shared" ca="1" si="70"/>
        <v>0</v>
      </c>
      <c r="K112" s="15">
        <f t="shared" ca="1" si="70"/>
        <v>0</v>
      </c>
      <c r="L112" s="15">
        <f t="shared" ca="1" si="70"/>
        <v>0</v>
      </c>
      <c r="M112" s="15">
        <f t="shared" ca="1" si="70"/>
        <v>0</v>
      </c>
      <c r="N112" s="15">
        <f t="shared" ca="1" si="70"/>
        <v>0</v>
      </c>
      <c r="O112" s="15">
        <f t="shared" ca="1" si="70"/>
        <v>0</v>
      </c>
      <c r="P112" s="15">
        <f t="shared" ca="1" si="70"/>
        <v>0</v>
      </c>
      <c r="Q112" s="15">
        <f t="shared" ca="1" si="70"/>
        <v>0</v>
      </c>
      <c r="R112" s="15">
        <f t="shared" ca="1" si="70"/>
        <v>0</v>
      </c>
      <c r="S112" s="15">
        <f t="shared" ca="1" si="70"/>
        <v>0</v>
      </c>
      <c r="T112" s="15">
        <f t="shared" ca="1" si="70"/>
        <v>0</v>
      </c>
      <c r="U112" s="15">
        <f t="shared" ca="1" si="70"/>
        <v>0</v>
      </c>
      <c r="V112" s="15">
        <f t="shared" ca="1" si="70"/>
        <v>0</v>
      </c>
      <c r="W112" s="15">
        <f t="shared" ca="1" si="70"/>
        <v>0</v>
      </c>
      <c r="X112" s="15">
        <f t="shared" ca="1" si="70"/>
        <v>0</v>
      </c>
      <c r="Y112" s="15">
        <f t="shared" ca="1" si="70"/>
        <v>0</v>
      </c>
      <c r="Z112" s="15">
        <f t="shared" ca="1" si="70"/>
        <v>0</v>
      </c>
      <c r="AA112" s="15">
        <f t="shared" ca="1" si="70"/>
        <v>0</v>
      </c>
      <c r="AB112" s="15">
        <f t="shared" ca="1" si="70"/>
        <v>0</v>
      </c>
      <c r="AC112" s="15">
        <f t="shared" ca="1" si="70"/>
        <v>0</v>
      </c>
      <c r="AD112" s="15">
        <f t="shared" ca="1" si="70"/>
        <v>0</v>
      </c>
      <c r="AE112" s="15">
        <f t="shared" ca="1" si="70"/>
        <v>0</v>
      </c>
      <c r="AF112" s="15">
        <f t="shared" ca="1" si="70"/>
        <v>0</v>
      </c>
      <c r="AG112" s="15">
        <f t="shared" ca="1" si="70"/>
        <v>0</v>
      </c>
      <c r="AH112" s="15">
        <f t="shared" ca="1" si="70"/>
        <v>0</v>
      </c>
      <c r="AI112" s="15">
        <f t="shared" ref="H112:BG117" ca="1" si="71">IFERROR(SUMIFS(OFFSET(INDIRECT(ADDRESS(1,1,1,1,TEXT(AI$2,"YYYY-MM-DD"))),3,AI$20-1,40,1),OFFSET(INDIRECT(ADDRESS(1,1,1,1,TEXT(AI$2,"YYYY-MM-DD"))),3,0,40,1),$A112,OFFSET(INDIRECT(ADDRESS(1,1,1,1,TEXT(AI$2,"YYYY-MM-DD"))),3,AI$20,40,1),"Y"),0)+IFERROR(SUMIFS(OFFSET(INDIRECT(ADDRESS(1,1,1,1,TEXT(AI$2,"YYYY-MM-DD"))),3,AI$20-1,40,1),OFFSET(INDIRECT(ADDRESS(1,1,1,1,TEXT(AI$2,"YYYY-MM-DD"))),3,0,40,1),$A112,OFFSET(INDIRECT(ADDRESS(1,1,1,1,TEXT(AI$2,"YYYY-MM-DD"))),3,AI$20,40,1),"N",OFFSET(INDIRECT(ADDRESS(1,1,1,1,TEXT(AI$2,"YYYY-MM-DD"))),3,3,40,1),"Leave"),0)+IFERROR(IF($F$19="N",SUMIFS(OFFSET(INDIRECT(ADDRESS(1,1,1,1,TEXT(AI$2,"YYYY-MM-DD"))),3,AI$20-1,40,1),OFFSET(INDIRECT(ADDRESS(1,1,1,1,TEXT(AI$2,"YYYY-MM-DD"))),3,0,40,1),$A112,OFFSET(INDIRECT(ADDRESS(1,1,1,1,TEXT(AI$2,"YYYY-MM-DD"))),3,AI$20,40,1),"N",OFFSET(INDIRECT(ADDRESS(1,1,1,1,TEXT(AI$2,"YYYY-MM-DD"))),3,3,40,1),"&lt;&gt;Leave")),0)</f>
        <v>0</v>
      </c>
      <c r="AJ112" s="15">
        <f t="shared" ca="1" si="71"/>
        <v>0</v>
      </c>
      <c r="AK112" s="15">
        <f t="shared" ca="1" si="71"/>
        <v>0</v>
      </c>
      <c r="AL112" s="15">
        <f t="shared" ca="1" si="71"/>
        <v>0</v>
      </c>
      <c r="AM112" s="15">
        <f t="shared" ca="1" si="71"/>
        <v>0</v>
      </c>
      <c r="AN112" s="15">
        <f t="shared" ca="1" si="71"/>
        <v>0</v>
      </c>
      <c r="AO112" s="15">
        <f t="shared" ca="1" si="71"/>
        <v>0</v>
      </c>
      <c r="AP112" s="15">
        <f t="shared" ca="1" si="71"/>
        <v>0</v>
      </c>
      <c r="AQ112" s="15">
        <f t="shared" ca="1" si="71"/>
        <v>0</v>
      </c>
      <c r="AR112" s="15">
        <f t="shared" ca="1" si="71"/>
        <v>0</v>
      </c>
      <c r="AS112" s="15">
        <f t="shared" ca="1" si="71"/>
        <v>0</v>
      </c>
      <c r="AT112" s="15">
        <f t="shared" ca="1" si="71"/>
        <v>0</v>
      </c>
      <c r="AU112" s="15">
        <f t="shared" ca="1" si="71"/>
        <v>0</v>
      </c>
      <c r="AV112" s="15">
        <f t="shared" ca="1" si="71"/>
        <v>0</v>
      </c>
      <c r="AW112" s="15">
        <f t="shared" ca="1" si="71"/>
        <v>0</v>
      </c>
      <c r="AX112" s="15">
        <f t="shared" ca="1" si="71"/>
        <v>0</v>
      </c>
      <c r="AY112" s="15">
        <f t="shared" ca="1" si="71"/>
        <v>0</v>
      </c>
      <c r="AZ112" s="15">
        <f t="shared" ca="1" si="71"/>
        <v>0</v>
      </c>
      <c r="BA112" s="15">
        <f t="shared" ca="1" si="71"/>
        <v>0</v>
      </c>
      <c r="BB112" s="15">
        <f t="shared" ca="1" si="71"/>
        <v>0</v>
      </c>
      <c r="BC112" s="15">
        <f t="shared" ca="1" si="71"/>
        <v>0</v>
      </c>
      <c r="BD112" s="15">
        <f t="shared" ca="1" si="71"/>
        <v>0</v>
      </c>
      <c r="BE112" s="15">
        <f t="shared" ca="1" si="71"/>
        <v>0</v>
      </c>
      <c r="BF112" s="15">
        <f t="shared" ca="1" si="71"/>
        <v>0</v>
      </c>
      <c r="BG112" s="15">
        <f t="shared" ca="1" si="71"/>
        <v>0</v>
      </c>
    </row>
    <row r="113" spans="1:59" x14ac:dyDescent="0.2">
      <c r="A113" s="189">
        <f t="shared" ca="1" si="59"/>
        <v>0</v>
      </c>
      <c r="B113" s="189">
        <f t="shared" ca="1" si="60"/>
        <v>0</v>
      </c>
      <c r="C113" s="189">
        <f t="shared" ca="1" si="61"/>
        <v>0</v>
      </c>
      <c r="D113" s="189">
        <f t="shared" ca="1" si="62"/>
        <v>0</v>
      </c>
      <c r="E113" s="189">
        <f t="shared" ca="1" si="63"/>
        <v>0</v>
      </c>
      <c r="F113" s="15">
        <f t="shared" ca="1" si="64"/>
        <v>0</v>
      </c>
      <c r="G113" s="15">
        <f t="shared" ca="1" si="65"/>
        <v>0</v>
      </c>
      <c r="H113" s="15">
        <f t="shared" ca="1" si="71"/>
        <v>0</v>
      </c>
      <c r="I113" s="15">
        <f t="shared" ca="1" si="71"/>
        <v>0</v>
      </c>
      <c r="J113" s="15">
        <f t="shared" ca="1" si="71"/>
        <v>0</v>
      </c>
      <c r="K113" s="15">
        <f t="shared" ca="1" si="71"/>
        <v>0</v>
      </c>
      <c r="L113" s="15">
        <f t="shared" ca="1" si="71"/>
        <v>0</v>
      </c>
      <c r="M113" s="15">
        <f t="shared" ca="1" si="71"/>
        <v>0</v>
      </c>
      <c r="N113" s="15">
        <f t="shared" ca="1" si="71"/>
        <v>0</v>
      </c>
      <c r="O113" s="15">
        <f t="shared" ca="1" si="71"/>
        <v>0</v>
      </c>
      <c r="P113" s="15">
        <f t="shared" ca="1" si="71"/>
        <v>0</v>
      </c>
      <c r="Q113" s="15">
        <f t="shared" ca="1" si="71"/>
        <v>0</v>
      </c>
      <c r="R113" s="15">
        <f t="shared" ca="1" si="71"/>
        <v>0</v>
      </c>
      <c r="S113" s="15">
        <f t="shared" ca="1" si="71"/>
        <v>0</v>
      </c>
      <c r="T113" s="15">
        <f t="shared" ca="1" si="71"/>
        <v>0</v>
      </c>
      <c r="U113" s="15">
        <f t="shared" ca="1" si="71"/>
        <v>0</v>
      </c>
      <c r="V113" s="15">
        <f t="shared" ca="1" si="71"/>
        <v>0</v>
      </c>
      <c r="W113" s="15">
        <f t="shared" ca="1" si="71"/>
        <v>0</v>
      </c>
      <c r="X113" s="15">
        <f t="shared" ca="1" si="71"/>
        <v>0</v>
      </c>
      <c r="Y113" s="15">
        <f t="shared" ca="1" si="71"/>
        <v>0</v>
      </c>
      <c r="Z113" s="15">
        <f t="shared" ca="1" si="71"/>
        <v>0</v>
      </c>
      <c r="AA113" s="15">
        <f t="shared" ca="1" si="71"/>
        <v>0</v>
      </c>
      <c r="AB113" s="15">
        <f t="shared" ca="1" si="71"/>
        <v>0</v>
      </c>
      <c r="AC113" s="15">
        <f t="shared" ca="1" si="71"/>
        <v>0</v>
      </c>
      <c r="AD113" s="15">
        <f t="shared" ca="1" si="71"/>
        <v>0</v>
      </c>
      <c r="AE113" s="15">
        <f t="shared" ca="1" si="71"/>
        <v>0</v>
      </c>
      <c r="AF113" s="15">
        <f t="shared" ca="1" si="71"/>
        <v>0</v>
      </c>
      <c r="AG113" s="15">
        <f t="shared" ca="1" si="71"/>
        <v>0</v>
      </c>
      <c r="AH113" s="15">
        <f t="shared" ca="1" si="71"/>
        <v>0</v>
      </c>
      <c r="AI113" s="15">
        <f t="shared" ca="1" si="71"/>
        <v>0</v>
      </c>
      <c r="AJ113" s="15">
        <f t="shared" ca="1" si="71"/>
        <v>0</v>
      </c>
      <c r="AK113" s="15">
        <f t="shared" ca="1" si="71"/>
        <v>0</v>
      </c>
      <c r="AL113" s="15">
        <f t="shared" ca="1" si="71"/>
        <v>0</v>
      </c>
      <c r="AM113" s="15">
        <f t="shared" ca="1" si="71"/>
        <v>0</v>
      </c>
      <c r="AN113" s="15">
        <f t="shared" ca="1" si="71"/>
        <v>0</v>
      </c>
      <c r="AO113" s="15">
        <f t="shared" ca="1" si="71"/>
        <v>0</v>
      </c>
      <c r="AP113" s="15">
        <f t="shared" ca="1" si="71"/>
        <v>0</v>
      </c>
      <c r="AQ113" s="15">
        <f t="shared" ca="1" si="71"/>
        <v>0</v>
      </c>
      <c r="AR113" s="15">
        <f t="shared" ca="1" si="71"/>
        <v>0</v>
      </c>
      <c r="AS113" s="15">
        <f t="shared" ca="1" si="71"/>
        <v>0</v>
      </c>
      <c r="AT113" s="15">
        <f t="shared" ca="1" si="71"/>
        <v>0</v>
      </c>
      <c r="AU113" s="15">
        <f t="shared" ca="1" si="71"/>
        <v>0</v>
      </c>
      <c r="AV113" s="15">
        <f t="shared" ca="1" si="71"/>
        <v>0</v>
      </c>
      <c r="AW113" s="15">
        <f t="shared" ca="1" si="71"/>
        <v>0</v>
      </c>
      <c r="AX113" s="15">
        <f t="shared" ca="1" si="71"/>
        <v>0</v>
      </c>
      <c r="AY113" s="15">
        <f t="shared" ca="1" si="71"/>
        <v>0</v>
      </c>
      <c r="AZ113" s="15">
        <f t="shared" ca="1" si="71"/>
        <v>0</v>
      </c>
      <c r="BA113" s="15">
        <f t="shared" ca="1" si="71"/>
        <v>0</v>
      </c>
      <c r="BB113" s="15">
        <f t="shared" ca="1" si="71"/>
        <v>0</v>
      </c>
      <c r="BC113" s="15">
        <f t="shared" ca="1" si="71"/>
        <v>0</v>
      </c>
      <c r="BD113" s="15">
        <f t="shared" ca="1" si="71"/>
        <v>0</v>
      </c>
      <c r="BE113" s="15">
        <f t="shared" ca="1" si="71"/>
        <v>0</v>
      </c>
      <c r="BF113" s="15">
        <f t="shared" ca="1" si="71"/>
        <v>0</v>
      </c>
      <c r="BG113" s="15">
        <f t="shared" ca="1" si="71"/>
        <v>0</v>
      </c>
    </row>
    <row r="114" spans="1:59" x14ac:dyDescent="0.2">
      <c r="A114" s="189">
        <f t="shared" ca="1" si="59"/>
        <v>0</v>
      </c>
      <c r="B114" s="189">
        <f t="shared" ca="1" si="60"/>
        <v>0</v>
      </c>
      <c r="C114" s="189">
        <f t="shared" ca="1" si="61"/>
        <v>0</v>
      </c>
      <c r="D114" s="189">
        <f t="shared" ca="1" si="62"/>
        <v>0</v>
      </c>
      <c r="E114" s="189">
        <f t="shared" ca="1" si="63"/>
        <v>0</v>
      </c>
      <c r="F114" s="15">
        <f t="shared" ca="1" si="64"/>
        <v>0</v>
      </c>
      <c r="G114" s="15">
        <f t="shared" ca="1" si="65"/>
        <v>0</v>
      </c>
      <c r="H114" s="15">
        <f t="shared" ca="1" si="71"/>
        <v>0</v>
      </c>
      <c r="I114" s="15">
        <f t="shared" ca="1" si="71"/>
        <v>0</v>
      </c>
      <c r="J114" s="15">
        <f t="shared" ca="1" si="71"/>
        <v>0</v>
      </c>
      <c r="K114" s="15">
        <f t="shared" ca="1" si="71"/>
        <v>0</v>
      </c>
      <c r="L114" s="15">
        <f t="shared" ca="1" si="71"/>
        <v>0</v>
      </c>
      <c r="M114" s="15">
        <f t="shared" ca="1" si="71"/>
        <v>0</v>
      </c>
      <c r="N114" s="15">
        <f t="shared" ca="1" si="71"/>
        <v>0</v>
      </c>
      <c r="O114" s="15">
        <f t="shared" ca="1" si="71"/>
        <v>0</v>
      </c>
      <c r="P114" s="15">
        <f t="shared" ca="1" si="71"/>
        <v>0</v>
      </c>
      <c r="Q114" s="15">
        <f t="shared" ca="1" si="71"/>
        <v>0</v>
      </c>
      <c r="R114" s="15">
        <f t="shared" ca="1" si="71"/>
        <v>0</v>
      </c>
      <c r="S114" s="15">
        <f t="shared" ca="1" si="71"/>
        <v>0</v>
      </c>
      <c r="T114" s="15">
        <f t="shared" ca="1" si="71"/>
        <v>0</v>
      </c>
      <c r="U114" s="15">
        <f t="shared" ca="1" si="71"/>
        <v>0</v>
      </c>
      <c r="V114" s="15">
        <f t="shared" ca="1" si="71"/>
        <v>0</v>
      </c>
      <c r="W114" s="15">
        <f t="shared" ca="1" si="71"/>
        <v>0</v>
      </c>
      <c r="X114" s="15">
        <f t="shared" ca="1" si="71"/>
        <v>0</v>
      </c>
      <c r="Y114" s="15">
        <f t="shared" ca="1" si="71"/>
        <v>0</v>
      </c>
      <c r="Z114" s="15">
        <f t="shared" ca="1" si="71"/>
        <v>0</v>
      </c>
      <c r="AA114" s="15">
        <f t="shared" ca="1" si="71"/>
        <v>0</v>
      </c>
      <c r="AB114" s="15">
        <f t="shared" ca="1" si="71"/>
        <v>0</v>
      </c>
      <c r="AC114" s="15">
        <f t="shared" ca="1" si="71"/>
        <v>0</v>
      </c>
      <c r="AD114" s="15">
        <f t="shared" ca="1" si="71"/>
        <v>0</v>
      </c>
      <c r="AE114" s="15">
        <f t="shared" ca="1" si="71"/>
        <v>0</v>
      </c>
      <c r="AF114" s="15">
        <f t="shared" ca="1" si="71"/>
        <v>0</v>
      </c>
      <c r="AG114" s="15">
        <f t="shared" ca="1" si="71"/>
        <v>0</v>
      </c>
      <c r="AH114" s="15">
        <f t="shared" ca="1" si="71"/>
        <v>0</v>
      </c>
      <c r="AI114" s="15">
        <f t="shared" ca="1" si="71"/>
        <v>0</v>
      </c>
      <c r="AJ114" s="15">
        <f t="shared" ca="1" si="71"/>
        <v>0</v>
      </c>
      <c r="AK114" s="15">
        <f t="shared" ca="1" si="71"/>
        <v>0</v>
      </c>
      <c r="AL114" s="15">
        <f t="shared" ca="1" si="71"/>
        <v>0</v>
      </c>
      <c r="AM114" s="15">
        <f t="shared" ca="1" si="71"/>
        <v>0</v>
      </c>
      <c r="AN114" s="15">
        <f t="shared" ca="1" si="71"/>
        <v>0</v>
      </c>
      <c r="AO114" s="15">
        <f t="shared" ca="1" si="71"/>
        <v>0</v>
      </c>
      <c r="AP114" s="15">
        <f t="shared" ca="1" si="71"/>
        <v>0</v>
      </c>
      <c r="AQ114" s="15">
        <f t="shared" ca="1" si="71"/>
        <v>0</v>
      </c>
      <c r="AR114" s="15">
        <f t="shared" ca="1" si="71"/>
        <v>0</v>
      </c>
      <c r="AS114" s="15">
        <f t="shared" ca="1" si="71"/>
        <v>0</v>
      </c>
      <c r="AT114" s="15">
        <f t="shared" ca="1" si="71"/>
        <v>0</v>
      </c>
      <c r="AU114" s="15">
        <f t="shared" ca="1" si="71"/>
        <v>0</v>
      </c>
      <c r="AV114" s="15">
        <f t="shared" ca="1" si="71"/>
        <v>0</v>
      </c>
      <c r="AW114" s="15">
        <f t="shared" ca="1" si="71"/>
        <v>0</v>
      </c>
      <c r="AX114" s="15">
        <f t="shared" ca="1" si="71"/>
        <v>0</v>
      </c>
      <c r="AY114" s="15">
        <f t="shared" ca="1" si="71"/>
        <v>0</v>
      </c>
      <c r="AZ114" s="15">
        <f t="shared" ca="1" si="71"/>
        <v>0</v>
      </c>
      <c r="BA114" s="15">
        <f t="shared" ca="1" si="71"/>
        <v>0</v>
      </c>
      <c r="BB114" s="15">
        <f t="shared" ca="1" si="71"/>
        <v>0</v>
      </c>
      <c r="BC114" s="15">
        <f t="shared" ca="1" si="71"/>
        <v>0</v>
      </c>
      <c r="BD114" s="15">
        <f t="shared" ca="1" si="71"/>
        <v>0</v>
      </c>
      <c r="BE114" s="15">
        <f t="shared" ca="1" si="71"/>
        <v>0</v>
      </c>
      <c r="BF114" s="15">
        <f t="shared" ca="1" si="71"/>
        <v>0</v>
      </c>
      <c r="BG114" s="15">
        <f t="shared" ca="1" si="71"/>
        <v>0</v>
      </c>
    </row>
    <row r="115" spans="1:59" x14ac:dyDescent="0.2">
      <c r="A115" s="189">
        <f t="shared" ca="1" si="59"/>
        <v>0</v>
      </c>
      <c r="B115" s="189">
        <f t="shared" ca="1" si="60"/>
        <v>0</v>
      </c>
      <c r="C115" s="189">
        <f t="shared" ca="1" si="61"/>
        <v>0</v>
      </c>
      <c r="D115" s="189">
        <f t="shared" ca="1" si="62"/>
        <v>0</v>
      </c>
      <c r="E115" s="189">
        <f t="shared" ca="1" si="63"/>
        <v>0</v>
      </c>
      <c r="F115" s="15">
        <f t="shared" ca="1" si="64"/>
        <v>0</v>
      </c>
      <c r="G115" s="15">
        <f t="shared" ca="1" si="65"/>
        <v>0</v>
      </c>
      <c r="H115" s="15">
        <f t="shared" ca="1" si="71"/>
        <v>0</v>
      </c>
      <c r="I115" s="15">
        <f t="shared" ca="1" si="71"/>
        <v>0</v>
      </c>
      <c r="J115" s="15">
        <f t="shared" ca="1" si="71"/>
        <v>0</v>
      </c>
      <c r="K115" s="15">
        <f t="shared" ca="1" si="71"/>
        <v>0</v>
      </c>
      <c r="L115" s="15">
        <f t="shared" ca="1" si="71"/>
        <v>0</v>
      </c>
      <c r="M115" s="15">
        <f t="shared" ca="1" si="71"/>
        <v>0</v>
      </c>
      <c r="N115" s="15">
        <f t="shared" ca="1" si="71"/>
        <v>0</v>
      </c>
      <c r="O115" s="15">
        <f t="shared" ca="1" si="71"/>
        <v>0</v>
      </c>
      <c r="P115" s="15">
        <f t="shared" ca="1" si="71"/>
        <v>0</v>
      </c>
      <c r="Q115" s="15">
        <f t="shared" ca="1" si="71"/>
        <v>0</v>
      </c>
      <c r="R115" s="15">
        <f t="shared" ca="1" si="71"/>
        <v>0</v>
      </c>
      <c r="S115" s="15">
        <f t="shared" ca="1" si="71"/>
        <v>0</v>
      </c>
      <c r="T115" s="15">
        <f t="shared" ca="1" si="71"/>
        <v>0</v>
      </c>
      <c r="U115" s="15">
        <f t="shared" ca="1" si="71"/>
        <v>0</v>
      </c>
      <c r="V115" s="15">
        <f t="shared" ca="1" si="71"/>
        <v>0</v>
      </c>
      <c r="W115" s="15">
        <f t="shared" ca="1" si="71"/>
        <v>0</v>
      </c>
      <c r="X115" s="15">
        <f t="shared" ca="1" si="71"/>
        <v>0</v>
      </c>
      <c r="Y115" s="15">
        <f t="shared" ca="1" si="71"/>
        <v>0</v>
      </c>
      <c r="Z115" s="15">
        <f t="shared" ca="1" si="71"/>
        <v>0</v>
      </c>
      <c r="AA115" s="15">
        <f t="shared" ca="1" si="71"/>
        <v>0</v>
      </c>
      <c r="AB115" s="15">
        <f t="shared" ca="1" si="71"/>
        <v>0</v>
      </c>
      <c r="AC115" s="15">
        <f t="shared" ca="1" si="71"/>
        <v>0</v>
      </c>
      <c r="AD115" s="15">
        <f t="shared" ca="1" si="71"/>
        <v>0</v>
      </c>
      <c r="AE115" s="15">
        <f t="shared" ca="1" si="71"/>
        <v>0</v>
      </c>
      <c r="AF115" s="15">
        <f t="shared" ca="1" si="71"/>
        <v>0</v>
      </c>
      <c r="AG115" s="15">
        <f t="shared" ca="1" si="71"/>
        <v>0</v>
      </c>
      <c r="AH115" s="15">
        <f t="shared" ca="1" si="71"/>
        <v>0</v>
      </c>
      <c r="AI115" s="15">
        <f t="shared" ca="1" si="71"/>
        <v>0</v>
      </c>
      <c r="AJ115" s="15">
        <f t="shared" ca="1" si="71"/>
        <v>0</v>
      </c>
      <c r="AK115" s="15">
        <f t="shared" ca="1" si="71"/>
        <v>0</v>
      </c>
      <c r="AL115" s="15">
        <f t="shared" ca="1" si="71"/>
        <v>0</v>
      </c>
      <c r="AM115" s="15">
        <f t="shared" ca="1" si="71"/>
        <v>0</v>
      </c>
      <c r="AN115" s="15">
        <f t="shared" ca="1" si="71"/>
        <v>0</v>
      </c>
      <c r="AO115" s="15">
        <f t="shared" ca="1" si="71"/>
        <v>0</v>
      </c>
      <c r="AP115" s="15">
        <f t="shared" ca="1" si="71"/>
        <v>0</v>
      </c>
      <c r="AQ115" s="15">
        <f t="shared" ca="1" si="71"/>
        <v>0</v>
      </c>
      <c r="AR115" s="15">
        <f t="shared" ca="1" si="71"/>
        <v>0</v>
      </c>
      <c r="AS115" s="15">
        <f t="shared" ca="1" si="71"/>
        <v>0</v>
      </c>
      <c r="AT115" s="15">
        <f t="shared" ca="1" si="71"/>
        <v>0</v>
      </c>
      <c r="AU115" s="15">
        <f t="shared" ca="1" si="71"/>
        <v>0</v>
      </c>
      <c r="AV115" s="15">
        <f t="shared" ca="1" si="71"/>
        <v>0</v>
      </c>
      <c r="AW115" s="15">
        <f t="shared" ca="1" si="71"/>
        <v>0</v>
      </c>
      <c r="AX115" s="15">
        <f t="shared" ca="1" si="71"/>
        <v>0</v>
      </c>
      <c r="AY115" s="15">
        <f t="shared" ca="1" si="71"/>
        <v>0</v>
      </c>
      <c r="AZ115" s="15">
        <f t="shared" ca="1" si="71"/>
        <v>0</v>
      </c>
      <c r="BA115" s="15">
        <f t="shared" ca="1" si="71"/>
        <v>0</v>
      </c>
      <c r="BB115" s="15">
        <f t="shared" ca="1" si="71"/>
        <v>0</v>
      </c>
      <c r="BC115" s="15">
        <f t="shared" ca="1" si="71"/>
        <v>0</v>
      </c>
      <c r="BD115" s="15">
        <f t="shared" ca="1" si="71"/>
        <v>0</v>
      </c>
      <c r="BE115" s="15">
        <f t="shared" ca="1" si="71"/>
        <v>0</v>
      </c>
      <c r="BF115" s="15">
        <f t="shared" ca="1" si="71"/>
        <v>0</v>
      </c>
      <c r="BG115" s="15">
        <f t="shared" ca="1" si="71"/>
        <v>0</v>
      </c>
    </row>
    <row r="116" spans="1:59" x14ac:dyDescent="0.2">
      <c r="A116" s="189">
        <f t="shared" ca="1" si="59"/>
        <v>0</v>
      </c>
      <c r="B116" s="189">
        <f t="shared" ca="1" si="60"/>
        <v>0</v>
      </c>
      <c r="C116" s="189">
        <f t="shared" ca="1" si="61"/>
        <v>0</v>
      </c>
      <c r="D116" s="189">
        <f t="shared" ca="1" si="62"/>
        <v>0</v>
      </c>
      <c r="E116" s="189">
        <f t="shared" ca="1" si="63"/>
        <v>0</v>
      </c>
      <c r="F116" s="15">
        <f t="shared" ca="1" si="64"/>
        <v>0</v>
      </c>
      <c r="G116" s="15">
        <f t="shared" ca="1" si="65"/>
        <v>0</v>
      </c>
      <c r="H116" s="15">
        <f t="shared" ca="1" si="71"/>
        <v>0</v>
      </c>
      <c r="I116" s="15">
        <f t="shared" ca="1" si="71"/>
        <v>0</v>
      </c>
      <c r="J116" s="15">
        <f t="shared" ca="1" si="71"/>
        <v>0</v>
      </c>
      <c r="K116" s="15">
        <f t="shared" ca="1" si="71"/>
        <v>0</v>
      </c>
      <c r="L116" s="15">
        <f t="shared" ca="1" si="71"/>
        <v>0</v>
      </c>
      <c r="M116" s="15">
        <f t="shared" ca="1" si="71"/>
        <v>0</v>
      </c>
      <c r="N116" s="15">
        <f t="shared" ca="1" si="71"/>
        <v>0</v>
      </c>
      <c r="O116" s="15">
        <f t="shared" ca="1" si="71"/>
        <v>0</v>
      </c>
      <c r="P116" s="15">
        <f t="shared" ca="1" si="71"/>
        <v>0</v>
      </c>
      <c r="Q116" s="15">
        <f t="shared" ca="1" si="71"/>
        <v>0</v>
      </c>
      <c r="R116" s="15">
        <f t="shared" ca="1" si="71"/>
        <v>0</v>
      </c>
      <c r="S116" s="15">
        <f t="shared" ca="1" si="71"/>
        <v>0</v>
      </c>
      <c r="T116" s="15">
        <f t="shared" ca="1" si="71"/>
        <v>0</v>
      </c>
      <c r="U116" s="15">
        <f t="shared" ca="1" si="71"/>
        <v>0</v>
      </c>
      <c r="V116" s="15">
        <f t="shared" ca="1" si="71"/>
        <v>0</v>
      </c>
      <c r="W116" s="15">
        <f t="shared" ca="1" si="71"/>
        <v>0</v>
      </c>
      <c r="X116" s="15">
        <f t="shared" ca="1" si="71"/>
        <v>0</v>
      </c>
      <c r="Y116" s="15">
        <f t="shared" ca="1" si="71"/>
        <v>0</v>
      </c>
      <c r="Z116" s="15">
        <f t="shared" ca="1" si="71"/>
        <v>0</v>
      </c>
      <c r="AA116" s="15">
        <f t="shared" ca="1" si="71"/>
        <v>0</v>
      </c>
      <c r="AB116" s="15">
        <f t="shared" ca="1" si="71"/>
        <v>0</v>
      </c>
      <c r="AC116" s="15">
        <f t="shared" ca="1" si="71"/>
        <v>0</v>
      </c>
      <c r="AD116" s="15">
        <f t="shared" ca="1" si="71"/>
        <v>0</v>
      </c>
      <c r="AE116" s="15">
        <f t="shared" ca="1" si="71"/>
        <v>0</v>
      </c>
      <c r="AF116" s="15">
        <f t="shared" ca="1" si="71"/>
        <v>0</v>
      </c>
      <c r="AG116" s="15">
        <f t="shared" ca="1" si="71"/>
        <v>0</v>
      </c>
      <c r="AH116" s="15">
        <f t="shared" ca="1" si="71"/>
        <v>0</v>
      </c>
      <c r="AI116" s="15">
        <f t="shared" ca="1" si="71"/>
        <v>0</v>
      </c>
      <c r="AJ116" s="15">
        <f t="shared" ca="1" si="71"/>
        <v>0</v>
      </c>
      <c r="AK116" s="15">
        <f t="shared" ca="1" si="71"/>
        <v>0</v>
      </c>
      <c r="AL116" s="15">
        <f t="shared" ca="1" si="71"/>
        <v>0</v>
      </c>
      <c r="AM116" s="15">
        <f t="shared" ca="1" si="71"/>
        <v>0</v>
      </c>
      <c r="AN116" s="15">
        <f t="shared" ca="1" si="71"/>
        <v>0</v>
      </c>
      <c r="AO116" s="15">
        <f t="shared" ca="1" si="71"/>
        <v>0</v>
      </c>
      <c r="AP116" s="15">
        <f t="shared" ca="1" si="71"/>
        <v>0</v>
      </c>
      <c r="AQ116" s="15">
        <f t="shared" ca="1" si="71"/>
        <v>0</v>
      </c>
      <c r="AR116" s="15">
        <f t="shared" ca="1" si="71"/>
        <v>0</v>
      </c>
      <c r="AS116" s="15">
        <f t="shared" ca="1" si="71"/>
        <v>0</v>
      </c>
      <c r="AT116" s="15">
        <f t="shared" ca="1" si="71"/>
        <v>0</v>
      </c>
      <c r="AU116" s="15">
        <f t="shared" ca="1" si="71"/>
        <v>0</v>
      </c>
      <c r="AV116" s="15">
        <f t="shared" ca="1" si="71"/>
        <v>0</v>
      </c>
      <c r="AW116" s="15">
        <f t="shared" ca="1" si="71"/>
        <v>0</v>
      </c>
      <c r="AX116" s="15">
        <f t="shared" ca="1" si="71"/>
        <v>0</v>
      </c>
      <c r="AY116" s="15">
        <f t="shared" ca="1" si="71"/>
        <v>0</v>
      </c>
      <c r="AZ116" s="15">
        <f t="shared" ca="1" si="71"/>
        <v>0</v>
      </c>
      <c r="BA116" s="15">
        <f t="shared" ca="1" si="71"/>
        <v>0</v>
      </c>
      <c r="BB116" s="15">
        <f t="shared" ca="1" si="71"/>
        <v>0</v>
      </c>
      <c r="BC116" s="15">
        <f t="shared" ca="1" si="71"/>
        <v>0</v>
      </c>
      <c r="BD116" s="15">
        <f t="shared" ca="1" si="71"/>
        <v>0</v>
      </c>
      <c r="BE116" s="15">
        <f t="shared" ca="1" si="71"/>
        <v>0</v>
      </c>
      <c r="BF116" s="15">
        <f t="shared" ca="1" si="71"/>
        <v>0</v>
      </c>
      <c r="BG116" s="15">
        <f t="shared" ca="1" si="71"/>
        <v>0</v>
      </c>
    </row>
    <row r="117" spans="1:59" x14ac:dyDescent="0.2">
      <c r="A117" s="189">
        <f t="shared" ca="1" si="59"/>
        <v>0</v>
      </c>
      <c r="B117" s="189">
        <f t="shared" ca="1" si="60"/>
        <v>0</v>
      </c>
      <c r="C117" s="189">
        <f t="shared" ca="1" si="61"/>
        <v>0</v>
      </c>
      <c r="D117" s="189">
        <f t="shared" ca="1" si="62"/>
        <v>0</v>
      </c>
      <c r="E117" s="189">
        <f t="shared" ca="1" si="63"/>
        <v>0</v>
      </c>
      <c r="F117" s="15">
        <f t="shared" ca="1" si="64"/>
        <v>0</v>
      </c>
      <c r="G117" s="15">
        <f t="shared" ca="1" si="65"/>
        <v>0</v>
      </c>
      <c r="H117" s="15">
        <f t="shared" ca="1" si="71"/>
        <v>0</v>
      </c>
      <c r="I117" s="15">
        <f t="shared" ca="1" si="71"/>
        <v>0</v>
      </c>
      <c r="J117" s="15">
        <f t="shared" ca="1" si="71"/>
        <v>0</v>
      </c>
      <c r="K117" s="15">
        <f t="shared" ca="1" si="71"/>
        <v>0</v>
      </c>
      <c r="L117" s="15">
        <f t="shared" ca="1" si="71"/>
        <v>0</v>
      </c>
      <c r="M117" s="15">
        <f t="shared" ca="1" si="71"/>
        <v>0</v>
      </c>
      <c r="N117" s="15">
        <f t="shared" ca="1" si="71"/>
        <v>0</v>
      </c>
      <c r="O117" s="15">
        <f t="shared" ca="1" si="71"/>
        <v>0</v>
      </c>
      <c r="P117" s="15">
        <f t="shared" ca="1" si="71"/>
        <v>0</v>
      </c>
      <c r="Q117" s="15">
        <f t="shared" ca="1" si="71"/>
        <v>0</v>
      </c>
      <c r="R117" s="15">
        <f t="shared" ca="1" si="71"/>
        <v>0</v>
      </c>
      <c r="S117" s="15">
        <f t="shared" ca="1" si="71"/>
        <v>0</v>
      </c>
      <c r="T117" s="15">
        <f t="shared" ca="1" si="71"/>
        <v>0</v>
      </c>
      <c r="U117" s="15">
        <f t="shared" ca="1" si="71"/>
        <v>0</v>
      </c>
      <c r="V117" s="15">
        <f t="shared" ca="1" si="71"/>
        <v>0</v>
      </c>
      <c r="W117" s="15">
        <f t="shared" ca="1" si="71"/>
        <v>0</v>
      </c>
      <c r="X117" s="15">
        <f t="shared" ca="1" si="71"/>
        <v>0</v>
      </c>
      <c r="Y117" s="15">
        <f t="shared" ca="1" si="71"/>
        <v>0</v>
      </c>
      <c r="Z117" s="15">
        <f t="shared" ca="1" si="71"/>
        <v>0</v>
      </c>
      <c r="AA117" s="15">
        <f t="shared" ca="1" si="71"/>
        <v>0</v>
      </c>
      <c r="AB117" s="15">
        <f t="shared" ca="1" si="71"/>
        <v>0</v>
      </c>
      <c r="AC117" s="15">
        <f t="shared" ca="1" si="71"/>
        <v>0</v>
      </c>
      <c r="AD117" s="15">
        <f t="shared" ref="H117:BG122" ca="1" si="72">IFERROR(SUMIFS(OFFSET(INDIRECT(ADDRESS(1,1,1,1,TEXT(AD$2,"YYYY-MM-DD"))),3,AD$20-1,40,1),OFFSET(INDIRECT(ADDRESS(1,1,1,1,TEXT(AD$2,"YYYY-MM-DD"))),3,0,40,1),$A117,OFFSET(INDIRECT(ADDRESS(1,1,1,1,TEXT(AD$2,"YYYY-MM-DD"))),3,AD$20,40,1),"Y"),0)+IFERROR(SUMIFS(OFFSET(INDIRECT(ADDRESS(1,1,1,1,TEXT(AD$2,"YYYY-MM-DD"))),3,AD$20-1,40,1),OFFSET(INDIRECT(ADDRESS(1,1,1,1,TEXT(AD$2,"YYYY-MM-DD"))),3,0,40,1),$A117,OFFSET(INDIRECT(ADDRESS(1,1,1,1,TEXT(AD$2,"YYYY-MM-DD"))),3,AD$20,40,1),"N",OFFSET(INDIRECT(ADDRESS(1,1,1,1,TEXT(AD$2,"YYYY-MM-DD"))),3,3,40,1),"Leave"),0)+IFERROR(IF($F$19="N",SUMIFS(OFFSET(INDIRECT(ADDRESS(1,1,1,1,TEXT(AD$2,"YYYY-MM-DD"))),3,AD$20-1,40,1),OFFSET(INDIRECT(ADDRESS(1,1,1,1,TEXT(AD$2,"YYYY-MM-DD"))),3,0,40,1),$A117,OFFSET(INDIRECT(ADDRESS(1,1,1,1,TEXT(AD$2,"YYYY-MM-DD"))),3,AD$20,40,1),"N",OFFSET(INDIRECT(ADDRESS(1,1,1,1,TEXT(AD$2,"YYYY-MM-DD"))),3,3,40,1),"&lt;&gt;Leave")),0)</f>
        <v>0</v>
      </c>
      <c r="AE117" s="15">
        <f t="shared" ca="1" si="72"/>
        <v>0</v>
      </c>
      <c r="AF117" s="15">
        <f t="shared" ca="1" si="72"/>
        <v>0</v>
      </c>
      <c r="AG117" s="15">
        <f t="shared" ca="1" si="72"/>
        <v>0</v>
      </c>
      <c r="AH117" s="15">
        <f t="shared" ca="1" si="72"/>
        <v>0</v>
      </c>
      <c r="AI117" s="15">
        <f t="shared" ca="1" si="72"/>
        <v>0</v>
      </c>
      <c r="AJ117" s="15">
        <f t="shared" ca="1" si="72"/>
        <v>0</v>
      </c>
      <c r="AK117" s="15">
        <f t="shared" ca="1" si="72"/>
        <v>0</v>
      </c>
      <c r="AL117" s="15">
        <f t="shared" ca="1" si="72"/>
        <v>0</v>
      </c>
      <c r="AM117" s="15">
        <f t="shared" ca="1" si="72"/>
        <v>0</v>
      </c>
      <c r="AN117" s="15">
        <f t="shared" ca="1" si="72"/>
        <v>0</v>
      </c>
      <c r="AO117" s="15">
        <f t="shared" ca="1" si="72"/>
        <v>0</v>
      </c>
      <c r="AP117" s="15">
        <f t="shared" ca="1" si="72"/>
        <v>0</v>
      </c>
      <c r="AQ117" s="15">
        <f t="shared" ca="1" si="72"/>
        <v>0</v>
      </c>
      <c r="AR117" s="15">
        <f t="shared" ca="1" si="72"/>
        <v>0</v>
      </c>
      <c r="AS117" s="15">
        <f t="shared" ca="1" si="72"/>
        <v>0</v>
      </c>
      <c r="AT117" s="15">
        <f t="shared" ca="1" si="72"/>
        <v>0</v>
      </c>
      <c r="AU117" s="15">
        <f t="shared" ca="1" si="72"/>
        <v>0</v>
      </c>
      <c r="AV117" s="15">
        <f t="shared" ca="1" si="72"/>
        <v>0</v>
      </c>
      <c r="AW117" s="15">
        <f t="shared" ca="1" si="72"/>
        <v>0</v>
      </c>
      <c r="AX117" s="15">
        <f t="shared" ca="1" si="72"/>
        <v>0</v>
      </c>
      <c r="AY117" s="15">
        <f t="shared" ca="1" si="72"/>
        <v>0</v>
      </c>
      <c r="AZ117" s="15">
        <f t="shared" ca="1" si="72"/>
        <v>0</v>
      </c>
      <c r="BA117" s="15">
        <f t="shared" ca="1" si="72"/>
        <v>0</v>
      </c>
      <c r="BB117" s="15">
        <f t="shared" ca="1" si="72"/>
        <v>0</v>
      </c>
      <c r="BC117" s="15">
        <f t="shared" ca="1" si="72"/>
        <v>0</v>
      </c>
      <c r="BD117" s="15">
        <f t="shared" ca="1" si="72"/>
        <v>0</v>
      </c>
      <c r="BE117" s="15">
        <f t="shared" ca="1" si="72"/>
        <v>0</v>
      </c>
      <c r="BF117" s="15">
        <f t="shared" ca="1" si="72"/>
        <v>0</v>
      </c>
      <c r="BG117" s="15">
        <f t="shared" ca="1" si="72"/>
        <v>0</v>
      </c>
    </row>
    <row r="118" spans="1:59" x14ac:dyDescent="0.2">
      <c r="A118" s="189">
        <f t="shared" ca="1" si="59"/>
        <v>0</v>
      </c>
      <c r="B118" s="189">
        <f t="shared" ca="1" si="60"/>
        <v>0</v>
      </c>
      <c r="C118" s="189">
        <f t="shared" ca="1" si="61"/>
        <v>0</v>
      </c>
      <c r="D118" s="189">
        <f t="shared" ca="1" si="62"/>
        <v>0</v>
      </c>
      <c r="E118" s="189">
        <f t="shared" ca="1" si="63"/>
        <v>0</v>
      </c>
      <c r="F118" s="15">
        <f t="shared" ca="1" si="64"/>
        <v>0</v>
      </c>
      <c r="G118" s="15">
        <f t="shared" ca="1" si="65"/>
        <v>0</v>
      </c>
      <c r="H118" s="15">
        <f t="shared" ca="1" si="72"/>
        <v>0</v>
      </c>
      <c r="I118" s="15">
        <f t="shared" ca="1" si="72"/>
        <v>0</v>
      </c>
      <c r="J118" s="15">
        <f t="shared" ca="1" si="72"/>
        <v>0</v>
      </c>
      <c r="K118" s="15">
        <f t="shared" ca="1" si="72"/>
        <v>0</v>
      </c>
      <c r="L118" s="15">
        <f t="shared" ca="1" si="72"/>
        <v>0</v>
      </c>
      <c r="M118" s="15">
        <f t="shared" ca="1" si="72"/>
        <v>0</v>
      </c>
      <c r="N118" s="15">
        <f t="shared" ca="1" si="72"/>
        <v>0</v>
      </c>
      <c r="O118" s="15">
        <f t="shared" ca="1" si="72"/>
        <v>0</v>
      </c>
      <c r="P118" s="15">
        <f t="shared" ca="1" si="72"/>
        <v>0</v>
      </c>
      <c r="Q118" s="15">
        <f t="shared" ca="1" si="72"/>
        <v>0</v>
      </c>
      <c r="R118" s="15">
        <f t="shared" ca="1" si="72"/>
        <v>0</v>
      </c>
      <c r="S118" s="15">
        <f t="shared" ca="1" si="72"/>
        <v>0</v>
      </c>
      <c r="T118" s="15">
        <f t="shared" ca="1" si="72"/>
        <v>0</v>
      </c>
      <c r="U118" s="15">
        <f t="shared" ca="1" si="72"/>
        <v>0</v>
      </c>
      <c r="V118" s="15">
        <f t="shared" ca="1" si="72"/>
        <v>0</v>
      </c>
      <c r="W118" s="15">
        <f t="shared" ca="1" si="72"/>
        <v>0</v>
      </c>
      <c r="X118" s="15">
        <f t="shared" ca="1" si="72"/>
        <v>0</v>
      </c>
      <c r="Y118" s="15">
        <f t="shared" ca="1" si="72"/>
        <v>0</v>
      </c>
      <c r="Z118" s="15">
        <f t="shared" ca="1" si="72"/>
        <v>0</v>
      </c>
      <c r="AA118" s="15">
        <f t="shared" ca="1" si="72"/>
        <v>0</v>
      </c>
      <c r="AB118" s="15">
        <f t="shared" ca="1" si="72"/>
        <v>0</v>
      </c>
      <c r="AC118" s="15">
        <f t="shared" ca="1" si="72"/>
        <v>0</v>
      </c>
      <c r="AD118" s="15">
        <f t="shared" ca="1" si="72"/>
        <v>0</v>
      </c>
      <c r="AE118" s="15">
        <f t="shared" ca="1" si="72"/>
        <v>0</v>
      </c>
      <c r="AF118" s="15">
        <f t="shared" ca="1" si="72"/>
        <v>0</v>
      </c>
      <c r="AG118" s="15">
        <f t="shared" ca="1" si="72"/>
        <v>0</v>
      </c>
      <c r="AH118" s="15">
        <f t="shared" ca="1" si="72"/>
        <v>0</v>
      </c>
      <c r="AI118" s="15">
        <f t="shared" ca="1" si="72"/>
        <v>0</v>
      </c>
      <c r="AJ118" s="15">
        <f t="shared" ca="1" si="72"/>
        <v>0</v>
      </c>
      <c r="AK118" s="15">
        <f t="shared" ca="1" si="72"/>
        <v>0</v>
      </c>
      <c r="AL118" s="15">
        <f t="shared" ca="1" si="72"/>
        <v>0</v>
      </c>
      <c r="AM118" s="15">
        <f t="shared" ca="1" si="72"/>
        <v>0</v>
      </c>
      <c r="AN118" s="15">
        <f t="shared" ca="1" si="72"/>
        <v>0</v>
      </c>
      <c r="AO118" s="15">
        <f t="shared" ca="1" si="72"/>
        <v>0</v>
      </c>
      <c r="AP118" s="15">
        <f t="shared" ca="1" si="72"/>
        <v>0</v>
      </c>
      <c r="AQ118" s="15">
        <f t="shared" ca="1" si="72"/>
        <v>0</v>
      </c>
      <c r="AR118" s="15">
        <f t="shared" ca="1" si="72"/>
        <v>0</v>
      </c>
      <c r="AS118" s="15">
        <f t="shared" ca="1" si="72"/>
        <v>0</v>
      </c>
      <c r="AT118" s="15">
        <f t="shared" ca="1" si="72"/>
        <v>0</v>
      </c>
      <c r="AU118" s="15">
        <f t="shared" ca="1" si="72"/>
        <v>0</v>
      </c>
      <c r="AV118" s="15">
        <f t="shared" ca="1" si="72"/>
        <v>0</v>
      </c>
      <c r="AW118" s="15">
        <f t="shared" ca="1" si="72"/>
        <v>0</v>
      </c>
      <c r="AX118" s="15">
        <f t="shared" ca="1" si="72"/>
        <v>0</v>
      </c>
      <c r="AY118" s="15">
        <f t="shared" ca="1" si="72"/>
        <v>0</v>
      </c>
      <c r="AZ118" s="15">
        <f t="shared" ca="1" si="72"/>
        <v>0</v>
      </c>
      <c r="BA118" s="15">
        <f t="shared" ca="1" si="72"/>
        <v>0</v>
      </c>
      <c r="BB118" s="15">
        <f t="shared" ca="1" si="72"/>
        <v>0</v>
      </c>
      <c r="BC118" s="15">
        <f t="shared" ca="1" si="72"/>
        <v>0</v>
      </c>
      <c r="BD118" s="15">
        <f t="shared" ca="1" si="72"/>
        <v>0</v>
      </c>
      <c r="BE118" s="15">
        <f t="shared" ca="1" si="72"/>
        <v>0</v>
      </c>
      <c r="BF118" s="15">
        <f t="shared" ca="1" si="72"/>
        <v>0</v>
      </c>
      <c r="BG118" s="15">
        <f t="shared" ca="1" si="72"/>
        <v>0</v>
      </c>
    </row>
    <row r="119" spans="1:59" x14ac:dyDescent="0.2">
      <c r="A119" s="189">
        <f t="shared" ca="1" si="59"/>
        <v>0</v>
      </c>
      <c r="B119" s="189">
        <f t="shared" ca="1" si="60"/>
        <v>0</v>
      </c>
      <c r="C119" s="189">
        <f t="shared" ca="1" si="61"/>
        <v>0</v>
      </c>
      <c r="D119" s="189">
        <f t="shared" ca="1" si="62"/>
        <v>0</v>
      </c>
      <c r="E119" s="189">
        <f t="shared" ca="1" si="63"/>
        <v>0</v>
      </c>
      <c r="F119" s="15">
        <f t="shared" ca="1" si="64"/>
        <v>0</v>
      </c>
      <c r="G119" s="15">
        <f t="shared" ca="1" si="65"/>
        <v>0</v>
      </c>
      <c r="H119" s="15">
        <f t="shared" ca="1" si="72"/>
        <v>0</v>
      </c>
      <c r="I119" s="15">
        <f t="shared" ca="1" si="72"/>
        <v>0</v>
      </c>
      <c r="J119" s="15">
        <f t="shared" ca="1" si="72"/>
        <v>0</v>
      </c>
      <c r="K119" s="15">
        <f t="shared" ca="1" si="72"/>
        <v>0</v>
      </c>
      <c r="L119" s="15">
        <f t="shared" ca="1" si="72"/>
        <v>0</v>
      </c>
      <c r="M119" s="15">
        <f t="shared" ca="1" si="72"/>
        <v>0</v>
      </c>
      <c r="N119" s="15">
        <f t="shared" ca="1" si="72"/>
        <v>0</v>
      </c>
      <c r="O119" s="15">
        <f t="shared" ca="1" si="72"/>
        <v>0</v>
      </c>
      <c r="P119" s="15">
        <f t="shared" ca="1" si="72"/>
        <v>0</v>
      </c>
      <c r="Q119" s="15">
        <f t="shared" ca="1" si="72"/>
        <v>0</v>
      </c>
      <c r="R119" s="15">
        <f t="shared" ca="1" si="72"/>
        <v>0</v>
      </c>
      <c r="S119" s="15">
        <f t="shared" ca="1" si="72"/>
        <v>0</v>
      </c>
      <c r="T119" s="15">
        <f t="shared" ca="1" si="72"/>
        <v>0</v>
      </c>
      <c r="U119" s="15">
        <f t="shared" ca="1" si="72"/>
        <v>0</v>
      </c>
      <c r="V119" s="15">
        <f t="shared" ca="1" si="72"/>
        <v>0</v>
      </c>
      <c r="W119" s="15">
        <f t="shared" ca="1" si="72"/>
        <v>0</v>
      </c>
      <c r="X119" s="15">
        <f t="shared" ca="1" si="72"/>
        <v>0</v>
      </c>
      <c r="Y119" s="15">
        <f t="shared" ca="1" si="72"/>
        <v>0</v>
      </c>
      <c r="Z119" s="15">
        <f t="shared" ca="1" si="72"/>
        <v>0</v>
      </c>
      <c r="AA119" s="15">
        <f t="shared" ca="1" si="72"/>
        <v>0</v>
      </c>
      <c r="AB119" s="15">
        <f t="shared" ca="1" si="72"/>
        <v>0</v>
      </c>
      <c r="AC119" s="15">
        <f t="shared" ca="1" si="72"/>
        <v>0</v>
      </c>
      <c r="AD119" s="15">
        <f t="shared" ca="1" si="72"/>
        <v>0</v>
      </c>
      <c r="AE119" s="15">
        <f t="shared" ca="1" si="72"/>
        <v>0</v>
      </c>
      <c r="AF119" s="15">
        <f t="shared" ca="1" si="72"/>
        <v>0</v>
      </c>
      <c r="AG119" s="15">
        <f t="shared" ca="1" si="72"/>
        <v>0</v>
      </c>
      <c r="AH119" s="15">
        <f t="shared" ca="1" si="72"/>
        <v>0</v>
      </c>
      <c r="AI119" s="15">
        <f t="shared" ca="1" si="72"/>
        <v>0</v>
      </c>
      <c r="AJ119" s="15">
        <f t="shared" ca="1" si="72"/>
        <v>0</v>
      </c>
      <c r="AK119" s="15">
        <f t="shared" ca="1" si="72"/>
        <v>0</v>
      </c>
      <c r="AL119" s="15">
        <f t="shared" ca="1" si="72"/>
        <v>0</v>
      </c>
      <c r="AM119" s="15">
        <f t="shared" ca="1" si="72"/>
        <v>0</v>
      </c>
      <c r="AN119" s="15">
        <f t="shared" ca="1" si="72"/>
        <v>0</v>
      </c>
      <c r="AO119" s="15">
        <f t="shared" ca="1" si="72"/>
        <v>0</v>
      </c>
      <c r="AP119" s="15">
        <f t="shared" ca="1" si="72"/>
        <v>0</v>
      </c>
      <c r="AQ119" s="15">
        <f t="shared" ca="1" si="72"/>
        <v>0</v>
      </c>
      <c r="AR119" s="15">
        <f t="shared" ca="1" si="72"/>
        <v>0</v>
      </c>
      <c r="AS119" s="15">
        <f t="shared" ca="1" si="72"/>
        <v>0</v>
      </c>
      <c r="AT119" s="15">
        <f t="shared" ca="1" si="72"/>
        <v>0</v>
      </c>
      <c r="AU119" s="15">
        <f t="shared" ca="1" si="72"/>
        <v>0</v>
      </c>
      <c r="AV119" s="15">
        <f t="shared" ca="1" si="72"/>
        <v>0</v>
      </c>
      <c r="AW119" s="15">
        <f t="shared" ca="1" si="72"/>
        <v>0</v>
      </c>
      <c r="AX119" s="15">
        <f t="shared" ca="1" si="72"/>
        <v>0</v>
      </c>
      <c r="AY119" s="15">
        <f t="shared" ca="1" si="72"/>
        <v>0</v>
      </c>
      <c r="AZ119" s="15">
        <f t="shared" ca="1" si="72"/>
        <v>0</v>
      </c>
      <c r="BA119" s="15">
        <f t="shared" ca="1" si="72"/>
        <v>0</v>
      </c>
      <c r="BB119" s="15">
        <f t="shared" ca="1" si="72"/>
        <v>0</v>
      </c>
      <c r="BC119" s="15">
        <f t="shared" ca="1" si="72"/>
        <v>0</v>
      </c>
      <c r="BD119" s="15">
        <f t="shared" ca="1" si="72"/>
        <v>0</v>
      </c>
      <c r="BE119" s="15">
        <f t="shared" ca="1" si="72"/>
        <v>0</v>
      </c>
      <c r="BF119" s="15">
        <f t="shared" ca="1" si="72"/>
        <v>0</v>
      </c>
      <c r="BG119" s="15">
        <f t="shared" ca="1" si="72"/>
        <v>0</v>
      </c>
    </row>
    <row r="120" spans="1:59" x14ac:dyDescent="0.2">
      <c r="A120" s="189">
        <f t="shared" ca="1" si="59"/>
        <v>0</v>
      </c>
      <c r="B120" s="189">
        <f t="shared" ca="1" si="60"/>
        <v>0</v>
      </c>
      <c r="C120" s="189">
        <f t="shared" ca="1" si="61"/>
        <v>0</v>
      </c>
      <c r="D120" s="189">
        <f t="shared" ca="1" si="62"/>
        <v>0</v>
      </c>
      <c r="E120" s="189">
        <f t="shared" ca="1" si="63"/>
        <v>0</v>
      </c>
      <c r="F120" s="15">
        <f t="shared" ca="1" si="64"/>
        <v>0</v>
      </c>
      <c r="G120" s="15">
        <f t="shared" ca="1" si="65"/>
        <v>0</v>
      </c>
      <c r="H120" s="15">
        <f t="shared" ca="1" si="72"/>
        <v>0</v>
      </c>
      <c r="I120" s="15">
        <f t="shared" ca="1" si="72"/>
        <v>0</v>
      </c>
      <c r="J120" s="15">
        <f t="shared" ca="1" si="72"/>
        <v>0</v>
      </c>
      <c r="K120" s="15">
        <f t="shared" ca="1" si="72"/>
        <v>0</v>
      </c>
      <c r="L120" s="15">
        <f t="shared" ca="1" si="72"/>
        <v>0</v>
      </c>
      <c r="M120" s="15">
        <f t="shared" ca="1" si="72"/>
        <v>0</v>
      </c>
      <c r="N120" s="15">
        <f t="shared" ca="1" si="72"/>
        <v>0</v>
      </c>
      <c r="O120" s="15">
        <f t="shared" ca="1" si="72"/>
        <v>0</v>
      </c>
      <c r="P120" s="15">
        <f t="shared" ca="1" si="72"/>
        <v>0</v>
      </c>
      <c r="Q120" s="15">
        <f t="shared" ca="1" si="72"/>
        <v>0</v>
      </c>
      <c r="R120" s="15">
        <f t="shared" ca="1" si="72"/>
        <v>0</v>
      </c>
      <c r="S120" s="15">
        <f t="shared" ca="1" si="72"/>
        <v>0</v>
      </c>
      <c r="T120" s="15">
        <f t="shared" ca="1" si="72"/>
        <v>0</v>
      </c>
      <c r="U120" s="15">
        <f t="shared" ca="1" si="72"/>
        <v>0</v>
      </c>
      <c r="V120" s="15">
        <f t="shared" ca="1" si="72"/>
        <v>0</v>
      </c>
      <c r="W120" s="15">
        <f t="shared" ca="1" si="72"/>
        <v>0</v>
      </c>
      <c r="X120" s="15">
        <f t="shared" ca="1" si="72"/>
        <v>0</v>
      </c>
      <c r="Y120" s="15">
        <f t="shared" ca="1" si="72"/>
        <v>0</v>
      </c>
      <c r="Z120" s="15">
        <f t="shared" ca="1" si="72"/>
        <v>0</v>
      </c>
      <c r="AA120" s="15">
        <f t="shared" ca="1" si="72"/>
        <v>0</v>
      </c>
      <c r="AB120" s="15">
        <f t="shared" ca="1" si="72"/>
        <v>0</v>
      </c>
      <c r="AC120" s="15">
        <f t="shared" ca="1" si="72"/>
        <v>0</v>
      </c>
      <c r="AD120" s="15">
        <f t="shared" ca="1" si="72"/>
        <v>0</v>
      </c>
      <c r="AE120" s="15">
        <f t="shared" ca="1" si="72"/>
        <v>0</v>
      </c>
      <c r="AF120" s="15">
        <f t="shared" ca="1" si="72"/>
        <v>0</v>
      </c>
      <c r="AG120" s="15">
        <f t="shared" ca="1" si="72"/>
        <v>0</v>
      </c>
      <c r="AH120" s="15">
        <f t="shared" ca="1" si="72"/>
        <v>0</v>
      </c>
      <c r="AI120" s="15">
        <f t="shared" ca="1" si="72"/>
        <v>0</v>
      </c>
      <c r="AJ120" s="15">
        <f t="shared" ca="1" si="72"/>
        <v>0</v>
      </c>
      <c r="AK120" s="15">
        <f t="shared" ca="1" si="72"/>
        <v>0</v>
      </c>
      <c r="AL120" s="15">
        <f t="shared" ca="1" si="72"/>
        <v>0</v>
      </c>
      <c r="AM120" s="15">
        <f t="shared" ca="1" si="72"/>
        <v>0</v>
      </c>
      <c r="AN120" s="15">
        <f t="shared" ca="1" si="72"/>
        <v>0</v>
      </c>
      <c r="AO120" s="15">
        <f t="shared" ca="1" si="72"/>
        <v>0</v>
      </c>
      <c r="AP120" s="15">
        <f t="shared" ca="1" si="72"/>
        <v>0</v>
      </c>
      <c r="AQ120" s="15">
        <f t="shared" ca="1" si="72"/>
        <v>0</v>
      </c>
      <c r="AR120" s="15">
        <f t="shared" ca="1" si="72"/>
        <v>0</v>
      </c>
      <c r="AS120" s="15">
        <f t="shared" ca="1" si="72"/>
        <v>0</v>
      </c>
      <c r="AT120" s="15">
        <f t="shared" ca="1" si="72"/>
        <v>0</v>
      </c>
      <c r="AU120" s="15">
        <f t="shared" ca="1" si="72"/>
        <v>0</v>
      </c>
      <c r="AV120" s="15">
        <f t="shared" ca="1" si="72"/>
        <v>0</v>
      </c>
      <c r="AW120" s="15">
        <f t="shared" ca="1" si="72"/>
        <v>0</v>
      </c>
      <c r="AX120" s="15">
        <f t="shared" ca="1" si="72"/>
        <v>0</v>
      </c>
      <c r="AY120" s="15">
        <f t="shared" ca="1" si="72"/>
        <v>0</v>
      </c>
      <c r="AZ120" s="15">
        <f t="shared" ca="1" si="72"/>
        <v>0</v>
      </c>
      <c r="BA120" s="15">
        <f t="shared" ca="1" si="72"/>
        <v>0</v>
      </c>
      <c r="BB120" s="15">
        <f t="shared" ca="1" si="72"/>
        <v>0</v>
      </c>
      <c r="BC120" s="15">
        <f t="shared" ca="1" si="72"/>
        <v>0</v>
      </c>
      <c r="BD120" s="15">
        <f t="shared" ca="1" si="72"/>
        <v>0</v>
      </c>
      <c r="BE120" s="15">
        <f t="shared" ca="1" si="72"/>
        <v>0</v>
      </c>
      <c r="BF120" s="15">
        <f t="shared" ca="1" si="72"/>
        <v>0</v>
      </c>
      <c r="BG120" s="15">
        <f t="shared" ca="1" si="72"/>
        <v>0</v>
      </c>
    </row>
    <row r="121" spans="1:59" x14ac:dyDescent="0.2">
      <c r="A121" s="189">
        <f t="shared" ca="1" si="59"/>
        <v>0</v>
      </c>
      <c r="B121" s="189">
        <f t="shared" ca="1" si="60"/>
        <v>0</v>
      </c>
      <c r="C121" s="189">
        <f t="shared" ca="1" si="61"/>
        <v>0</v>
      </c>
      <c r="D121" s="189">
        <f t="shared" ca="1" si="62"/>
        <v>0</v>
      </c>
      <c r="E121" s="189">
        <f t="shared" ca="1" si="63"/>
        <v>0</v>
      </c>
      <c r="F121" s="15">
        <f t="shared" ca="1" si="64"/>
        <v>0</v>
      </c>
      <c r="G121" s="15">
        <f t="shared" ca="1" si="65"/>
        <v>0</v>
      </c>
      <c r="H121" s="15">
        <f t="shared" ca="1" si="72"/>
        <v>0</v>
      </c>
      <c r="I121" s="15">
        <f t="shared" ca="1" si="72"/>
        <v>0</v>
      </c>
      <c r="J121" s="15">
        <f t="shared" ca="1" si="72"/>
        <v>0</v>
      </c>
      <c r="K121" s="15">
        <f t="shared" ca="1" si="72"/>
        <v>0</v>
      </c>
      <c r="L121" s="15">
        <f t="shared" ca="1" si="72"/>
        <v>0</v>
      </c>
      <c r="M121" s="15">
        <f t="shared" ca="1" si="72"/>
        <v>0</v>
      </c>
      <c r="N121" s="15">
        <f t="shared" ca="1" si="72"/>
        <v>0</v>
      </c>
      <c r="O121" s="15">
        <f t="shared" ca="1" si="72"/>
        <v>0</v>
      </c>
      <c r="P121" s="15">
        <f t="shared" ca="1" si="72"/>
        <v>0</v>
      </c>
      <c r="Q121" s="15">
        <f t="shared" ca="1" si="72"/>
        <v>0</v>
      </c>
      <c r="R121" s="15">
        <f t="shared" ca="1" si="72"/>
        <v>0</v>
      </c>
      <c r="S121" s="15">
        <f t="shared" ca="1" si="72"/>
        <v>0</v>
      </c>
      <c r="T121" s="15">
        <f t="shared" ca="1" si="72"/>
        <v>0</v>
      </c>
      <c r="U121" s="15">
        <f t="shared" ca="1" si="72"/>
        <v>0</v>
      </c>
      <c r="V121" s="15">
        <f t="shared" ca="1" si="72"/>
        <v>0</v>
      </c>
      <c r="W121" s="15">
        <f t="shared" ca="1" si="72"/>
        <v>0</v>
      </c>
      <c r="X121" s="15">
        <f t="shared" ca="1" si="72"/>
        <v>0</v>
      </c>
      <c r="Y121" s="15">
        <f t="shared" ca="1" si="72"/>
        <v>0</v>
      </c>
      <c r="Z121" s="15">
        <f t="shared" ca="1" si="72"/>
        <v>0</v>
      </c>
      <c r="AA121" s="15">
        <f t="shared" ca="1" si="72"/>
        <v>0</v>
      </c>
      <c r="AB121" s="15">
        <f t="shared" ca="1" si="72"/>
        <v>0</v>
      </c>
      <c r="AC121" s="15">
        <f t="shared" ca="1" si="72"/>
        <v>0</v>
      </c>
      <c r="AD121" s="15">
        <f t="shared" ca="1" si="72"/>
        <v>0</v>
      </c>
      <c r="AE121" s="15">
        <f t="shared" ca="1" si="72"/>
        <v>0</v>
      </c>
      <c r="AF121" s="15">
        <f t="shared" ca="1" si="72"/>
        <v>0</v>
      </c>
      <c r="AG121" s="15">
        <f t="shared" ca="1" si="72"/>
        <v>0</v>
      </c>
      <c r="AH121" s="15">
        <f t="shared" ca="1" si="72"/>
        <v>0</v>
      </c>
      <c r="AI121" s="15">
        <f t="shared" ca="1" si="72"/>
        <v>0</v>
      </c>
      <c r="AJ121" s="15">
        <f t="shared" ca="1" si="72"/>
        <v>0</v>
      </c>
      <c r="AK121" s="15">
        <f t="shared" ca="1" si="72"/>
        <v>0</v>
      </c>
      <c r="AL121" s="15">
        <f t="shared" ca="1" si="72"/>
        <v>0</v>
      </c>
      <c r="AM121" s="15">
        <f t="shared" ca="1" si="72"/>
        <v>0</v>
      </c>
      <c r="AN121" s="15">
        <f t="shared" ca="1" si="72"/>
        <v>0</v>
      </c>
      <c r="AO121" s="15">
        <f t="shared" ca="1" si="72"/>
        <v>0</v>
      </c>
      <c r="AP121" s="15">
        <f t="shared" ca="1" si="72"/>
        <v>0</v>
      </c>
      <c r="AQ121" s="15">
        <f t="shared" ca="1" si="72"/>
        <v>0</v>
      </c>
      <c r="AR121" s="15">
        <f t="shared" ca="1" si="72"/>
        <v>0</v>
      </c>
      <c r="AS121" s="15">
        <f t="shared" ca="1" si="72"/>
        <v>0</v>
      </c>
      <c r="AT121" s="15">
        <f t="shared" ca="1" si="72"/>
        <v>0</v>
      </c>
      <c r="AU121" s="15">
        <f t="shared" ca="1" si="72"/>
        <v>0</v>
      </c>
      <c r="AV121" s="15">
        <f t="shared" ca="1" si="72"/>
        <v>0</v>
      </c>
      <c r="AW121" s="15">
        <f t="shared" ca="1" si="72"/>
        <v>0</v>
      </c>
      <c r="AX121" s="15">
        <f t="shared" ca="1" si="72"/>
        <v>0</v>
      </c>
      <c r="AY121" s="15">
        <f t="shared" ca="1" si="72"/>
        <v>0</v>
      </c>
      <c r="AZ121" s="15">
        <f t="shared" ca="1" si="72"/>
        <v>0</v>
      </c>
      <c r="BA121" s="15">
        <f t="shared" ca="1" si="72"/>
        <v>0</v>
      </c>
      <c r="BB121" s="15">
        <f t="shared" ca="1" si="72"/>
        <v>0</v>
      </c>
      <c r="BC121" s="15">
        <f t="shared" ca="1" si="72"/>
        <v>0</v>
      </c>
      <c r="BD121" s="15">
        <f t="shared" ca="1" si="72"/>
        <v>0</v>
      </c>
      <c r="BE121" s="15">
        <f t="shared" ca="1" si="72"/>
        <v>0</v>
      </c>
      <c r="BF121" s="15">
        <f t="shared" ca="1" si="72"/>
        <v>0</v>
      </c>
      <c r="BG121" s="15">
        <f t="shared" ca="1" si="72"/>
        <v>0</v>
      </c>
    </row>
    <row r="122" spans="1:59" x14ac:dyDescent="0.2">
      <c r="A122" s="189">
        <f t="shared" ca="1" si="59"/>
        <v>0</v>
      </c>
      <c r="B122" s="189">
        <f t="shared" ca="1" si="60"/>
        <v>0</v>
      </c>
      <c r="C122" s="189">
        <f t="shared" ca="1" si="61"/>
        <v>0</v>
      </c>
      <c r="D122" s="189">
        <f t="shared" ca="1" si="62"/>
        <v>0</v>
      </c>
      <c r="E122" s="189">
        <f t="shared" ca="1" si="63"/>
        <v>0</v>
      </c>
      <c r="F122" s="15">
        <f t="shared" ca="1" si="64"/>
        <v>0</v>
      </c>
      <c r="G122" s="15">
        <f t="shared" ca="1" si="65"/>
        <v>0</v>
      </c>
      <c r="H122" s="15">
        <f t="shared" ca="1" si="72"/>
        <v>0</v>
      </c>
      <c r="I122" s="15">
        <f t="shared" ca="1" si="72"/>
        <v>0</v>
      </c>
      <c r="J122" s="15">
        <f t="shared" ca="1" si="72"/>
        <v>0</v>
      </c>
      <c r="K122" s="15">
        <f t="shared" ca="1" si="72"/>
        <v>0</v>
      </c>
      <c r="L122" s="15">
        <f t="shared" ca="1" si="72"/>
        <v>0</v>
      </c>
      <c r="M122" s="15">
        <f t="shared" ca="1" si="72"/>
        <v>0</v>
      </c>
      <c r="N122" s="15">
        <f t="shared" ca="1" si="72"/>
        <v>0</v>
      </c>
      <c r="O122" s="15">
        <f t="shared" ca="1" si="72"/>
        <v>0</v>
      </c>
      <c r="P122" s="15">
        <f t="shared" ca="1" si="72"/>
        <v>0</v>
      </c>
      <c r="Q122" s="15">
        <f t="shared" ca="1" si="72"/>
        <v>0</v>
      </c>
      <c r="R122" s="15">
        <f t="shared" ca="1" si="72"/>
        <v>0</v>
      </c>
      <c r="S122" s="15">
        <f t="shared" ca="1" si="72"/>
        <v>0</v>
      </c>
      <c r="T122" s="15">
        <f t="shared" ca="1" si="72"/>
        <v>0</v>
      </c>
      <c r="U122" s="15">
        <f t="shared" ca="1" si="72"/>
        <v>0</v>
      </c>
      <c r="V122" s="15">
        <f t="shared" ca="1" si="72"/>
        <v>0</v>
      </c>
      <c r="W122" s="15">
        <f t="shared" ca="1" si="72"/>
        <v>0</v>
      </c>
      <c r="X122" s="15">
        <f t="shared" ca="1" si="72"/>
        <v>0</v>
      </c>
      <c r="Y122" s="15">
        <f t="shared" ref="H122:BG127" ca="1" si="73">IFERROR(SUMIFS(OFFSET(INDIRECT(ADDRESS(1,1,1,1,TEXT(Y$2,"YYYY-MM-DD"))),3,Y$20-1,40,1),OFFSET(INDIRECT(ADDRESS(1,1,1,1,TEXT(Y$2,"YYYY-MM-DD"))),3,0,40,1),$A122,OFFSET(INDIRECT(ADDRESS(1,1,1,1,TEXT(Y$2,"YYYY-MM-DD"))),3,Y$20,40,1),"Y"),0)+IFERROR(SUMIFS(OFFSET(INDIRECT(ADDRESS(1,1,1,1,TEXT(Y$2,"YYYY-MM-DD"))),3,Y$20-1,40,1),OFFSET(INDIRECT(ADDRESS(1,1,1,1,TEXT(Y$2,"YYYY-MM-DD"))),3,0,40,1),$A122,OFFSET(INDIRECT(ADDRESS(1,1,1,1,TEXT(Y$2,"YYYY-MM-DD"))),3,Y$20,40,1),"N",OFFSET(INDIRECT(ADDRESS(1,1,1,1,TEXT(Y$2,"YYYY-MM-DD"))),3,3,40,1),"Leave"),0)+IFERROR(IF($F$19="N",SUMIFS(OFFSET(INDIRECT(ADDRESS(1,1,1,1,TEXT(Y$2,"YYYY-MM-DD"))),3,Y$20-1,40,1),OFFSET(INDIRECT(ADDRESS(1,1,1,1,TEXT(Y$2,"YYYY-MM-DD"))),3,0,40,1),$A122,OFFSET(INDIRECT(ADDRESS(1,1,1,1,TEXT(Y$2,"YYYY-MM-DD"))),3,Y$20,40,1),"N",OFFSET(INDIRECT(ADDRESS(1,1,1,1,TEXT(Y$2,"YYYY-MM-DD"))),3,3,40,1),"&lt;&gt;Leave")),0)</f>
        <v>0</v>
      </c>
      <c r="Z122" s="15">
        <f t="shared" ca="1" si="73"/>
        <v>0</v>
      </c>
      <c r="AA122" s="15">
        <f t="shared" ca="1" si="73"/>
        <v>0</v>
      </c>
      <c r="AB122" s="15">
        <f t="shared" ca="1" si="73"/>
        <v>0</v>
      </c>
      <c r="AC122" s="15">
        <f t="shared" ca="1" si="73"/>
        <v>0</v>
      </c>
      <c r="AD122" s="15">
        <f t="shared" ca="1" si="73"/>
        <v>0</v>
      </c>
      <c r="AE122" s="15">
        <f t="shared" ca="1" si="73"/>
        <v>0</v>
      </c>
      <c r="AF122" s="15">
        <f t="shared" ca="1" si="73"/>
        <v>0</v>
      </c>
      <c r="AG122" s="15">
        <f t="shared" ca="1" si="73"/>
        <v>0</v>
      </c>
      <c r="AH122" s="15">
        <f t="shared" ca="1" si="73"/>
        <v>0</v>
      </c>
      <c r="AI122" s="15">
        <f t="shared" ca="1" si="73"/>
        <v>0</v>
      </c>
      <c r="AJ122" s="15">
        <f t="shared" ca="1" si="73"/>
        <v>0</v>
      </c>
      <c r="AK122" s="15">
        <f t="shared" ca="1" si="73"/>
        <v>0</v>
      </c>
      <c r="AL122" s="15">
        <f t="shared" ca="1" si="73"/>
        <v>0</v>
      </c>
      <c r="AM122" s="15">
        <f t="shared" ca="1" si="73"/>
        <v>0</v>
      </c>
      <c r="AN122" s="15">
        <f t="shared" ca="1" si="73"/>
        <v>0</v>
      </c>
      <c r="AO122" s="15">
        <f t="shared" ca="1" si="73"/>
        <v>0</v>
      </c>
      <c r="AP122" s="15">
        <f t="shared" ca="1" si="73"/>
        <v>0</v>
      </c>
      <c r="AQ122" s="15">
        <f t="shared" ca="1" si="73"/>
        <v>0</v>
      </c>
      <c r="AR122" s="15">
        <f t="shared" ca="1" si="73"/>
        <v>0</v>
      </c>
      <c r="AS122" s="15">
        <f t="shared" ca="1" si="73"/>
        <v>0</v>
      </c>
      <c r="AT122" s="15">
        <f t="shared" ca="1" si="73"/>
        <v>0</v>
      </c>
      <c r="AU122" s="15">
        <f t="shared" ca="1" si="73"/>
        <v>0</v>
      </c>
      <c r="AV122" s="15">
        <f t="shared" ca="1" si="73"/>
        <v>0</v>
      </c>
      <c r="AW122" s="15">
        <f t="shared" ca="1" si="73"/>
        <v>0</v>
      </c>
      <c r="AX122" s="15">
        <f t="shared" ca="1" si="73"/>
        <v>0</v>
      </c>
      <c r="AY122" s="15">
        <f t="shared" ca="1" si="73"/>
        <v>0</v>
      </c>
      <c r="AZ122" s="15">
        <f t="shared" ca="1" si="73"/>
        <v>0</v>
      </c>
      <c r="BA122" s="15">
        <f t="shared" ca="1" si="73"/>
        <v>0</v>
      </c>
      <c r="BB122" s="15">
        <f t="shared" ca="1" si="73"/>
        <v>0</v>
      </c>
      <c r="BC122" s="15">
        <f t="shared" ca="1" si="73"/>
        <v>0</v>
      </c>
      <c r="BD122" s="15">
        <f t="shared" ca="1" si="73"/>
        <v>0</v>
      </c>
      <c r="BE122" s="15">
        <f t="shared" ca="1" si="73"/>
        <v>0</v>
      </c>
      <c r="BF122" s="15">
        <f t="shared" ca="1" si="73"/>
        <v>0</v>
      </c>
      <c r="BG122" s="15">
        <f t="shared" ca="1" si="73"/>
        <v>0</v>
      </c>
    </row>
    <row r="123" spans="1:59" x14ac:dyDescent="0.2">
      <c r="A123" s="189">
        <f t="shared" ca="1" si="59"/>
        <v>0</v>
      </c>
      <c r="B123" s="189">
        <f t="shared" ca="1" si="60"/>
        <v>0</v>
      </c>
      <c r="C123" s="189">
        <f t="shared" ca="1" si="61"/>
        <v>0</v>
      </c>
      <c r="D123" s="189">
        <f t="shared" ca="1" si="62"/>
        <v>0</v>
      </c>
      <c r="E123" s="189">
        <f t="shared" ca="1" si="63"/>
        <v>0</v>
      </c>
      <c r="F123" s="15">
        <f t="shared" ca="1" si="64"/>
        <v>0</v>
      </c>
      <c r="G123" s="15">
        <f t="shared" ca="1" si="65"/>
        <v>0</v>
      </c>
      <c r="H123" s="15">
        <f t="shared" ca="1" si="73"/>
        <v>0</v>
      </c>
      <c r="I123" s="15">
        <f t="shared" ca="1" si="73"/>
        <v>0</v>
      </c>
      <c r="J123" s="15">
        <f t="shared" ca="1" si="73"/>
        <v>0</v>
      </c>
      <c r="K123" s="15">
        <f t="shared" ca="1" si="73"/>
        <v>0</v>
      </c>
      <c r="L123" s="15">
        <f t="shared" ca="1" si="73"/>
        <v>0</v>
      </c>
      <c r="M123" s="15">
        <f t="shared" ca="1" si="73"/>
        <v>0</v>
      </c>
      <c r="N123" s="15">
        <f t="shared" ca="1" si="73"/>
        <v>0</v>
      </c>
      <c r="O123" s="15">
        <f t="shared" ca="1" si="73"/>
        <v>0</v>
      </c>
      <c r="P123" s="15">
        <f t="shared" ca="1" si="73"/>
        <v>0</v>
      </c>
      <c r="Q123" s="15">
        <f t="shared" ca="1" si="73"/>
        <v>0</v>
      </c>
      <c r="R123" s="15">
        <f t="shared" ca="1" si="73"/>
        <v>0</v>
      </c>
      <c r="S123" s="15">
        <f t="shared" ca="1" si="73"/>
        <v>0</v>
      </c>
      <c r="T123" s="15">
        <f t="shared" ca="1" si="73"/>
        <v>0</v>
      </c>
      <c r="U123" s="15">
        <f t="shared" ca="1" si="73"/>
        <v>0</v>
      </c>
      <c r="V123" s="15">
        <f t="shared" ca="1" si="73"/>
        <v>0</v>
      </c>
      <c r="W123" s="15">
        <f t="shared" ca="1" si="73"/>
        <v>0</v>
      </c>
      <c r="X123" s="15">
        <f t="shared" ca="1" si="73"/>
        <v>0</v>
      </c>
      <c r="Y123" s="15">
        <f t="shared" ca="1" si="73"/>
        <v>0</v>
      </c>
      <c r="Z123" s="15">
        <f t="shared" ca="1" si="73"/>
        <v>0</v>
      </c>
      <c r="AA123" s="15">
        <f t="shared" ca="1" si="73"/>
        <v>0</v>
      </c>
      <c r="AB123" s="15">
        <f t="shared" ca="1" si="73"/>
        <v>0</v>
      </c>
      <c r="AC123" s="15">
        <f t="shared" ca="1" si="73"/>
        <v>0</v>
      </c>
      <c r="AD123" s="15">
        <f t="shared" ca="1" si="73"/>
        <v>0</v>
      </c>
      <c r="AE123" s="15">
        <f t="shared" ca="1" si="73"/>
        <v>0</v>
      </c>
      <c r="AF123" s="15">
        <f t="shared" ca="1" si="73"/>
        <v>0</v>
      </c>
      <c r="AG123" s="15">
        <f t="shared" ca="1" si="73"/>
        <v>0</v>
      </c>
      <c r="AH123" s="15">
        <f t="shared" ca="1" si="73"/>
        <v>0</v>
      </c>
      <c r="AI123" s="15">
        <f t="shared" ca="1" si="73"/>
        <v>0</v>
      </c>
      <c r="AJ123" s="15">
        <f t="shared" ca="1" si="73"/>
        <v>0</v>
      </c>
      <c r="AK123" s="15">
        <f t="shared" ca="1" si="73"/>
        <v>0</v>
      </c>
      <c r="AL123" s="15">
        <f t="shared" ca="1" si="73"/>
        <v>0</v>
      </c>
      <c r="AM123" s="15">
        <f t="shared" ca="1" si="73"/>
        <v>0</v>
      </c>
      <c r="AN123" s="15">
        <f t="shared" ca="1" si="73"/>
        <v>0</v>
      </c>
      <c r="AO123" s="15">
        <f t="shared" ca="1" si="73"/>
        <v>0</v>
      </c>
      <c r="AP123" s="15">
        <f t="shared" ca="1" si="73"/>
        <v>0</v>
      </c>
      <c r="AQ123" s="15">
        <f t="shared" ca="1" si="73"/>
        <v>0</v>
      </c>
      <c r="AR123" s="15">
        <f t="shared" ca="1" si="73"/>
        <v>0</v>
      </c>
      <c r="AS123" s="15">
        <f t="shared" ca="1" si="73"/>
        <v>0</v>
      </c>
      <c r="AT123" s="15">
        <f t="shared" ca="1" si="73"/>
        <v>0</v>
      </c>
      <c r="AU123" s="15">
        <f t="shared" ca="1" si="73"/>
        <v>0</v>
      </c>
      <c r="AV123" s="15">
        <f t="shared" ca="1" si="73"/>
        <v>0</v>
      </c>
      <c r="AW123" s="15">
        <f t="shared" ca="1" si="73"/>
        <v>0</v>
      </c>
      <c r="AX123" s="15">
        <f t="shared" ca="1" si="73"/>
        <v>0</v>
      </c>
      <c r="AY123" s="15">
        <f t="shared" ca="1" si="73"/>
        <v>0</v>
      </c>
      <c r="AZ123" s="15">
        <f t="shared" ca="1" si="73"/>
        <v>0</v>
      </c>
      <c r="BA123" s="15">
        <f t="shared" ca="1" si="73"/>
        <v>0</v>
      </c>
      <c r="BB123" s="15">
        <f t="shared" ca="1" si="73"/>
        <v>0</v>
      </c>
      <c r="BC123" s="15">
        <f t="shared" ca="1" si="73"/>
        <v>0</v>
      </c>
      <c r="BD123" s="15">
        <f t="shared" ca="1" si="73"/>
        <v>0</v>
      </c>
      <c r="BE123" s="15">
        <f t="shared" ca="1" si="73"/>
        <v>0</v>
      </c>
      <c r="BF123" s="15">
        <f t="shared" ca="1" si="73"/>
        <v>0</v>
      </c>
      <c r="BG123" s="15">
        <f t="shared" ca="1" si="73"/>
        <v>0</v>
      </c>
    </row>
    <row r="124" spans="1:59" x14ac:dyDescent="0.2">
      <c r="A124" s="189">
        <f t="shared" ca="1" si="59"/>
        <v>0</v>
      </c>
      <c r="B124" s="189">
        <f t="shared" ca="1" si="60"/>
        <v>0</v>
      </c>
      <c r="C124" s="189">
        <f t="shared" ca="1" si="61"/>
        <v>0</v>
      </c>
      <c r="D124" s="189">
        <f t="shared" ca="1" si="62"/>
        <v>0</v>
      </c>
      <c r="E124" s="189">
        <f t="shared" ca="1" si="63"/>
        <v>0</v>
      </c>
      <c r="F124" s="15">
        <f t="shared" ca="1" si="64"/>
        <v>0</v>
      </c>
      <c r="G124" s="15">
        <f t="shared" ca="1" si="65"/>
        <v>0</v>
      </c>
      <c r="H124" s="15">
        <f t="shared" ca="1" si="73"/>
        <v>0</v>
      </c>
      <c r="I124" s="15">
        <f t="shared" ca="1" si="73"/>
        <v>0</v>
      </c>
      <c r="J124" s="15">
        <f t="shared" ca="1" si="73"/>
        <v>0</v>
      </c>
      <c r="K124" s="15">
        <f t="shared" ca="1" si="73"/>
        <v>0</v>
      </c>
      <c r="L124" s="15">
        <f t="shared" ca="1" si="73"/>
        <v>0</v>
      </c>
      <c r="M124" s="15">
        <f t="shared" ca="1" si="73"/>
        <v>0</v>
      </c>
      <c r="N124" s="15">
        <f t="shared" ca="1" si="73"/>
        <v>0</v>
      </c>
      <c r="O124" s="15">
        <f t="shared" ca="1" si="73"/>
        <v>0</v>
      </c>
      <c r="P124" s="15">
        <f t="shared" ca="1" si="73"/>
        <v>0</v>
      </c>
      <c r="Q124" s="15">
        <f t="shared" ca="1" si="73"/>
        <v>0</v>
      </c>
      <c r="R124" s="15">
        <f t="shared" ca="1" si="73"/>
        <v>0</v>
      </c>
      <c r="S124" s="15">
        <f t="shared" ca="1" si="73"/>
        <v>0</v>
      </c>
      <c r="T124" s="15">
        <f t="shared" ca="1" si="73"/>
        <v>0</v>
      </c>
      <c r="U124" s="15">
        <f t="shared" ca="1" si="73"/>
        <v>0</v>
      </c>
      <c r="V124" s="15">
        <f t="shared" ca="1" si="73"/>
        <v>0</v>
      </c>
      <c r="W124" s="15">
        <f t="shared" ca="1" si="73"/>
        <v>0</v>
      </c>
      <c r="X124" s="15">
        <f t="shared" ca="1" si="73"/>
        <v>0</v>
      </c>
      <c r="Y124" s="15">
        <f t="shared" ca="1" si="73"/>
        <v>0</v>
      </c>
      <c r="Z124" s="15">
        <f t="shared" ca="1" si="73"/>
        <v>0</v>
      </c>
      <c r="AA124" s="15">
        <f t="shared" ca="1" si="73"/>
        <v>0</v>
      </c>
      <c r="AB124" s="15">
        <f t="shared" ca="1" si="73"/>
        <v>0</v>
      </c>
      <c r="AC124" s="15">
        <f t="shared" ca="1" si="73"/>
        <v>0</v>
      </c>
      <c r="AD124" s="15">
        <f t="shared" ca="1" si="73"/>
        <v>0</v>
      </c>
      <c r="AE124" s="15">
        <f t="shared" ca="1" si="73"/>
        <v>0</v>
      </c>
      <c r="AF124" s="15">
        <f t="shared" ca="1" si="73"/>
        <v>0</v>
      </c>
      <c r="AG124" s="15">
        <f t="shared" ca="1" si="73"/>
        <v>0</v>
      </c>
      <c r="AH124" s="15">
        <f t="shared" ca="1" si="73"/>
        <v>0</v>
      </c>
      <c r="AI124" s="15">
        <f t="shared" ca="1" si="73"/>
        <v>0</v>
      </c>
      <c r="AJ124" s="15">
        <f t="shared" ca="1" si="73"/>
        <v>0</v>
      </c>
      <c r="AK124" s="15">
        <f t="shared" ca="1" si="73"/>
        <v>0</v>
      </c>
      <c r="AL124" s="15">
        <f t="shared" ca="1" si="73"/>
        <v>0</v>
      </c>
      <c r="AM124" s="15">
        <f t="shared" ca="1" si="73"/>
        <v>0</v>
      </c>
      <c r="AN124" s="15">
        <f t="shared" ca="1" si="73"/>
        <v>0</v>
      </c>
      <c r="AO124" s="15">
        <f t="shared" ca="1" si="73"/>
        <v>0</v>
      </c>
      <c r="AP124" s="15">
        <f t="shared" ca="1" si="73"/>
        <v>0</v>
      </c>
      <c r="AQ124" s="15">
        <f t="shared" ca="1" si="73"/>
        <v>0</v>
      </c>
      <c r="AR124" s="15">
        <f t="shared" ca="1" si="73"/>
        <v>0</v>
      </c>
      <c r="AS124" s="15">
        <f t="shared" ca="1" si="73"/>
        <v>0</v>
      </c>
      <c r="AT124" s="15">
        <f t="shared" ca="1" si="73"/>
        <v>0</v>
      </c>
      <c r="AU124" s="15">
        <f t="shared" ca="1" si="73"/>
        <v>0</v>
      </c>
      <c r="AV124" s="15">
        <f t="shared" ca="1" si="73"/>
        <v>0</v>
      </c>
      <c r="AW124" s="15">
        <f t="shared" ca="1" si="73"/>
        <v>0</v>
      </c>
      <c r="AX124" s="15">
        <f t="shared" ca="1" si="73"/>
        <v>0</v>
      </c>
      <c r="AY124" s="15">
        <f t="shared" ca="1" si="73"/>
        <v>0</v>
      </c>
      <c r="AZ124" s="15">
        <f t="shared" ca="1" si="73"/>
        <v>0</v>
      </c>
      <c r="BA124" s="15">
        <f t="shared" ca="1" si="73"/>
        <v>0</v>
      </c>
      <c r="BB124" s="15">
        <f t="shared" ca="1" si="73"/>
        <v>0</v>
      </c>
      <c r="BC124" s="15">
        <f t="shared" ca="1" si="73"/>
        <v>0</v>
      </c>
      <c r="BD124" s="15">
        <f t="shared" ca="1" si="73"/>
        <v>0</v>
      </c>
      <c r="BE124" s="15">
        <f t="shared" ca="1" si="73"/>
        <v>0</v>
      </c>
      <c r="BF124" s="15">
        <f t="shared" ca="1" si="73"/>
        <v>0</v>
      </c>
      <c r="BG124" s="15">
        <f t="shared" ca="1" si="73"/>
        <v>0</v>
      </c>
    </row>
    <row r="125" spans="1:59" x14ac:dyDescent="0.2">
      <c r="A125" s="189">
        <f t="shared" ca="1" si="59"/>
        <v>0</v>
      </c>
      <c r="B125" s="189">
        <f t="shared" ca="1" si="60"/>
        <v>0</v>
      </c>
      <c r="C125" s="189">
        <f t="shared" ca="1" si="61"/>
        <v>0</v>
      </c>
      <c r="D125" s="189">
        <f t="shared" ca="1" si="62"/>
        <v>0</v>
      </c>
      <c r="E125" s="189">
        <f t="shared" ca="1" si="63"/>
        <v>0</v>
      </c>
      <c r="F125" s="15">
        <f t="shared" ca="1" si="64"/>
        <v>0</v>
      </c>
      <c r="G125" s="15">
        <f t="shared" ca="1" si="65"/>
        <v>0</v>
      </c>
      <c r="H125" s="15">
        <f t="shared" ca="1" si="73"/>
        <v>0</v>
      </c>
      <c r="I125" s="15">
        <f t="shared" ca="1" si="73"/>
        <v>0</v>
      </c>
      <c r="J125" s="15">
        <f t="shared" ca="1" si="73"/>
        <v>0</v>
      </c>
      <c r="K125" s="15">
        <f t="shared" ca="1" si="73"/>
        <v>0</v>
      </c>
      <c r="L125" s="15">
        <f t="shared" ca="1" si="73"/>
        <v>0</v>
      </c>
      <c r="M125" s="15">
        <f t="shared" ca="1" si="73"/>
        <v>0</v>
      </c>
      <c r="N125" s="15">
        <f t="shared" ca="1" si="73"/>
        <v>0</v>
      </c>
      <c r="O125" s="15">
        <f t="shared" ca="1" si="73"/>
        <v>0</v>
      </c>
      <c r="P125" s="15">
        <f t="shared" ca="1" si="73"/>
        <v>0</v>
      </c>
      <c r="Q125" s="15">
        <f t="shared" ca="1" si="73"/>
        <v>0</v>
      </c>
      <c r="R125" s="15">
        <f t="shared" ca="1" si="73"/>
        <v>0</v>
      </c>
      <c r="S125" s="15">
        <f t="shared" ca="1" si="73"/>
        <v>0</v>
      </c>
      <c r="T125" s="15">
        <f t="shared" ca="1" si="73"/>
        <v>0</v>
      </c>
      <c r="U125" s="15">
        <f t="shared" ca="1" si="73"/>
        <v>0</v>
      </c>
      <c r="V125" s="15">
        <f t="shared" ca="1" si="73"/>
        <v>0</v>
      </c>
      <c r="W125" s="15">
        <f t="shared" ca="1" si="73"/>
        <v>0</v>
      </c>
      <c r="X125" s="15">
        <f t="shared" ca="1" si="73"/>
        <v>0</v>
      </c>
      <c r="Y125" s="15">
        <f t="shared" ca="1" si="73"/>
        <v>0</v>
      </c>
      <c r="Z125" s="15">
        <f t="shared" ca="1" si="73"/>
        <v>0</v>
      </c>
      <c r="AA125" s="15">
        <f t="shared" ca="1" si="73"/>
        <v>0</v>
      </c>
      <c r="AB125" s="15">
        <f t="shared" ca="1" si="73"/>
        <v>0</v>
      </c>
      <c r="AC125" s="15">
        <f t="shared" ca="1" si="73"/>
        <v>0</v>
      </c>
      <c r="AD125" s="15">
        <f t="shared" ca="1" si="73"/>
        <v>0</v>
      </c>
      <c r="AE125" s="15">
        <f t="shared" ca="1" si="73"/>
        <v>0</v>
      </c>
      <c r="AF125" s="15">
        <f t="shared" ca="1" si="73"/>
        <v>0</v>
      </c>
      <c r="AG125" s="15">
        <f t="shared" ca="1" si="73"/>
        <v>0</v>
      </c>
      <c r="AH125" s="15">
        <f t="shared" ca="1" si="73"/>
        <v>0</v>
      </c>
      <c r="AI125" s="15">
        <f t="shared" ca="1" si="73"/>
        <v>0</v>
      </c>
      <c r="AJ125" s="15">
        <f t="shared" ca="1" si="73"/>
        <v>0</v>
      </c>
      <c r="AK125" s="15">
        <f t="shared" ca="1" si="73"/>
        <v>0</v>
      </c>
      <c r="AL125" s="15">
        <f t="shared" ca="1" si="73"/>
        <v>0</v>
      </c>
      <c r="AM125" s="15">
        <f t="shared" ca="1" si="73"/>
        <v>0</v>
      </c>
      <c r="AN125" s="15">
        <f t="shared" ca="1" si="73"/>
        <v>0</v>
      </c>
      <c r="AO125" s="15">
        <f t="shared" ca="1" si="73"/>
        <v>0</v>
      </c>
      <c r="AP125" s="15">
        <f t="shared" ca="1" si="73"/>
        <v>0</v>
      </c>
      <c r="AQ125" s="15">
        <f t="shared" ca="1" si="73"/>
        <v>0</v>
      </c>
      <c r="AR125" s="15">
        <f t="shared" ca="1" si="73"/>
        <v>0</v>
      </c>
      <c r="AS125" s="15">
        <f t="shared" ca="1" si="73"/>
        <v>0</v>
      </c>
      <c r="AT125" s="15">
        <f t="shared" ca="1" si="73"/>
        <v>0</v>
      </c>
      <c r="AU125" s="15">
        <f t="shared" ca="1" si="73"/>
        <v>0</v>
      </c>
      <c r="AV125" s="15">
        <f t="shared" ca="1" si="73"/>
        <v>0</v>
      </c>
      <c r="AW125" s="15">
        <f t="shared" ca="1" si="73"/>
        <v>0</v>
      </c>
      <c r="AX125" s="15">
        <f t="shared" ca="1" si="73"/>
        <v>0</v>
      </c>
      <c r="AY125" s="15">
        <f t="shared" ca="1" si="73"/>
        <v>0</v>
      </c>
      <c r="AZ125" s="15">
        <f t="shared" ca="1" si="73"/>
        <v>0</v>
      </c>
      <c r="BA125" s="15">
        <f t="shared" ca="1" si="73"/>
        <v>0</v>
      </c>
      <c r="BB125" s="15">
        <f t="shared" ca="1" si="73"/>
        <v>0</v>
      </c>
      <c r="BC125" s="15">
        <f t="shared" ca="1" si="73"/>
        <v>0</v>
      </c>
      <c r="BD125" s="15">
        <f t="shared" ca="1" si="73"/>
        <v>0</v>
      </c>
      <c r="BE125" s="15">
        <f t="shared" ca="1" si="73"/>
        <v>0</v>
      </c>
      <c r="BF125" s="15">
        <f t="shared" ca="1" si="73"/>
        <v>0</v>
      </c>
      <c r="BG125" s="15">
        <f t="shared" ca="1" si="73"/>
        <v>0</v>
      </c>
    </row>
    <row r="126" spans="1:59" x14ac:dyDescent="0.2">
      <c r="A126" s="189">
        <f t="shared" ca="1" si="59"/>
        <v>0</v>
      </c>
      <c r="B126" s="189">
        <f t="shared" ca="1" si="60"/>
        <v>0</v>
      </c>
      <c r="C126" s="189">
        <f t="shared" ca="1" si="61"/>
        <v>0</v>
      </c>
      <c r="D126" s="189">
        <f t="shared" ca="1" si="62"/>
        <v>0</v>
      </c>
      <c r="E126" s="189">
        <f t="shared" ca="1" si="63"/>
        <v>0</v>
      </c>
      <c r="F126" s="15">
        <f t="shared" ca="1" si="64"/>
        <v>0</v>
      </c>
      <c r="G126" s="15">
        <f t="shared" ca="1" si="65"/>
        <v>0</v>
      </c>
      <c r="H126" s="15">
        <f t="shared" ca="1" si="73"/>
        <v>0</v>
      </c>
      <c r="I126" s="15">
        <f t="shared" ca="1" si="73"/>
        <v>0</v>
      </c>
      <c r="J126" s="15">
        <f t="shared" ca="1" si="73"/>
        <v>0</v>
      </c>
      <c r="K126" s="15">
        <f t="shared" ca="1" si="73"/>
        <v>0</v>
      </c>
      <c r="L126" s="15">
        <f t="shared" ca="1" si="73"/>
        <v>0</v>
      </c>
      <c r="M126" s="15">
        <f t="shared" ca="1" si="73"/>
        <v>0</v>
      </c>
      <c r="N126" s="15">
        <f t="shared" ca="1" si="73"/>
        <v>0</v>
      </c>
      <c r="O126" s="15">
        <f t="shared" ca="1" si="73"/>
        <v>0</v>
      </c>
      <c r="P126" s="15">
        <f t="shared" ca="1" si="73"/>
        <v>0</v>
      </c>
      <c r="Q126" s="15">
        <f t="shared" ca="1" si="73"/>
        <v>0</v>
      </c>
      <c r="R126" s="15">
        <f t="shared" ca="1" si="73"/>
        <v>0</v>
      </c>
      <c r="S126" s="15">
        <f t="shared" ca="1" si="73"/>
        <v>0</v>
      </c>
      <c r="T126" s="15">
        <f t="shared" ca="1" si="73"/>
        <v>0</v>
      </c>
      <c r="U126" s="15">
        <f t="shared" ca="1" si="73"/>
        <v>0</v>
      </c>
      <c r="V126" s="15">
        <f t="shared" ca="1" si="73"/>
        <v>0</v>
      </c>
      <c r="W126" s="15">
        <f t="shared" ca="1" si="73"/>
        <v>0</v>
      </c>
      <c r="X126" s="15">
        <f t="shared" ca="1" si="73"/>
        <v>0</v>
      </c>
      <c r="Y126" s="15">
        <f t="shared" ca="1" si="73"/>
        <v>0</v>
      </c>
      <c r="Z126" s="15">
        <f t="shared" ca="1" si="73"/>
        <v>0</v>
      </c>
      <c r="AA126" s="15">
        <f t="shared" ca="1" si="73"/>
        <v>0</v>
      </c>
      <c r="AB126" s="15">
        <f t="shared" ca="1" si="73"/>
        <v>0</v>
      </c>
      <c r="AC126" s="15">
        <f t="shared" ca="1" si="73"/>
        <v>0</v>
      </c>
      <c r="AD126" s="15">
        <f t="shared" ca="1" si="73"/>
        <v>0</v>
      </c>
      <c r="AE126" s="15">
        <f t="shared" ca="1" si="73"/>
        <v>0</v>
      </c>
      <c r="AF126" s="15">
        <f t="shared" ca="1" si="73"/>
        <v>0</v>
      </c>
      <c r="AG126" s="15">
        <f t="shared" ca="1" si="73"/>
        <v>0</v>
      </c>
      <c r="AH126" s="15">
        <f t="shared" ca="1" si="73"/>
        <v>0</v>
      </c>
      <c r="AI126" s="15">
        <f t="shared" ca="1" si="73"/>
        <v>0</v>
      </c>
      <c r="AJ126" s="15">
        <f t="shared" ca="1" si="73"/>
        <v>0</v>
      </c>
      <c r="AK126" s="15">
        <f t="shared" ca="1" si="73"/>
        <v>0</v>
      </c>
      <c r="AL126" s="15">
        <f t="shared" ca="1" si="73"/>
        <v>0</v>
      </c>
      <c r="AM126" s="15">
        <f t="shared" ca="1" si="73"/>
        <v>0</v>
      </c>
      <c r="AN126" s="15">
        <f t="shared" ca="1" si="73"/>
        <v>0</v>
      </c>
      <c r="AO126" s="15">
        <f t="shared" ca="1" si="73"/>
        <v>0</v>
      </c>
      <c r="AP126" s="15">
        <f t="shared" ca="1" si="73"/>
        <v>0</v>
      </c>
      <c r="AQ126" s="15">
        <f t="shared" ca="1" si="73"/>
        <v>0</v>
      </c>
      <c r="AR126" s="15">
        <f t="shared" ca="1" si="73"/>
        <v>0</v>
      </c>
      <c r="AS126" s="15">
        <f t="shared" ca="1" si="73"/>
        <v>0</v>
      </c>
      <c r="AT126" s="15">
        <f t="shared" ca="1" si="73"/>
        <v>0</v>
      </c>
      <c r="AU126" s="15">
        <f t="shared" ca="1" si="73"/>
        <v>0</v>
      </c>
      <c r="AV126" s="15">
        <f t="shared" ca="1" si="73"/>
        <v>0</v>
      </c>
      <c r="AW126" s="15">
        <f t="shared" ca="1" si="73"/>
        <v>0</v>
      </c>
      <c r="AX126" s="15">
        <f t="shared" ca="1" si="73"/>
        <v>0</v>
      </c>
      <c r="AY126" s="15">
        <f t="shared" ca="1" si="73"/>
        <v>0</v>
      </c>
      <c r="AZ126" s="15">
        <f t="shared" ca="1" si="73"/>
        <v>0</v>
      </c>
      <c r="BA126" s="15">
        <f t="shared" ca="1" si="73"/>
        <v>0</v>
      </c>
      <c r="BB126" s="15">
        <f t="shared" ca="1" si="73"/>
        <v>0</v>
      </c>
      <c r="BC126" s="15">
        <f t="shared" ca="1" si="73"/>
        <v>0</v>
      </c>
      <c r="BD126" s="15">
        <f t="shared" ca="1" si="73"/>
        <v>0</v>
      </c>
      <c r="BE126" s="15">
        <f t="shared" ca="1" si="73"/>
        <v>0</v>
      </c>
      <c r="BF126" s="15">
        <f t="shared" ca="1" si="73"/>
        <v>0</v>
      </c>
      <c r="BG126" s="15">
        <f t="shared" ca="1" si="73"/>
        <v>0</v>
      </c>
    </row>
    <row r="127" spans="1:59" x14ac:dyDescent="0.2">
      <c r="A127" s="189">
        <f t="shared" ca="1" si="59"/>
        <v>0</v>
      </c>
      <c r="B127" s="189">
        <f t="shared" ca="1" si="60"/>
        <v>0</v>
      </c>
      <c r="C127" s="189">
        <f t="shared" ca="1" si="61"/>
        <v>0</v>
      </c>
      <c r="D127" s="189">
        <f t="shared" ca="1" si="62"/>
        <v>0</v>
      </c>
      <c r="E127" s="189">
        <f t="shared" ca="1" si="63"/>
        <v>0</v>
      </c>
      <c r="F127" s="15">
        <f t="shared" ca="1" si="64"/>
        <v>0</v>
      </c>
      <c r="G127" s="15">
        <f t="shared" ca="1" si="65"/>
        <v>0</v>
      </c>
      <c r="H127" s="15">
        <f t="shared" ca="1" si="73"/>
        <v>0</v>
      </c>
      <c r="I127" s="15">
        <f t="shared" ca="1" si="73"/>
        <v>0</v>
      </c>
      <c r="J127" s="15">
        <f t="shared" ca="1" si="73"/>
        <v>0</v>
      </c>
      <c r="K127" s="15">
        <f t="shared" ca="1" si="73"/>
        <v>0</v>
      </c>
      <c r="L127" s="15">
        <f t="shared" ca="1" si="73"/>
        <v>0</v>
      </c>
      <c r="M127" s="15">
        <f t="shared" ca="1" si="73"/>
        <v>0</v>
      </c>
      <c r="N127" s="15">
        <f t="shared" ca="1" si="73"/>
        <v>0</v>
      </c>
      <c r="O127" s="15">
        <f t="shared" ca="1" si="73"/>
        <v>0</v>
      </c>
      <c r="P127" s="15">
        <f t="shared" ca="1" si="73"/>
        <v>0</v>
      </c>
      <c r="Q127" s="15">
        <f t="shared" ca="1" si="73"/>
        <v>0</v>
      </c>
      <c r="R127" s="15">
        <f t="shared" ca="1" si="73"/>
        <v>0</v>
      </c>
      <c r="S127" s="15">
        <f t="shared" ca="1" si="73"/>
        <v>0</v>
      </c>
      <c r="T127" s="15">
        <f t="shared" ref="H127:BG132" ca="1" si="74">IFERROR(SUMIFS(OFFSET(INDIRECT(ADDRESS(1,1,1,1,TEXT(T$2,"YYYY-MM-DD"))),3,T$20-1,40,1),OFFSET(INDIRECT(ADDRESS(1,1,1,1,TEXT(T$2,"YYYY-MM-DD"))),3,0,40,1),$A127,OFFSET(INDIRECT(ADDRESS(1,1,1,1,TEXT(T$2,"YYYY-MM-DD"))),3,T$20,40,1),"Y"),0)+IFERROR(SUMIFS(OFFSET(INDIRECT(ADDRESS(1,1,1,1,TEXT(T$2,"YYYY-MM-DD"))),3,T$20-1,40,1),OFFSET(INDIRECT(ADDRESS(1,1,1,1,TEXT(T$2,"YYYY-MM-DD"))),3,0,40,1),$A127,OFFSET(INDIRECT(ADDRESS(1,1,1,1,TEXT(T$2,"YYYY-MM-DD"))),3,T$20,40,1),"N",OFFSET(INDIRECT(ADDRESS(1,1,1,1,TEXT(T$2,"YYYY-MM-DD"))),3,3,40,1),"Leave"),0)+IFERROR(IF($F$19="N",SUMIFS(OFFSET(INDIRECT(ADDRESS(1,1,1,1,TEXT(T$2,"YYYY-MM-DD"))),3,T$20-1,40,1),OFFSET(INDIRECT(ADDRESS(1,1,1,1,TEXT(T$2,"YYYY-MM-DD"))),3,0,40,1),$A127,OFFSET(INDIRECT(ADDRESS(1,1,1,1,TEXT(T$2,"YYYY-MM-DD"))),3,T$20,40,1),"N",OFFSET(INDIRECT(ADDRESS(1,1,1,1,TEXT(T$2,"YYYY-MM-DD"))),3,3,40,1),"&lt;&gt;Leave")),0)</f>
        <v>0</v>
      </c>
      <c r="U127" s="15">
        <f t="shared" ca="1" si="74"/>
        <v>0</v>
      </c>
      <c r="V127" s="15">
        <f t="shared" ca="1" si="74"/>
        <v>0</v>
      </c>
      <c r="W127" s="15">
        <f t="shared" ca="1" si="74"/>
        <v>0</v>
      </c>
      <c r="X127" s="15">
        <f t="shared" ca="1" si="74"/>
        <v>0</v>
      </c>
      <c r="Y127" s="15">
        <f t="shared" ca="1" si="74"/>
        <v>0</v>
      </c>
      <c r="Z127" s="15">
        <f t="shared" ca="1" si="74"/>
        <v>0</v>
      </c>
      <c r="AA127" s="15">
        <f t="shared" ca="1" si="74"/>
        <v>0</v>
      </c>
      <c r="AB127" s="15">
        <f t="shared" ca="1" si="74"/>
        <v>0</v>
      </c>
      <c r="AC127" s="15">
        <f t="shared" ca="1" si="74"/>
        <v>0</v>
      </c>
      <c r="AD127" s="15">
        <f t="shared" ca="1" si="74"/>
        <v>0</v>
      </c>
      <c r="AE127" s="15">
        <f t="shared" ca="1" si="74"/>
        <v>0</v>
      </c>
      <c r="AF127" s="15">
        <f t="shared" ca="1" si="74"/>
        <v>0</v>
      </c>
      <c r="AG127" s="15">
        <f t="shared" ca="1" si="74"/>
        <v>0</v>
      </c>
      <c r="AH127" s="15">
        <f t="shared" ca="1" si="74"/>
        <v>0</v>
      </c>
      <c r="AI127" s="15">
        <f t="shared" ca="1" si="74"/>
        <v>0</v>
      </c>
      <c r="AJ127" s="15">
        <f t="shared" ca="1" si="74"/>
        <v>0</v>
      </c>
      <c r="AK127" s="15">
        <f t="shared" ca="1" si="74"/>
        <v>0</v>
      </c>
      <c r="AL127" s="15">
        <f t="shared" ca="1" si="74"/>
        <v>0</v>
      </c>
      <c r="AM127" s="15">
        <f t="shared" ca="1" si="74"/>
        <v>0</v>
      </c>
      <c r="AN127" s="15">
        <f t="shared" ca="1" si="74"/>
        <v>0</v>
      </c>
      <c r="AO127" s="15">
        <f t="shared" ca="1" si="74"/>
        <v>0</v>
      </c>
      <c r="AP127" s="15">
        <f t="shared" ca="1" si="74"/>
        <v>0</v>
      </c>
      <c r="AQ127" s="15">
        <f t="shared" ca="1" si="74"/>
        <v>0</v>
      </c>
      <c r="AR127" s="15">
        <f t="shared" ca="1" si="74"/>
        <v>0</v>
      </c>
      <c r="AS127" s="15">
        <f t="shared" ca="1" si="74"/>
        <v>0</v>
      </c>
      <c r="AT127" s="15">
        <f t="shared" ca="1" si="74"/>
        <v>0</v>
      </c>
      <c r="AU127" s="15">
        <f t="shared" ca="1" si="74"/>
        <v>0</v>
      </c>
      <c r="AV127" s="15">
        <f t="shared" ca="1" si="74"/>
        <v>0</v>
      </c>
      <c r="AW127" s="15">
        <f t="shared" ca="1" si="74"/>
        <v>0</v>
      </c>
      <c r="AX127" s="15">
        <f t="shared" ca="1" si="74"/>
        <v>0</v>
      </c>
      <c r="AY127" s="15">
        <f t="shared" ca="1" si="74"/>
        <v>0</v>
      </c>
      <c r="AZ127" s="15">
        <f t="shared" ca="1" si="74"/>
        <v>0</v>
      </c>
      <c r="BA127" s="15">
        <f t="shared" ca="1" si="74"/>
        <v>0</v>
      </c>
      <c r="BB127" s="15">
        <f t="shared" ca="1" si="74"/>
        <v>0</v>
      </c>
      <c r="BC127" s="15">
        <f t="shared" ca="1" si="74"/>
        <v>0</v>
      </c>
      <c r="BD127" s="15">
        <f t="shared" ca="1" si="74"/>
        <v>0</v>
      </c>
      <c r="BE127" s="15">
        <f t="shared" ca="1" si="74"/>
        <v>0</v>
      </c>
      <c r="BF127" s="15">
        <f t="shared" ca="1" si="74"/>
        <v>0</v>
      </c>
      <c r="BG127" s="15">
        <f t="shared" ca="1" si="74"/>
        <v>0</v>
      </c>
    </row>
    <row r="128" spans="1:59" x14ac:dyDescent="0.2">
      <c r="A128" s="189">
        <f t="shared" ca="1" si="59"/>
        <v>0</v>
      </c>
      <c r="B128" s="189">
        <f t="shared" ca="1" si="60"/>
        <v>0</v>
      </c>
      <c r="C128" s="189">
        <f t="shared" ca="1" si="61"/>
        <v>0</v>
      </c>
      <c r="D128" s="189">
        <f t="shared" ca="1" si="62"/>
        <v>0</v>
      </c>
      <c r="E128" s="189">
        <f t="shared" ca="1" si="63"/>
        <v>0</v>
      </c>
      <c r="F128" s="15">
        <f t="shared" ca="1" si="64"/>
        <v>0</v>
      </c>
      <c r="G128" s="15">
        <f t="shared" ca="1" si="65"/>
        <v>0</v>
      </c>
      <c r="H128" s="15">
        <f t="shared" ca="1" si="74"/>
        <v>0</v>
      </c>
      <c r="I128" s="15">
        <f t="shared" ca="1" si="74"/>
        <v>0</v>
      </c>
      <c r="J128" s="15">
        <f t="shared" ca="1" si="74"/>
        <v>0</v>
      </c>
      <c r="K128" s="15">
        <f t="shared" ca="1" si="74"/>
        <v>0</v>
      </c>
      <c r="L128" s="15">
        <f t="shared" ca="1" si="74"/>
        <v>0</v>
      </c>
      <c r="M128" s="15">
        <f t="shared" ca="1" si="74"/>
        <v>0</v>
      </c>
      <c r="N128" s="15">
        <f t="shared" ca="1" si="74"/>
        <v>0</v>
      </c>
      <c r="O128" s="15">
        <f t="shared" ca="1" si="74"/>
        <v>0</v>
      </c>
      <c r="P128" s="15">
        <f t="shared" ca="1" si="74"/>
        <v>0</v>
      </c>
      <c r="Q128" s="15">
        <f t="shared" ca="1" si="74"/>
        <v>0</v>
      </c>
      <c r="R128" s="15">
        <f t="shared" ca="1" si="74"/>
        <v>0</v>
      </c>
      <c r="S128" s="15">
        <f t="shared" ca="1" si="74"/>
        <v>0</v>
      </c>
      <c r="T128" s="15">
        <f t="shared" ca="1" si="74"/>
        <v>0</v>
      </c>
      <c r="U128" s="15">
        <f t="shared" ca="1" si="74"/>
        <v>0</v>
      </c>
      <c r="V128" s="15">
        <f t="shared" ca="1" si="74"/>
        <v>0</v>
      </c>
      <c r="W128" s="15">
        <f t="shared" ca="1" si="74"/>
        <v>0</v>
      </c>
      <c r="X128" s="15">
        <f t="shared" ca="1" si="74"/>
        <v>0</v>
      </c>
      <c r="Y128" s="15">
        <f t="shared" ca="1" si="74"/>
        <v>0</v>
      </c>
      <c r="Z128" s="15">
        <f t="shared" ca="1" si="74"/>
        <v>0</v>
      </c>
      <c r="AA128" s="15">
        <f t="shared" ca="1" si="74"/>
        <v>0</v>
      </c>
      <c r="AB128" s="15">
        <f t="shared" ca="1" si="74"/>
        <v>0</v>
      </c>
      <c r="AC128" s="15">
        <f t="shared" ca="1" si="74"/>
        <v>0</v>
      </c>
      <c r="AD128" s="15">
        <f t="shared" ca="1" si="74"/>
        <v>0</v>
      </c>
      <c r="AE128" s="15">
        <f t="shared" ca="1" si="74"/>
        <v>0</v>
      </c>
      <c r="AF128" s="15">
        <f t="shared" ca="1" si="74"/>
        <v>0</v>
      </c>
      <c r="AG128" s="15">
        <f t="shared" ca="1" si="74"/>
        <v>0</v>
      </c>
      <c r="AH128" s="15">
        <f t="shared" ca="1" si="74"/>
        <v>0</v>
      </c>
      <c r="AI128" s="15">
        <f t="shared" ca="1" si="74"/>
        <v>0</v>
      </c>
      <c r="AJ128" s="15">
        <f t="shared" ca="1" si="74"/>
        <v>0</v>
      </c>
      <c r="AK128" s="15">
        <f t="shared" ca="1" si="74"/>
        <v>0</v>
      </c>
      <c r="AL128" s="15">
        <f t="shared" ca="1" si="74"/>
        <v>0</v>
      </c>
      <c r="AM128" s="15">
        <f t="shared" ca="1" si="74"/>
        <v>0</v>
      </c>
      <c r="AN128" s="15">
        <f t="shared" ca="1" si="74"/>
        <v>0</v>
      </c>
      <c r="AO128" s="15">
        <f t="shared" ca="1" si="74"/>
        <v>0</v>
      </c>
      <c r="AP128" s="15">
        <f t="shared" ca="1" si="74"/>
        <v>0</v>
      </c>
      <c r="AQ128" s="15">
        <f t="shared" ca="1" si="74"/>
        <v>0</v>
      </c>
      <c r="AR128" s="15">
        <f t="shared" ca="1" si="74"/>
        <v>0</v>
      </c>
      <c r="AS128" s="15">
        <f t="shared" ca="1" si="74"/>
        <v>0</v>
      </c>
      <c r="AT128" s="15">
        <f t="shared" ca="1" si="74"/>
        <v>0</v>
      </c>
      <c r="AU128" s="15">
        <f t="shared" ca="1" si="74"/>
        <v>0</v>
      </c>
      <c r="AV128" s="15">
        <f t="shared" ca="1" si="74"/>
        <v>0</v>
      </c>
      <c r="AW128" s="15">
        <f t="shared" ca="1" si="74"/>
        <v>0</v>
      </c>
      <c r="AX128" s="15">
        <f t="shared" ca="1" si="74"/>
        <v>0</v>
      </c>
      <c r="AY128" s="15">
        <f t="shared" ca="1" si="74"/>
        <v>0</v>
      </c>
      <c r="AZ128" s="15">
        <f t="shared" ca="1" si="74"/>
        <v>0</v>
      </c>
      <c r="BA128" s="15">
        <f t="shared" ca="1" si="74"/>
        <v>0</v>
      </c>
      <c r="BB128" s="15">
        <f t="shared" ca="1" si="74"/>
        <v>0</v>
      </c>
      <c r="BC128" s="15">
        <f t="shared" ca="1" si="74"/>
        <v>0</v>
      </c>
      <c r="BD128" s="15">
        <f t="shared" ca="1" si="74"/>
        <v>0</v>
      </c>
      <c r="BE128" s="15">
        <f t="shared" ca="1" si="74"/>
        <v>0</v>
      </c>
      <c r="BF128" s="15">
        <f t="shared" ca="1" si="74"/>
        <v>0</v>
      </c>
      <c r="BG128" s="15">
        <f t="shared" ca="1" si="74"/>
        <v>0</v>
      </c>
    </row>
    <row r="129" spans="1:59" x14ac:dyDescent="0.2">
      <c r="A129" s="189">
        <f t="shared" ca="1" si="59"/>
        <v>0</v>
      </c>
      <c r="B129" s="189">
        <f t="shared" ca="1" si="60"/>
        <v>0</v>
      </c>
      <c r="C129" s="189">
        <f t="shared" ca="1" si="61"/>
        <v>0</v>
      </c>
      <c r="D129" s="189">
        <f t="shared" ca="1" si="62"/>
        <v>0</v>
      </c>
      <c r="E129" s="189">
        <f t="shared" ca="1" si="63"/>
        <v>0</v>
      </c>
      <c r="F129" s="15">
        <f t="shared" ca="1" si="64"/>
        <v>0</v>
      </c>
      <c r="G129" s="15">
        <f t="shared" ca="1" si="65"/>
        <v>0</v>
      </c>
      <c r="H129" s="15">
        <f t="shared" ca="1" si="74"/>
        <v>0</v>
      </c>
      <c r="I129" s="15">
        <f t="shared" ca="1" si="74"/>
        <v>0</v>
      </c>
      <c r="J129" s="15">
        <f t="shared" ca="1" si="74"/>
        <v>0</v>
      </c>
      <c r="K129" s="15">
        <f t="shared" ca="1" si="74"/>
        <v>0</v>
      </c>
      <c r="L129" s="15">
        <f t="shared" ca="1" si="74"/>
        <v>0</v>
      </c>
      <c r="M129" s="15">
        <f t="shared" ca="1" si="74"/>
        <v>0</v>
      </c>
      <c r="N129" s="15">
        <f t="shared" ca="1" si="74"/>
        <v>0</v>
      </c>
      <c r="O129" s="15">
        <f t="shared" ca="1" si="74"/>
        <v>0</v>
      </c>
      <c r="P129" s="15">
        <f t="shared" ca="1" si="74"/>
        <v>0</v>
      </c>
      <c r="Q129" s="15">
        <f t="shared" ca="1" si="74"/>
        <v>0</v>
      </c>
      <c r="R129" s="15">
        <f t="shared" ca="1" si="74"/>
        <v>0</v>
      </c>
      <c r="S129" s="15">
        <f t="shared" ca="1" si="74"/>
        <v>0</v>
      </c>
      <c r="T129" s="15">
        <f t="shared" ca="1" si="74"/>
        <v>0</v>
      </c>
      <c r="U129" s="15">
        <f t="shared" ca="1" si="74"/>
        <v>0</v>
      </c>
      <c r="V129" s="15">
        <f t="shared" ca="1" si="74"/>
        <v>0</v>
      </c>
      <c r="W129" s="15">
        <f t="shared" ca="1" si="74"/>
        <v>0</v>
      </c>
      <c r="X129" s="15">
        <f t="shared" ca="1" si="74"/>
        <v>0</v>
      </c>
      <c r="Y129" s="15">
        <f t="shared" ca="1" si="74"/>
        <v>0</v>
      </c>
      <c r="Z129" s="15">
        <f t="shared" ca="1" si="74"/>
        <v>0</v>
      </c>
      <c r="AA129" s="15">
        <f t="shared" ca="1" si="74"/>
        <v>0</v>
      </c>
      <c r="AB129" s="15">
        <f t="shared" ca="1" si="74"/>
        <v>0</v>
      </c>
      <c r="AC129" s="15">
        <f t="shared" ca="1" si="74"/>
        <v>0</v>
      </c>
      <c r="AD129" s="15">
        <f t="shared" ca="1" si="74"/>
        <v>0</v>
      </c>
      <c r="AE129" s="15">
        <f t="shared" ca="1" si="74"/>
        <v>0</v>
      </c>
      <c r="AF129" s="15">
        <f t="shared" ca="1" si="74"/>
        <v>0</v>
      </c>
      <c r="AG129" s="15">
        <f t="shared" ca="1" si="74"/>
        <v>0</v>
      </c>
      <c r="AH129" s="15">
        <f t="shared" ca="1" si="74"/>
        <v>0</v>
      </c>
      <c r="AI129" s="15">
        <f t="shared" ca="1" si="74"/>
        <v>0</v>
      </c>
      <c r="AJ129" s="15">
        <f t="shared" ca="1" si="74"/>
        <v>0</v>
      </c>
      <c r="AK129" s="15">
        <f t="shared" ca="1" si="74"/>
        <v>0</v>
      </c>
      <c r="AL129" s="15">
        <f t="shared" ca="1" si="74"/>
        <v>0</v>
      </c>
      <c r="AM129" s="15">
        <f t="shared" ca="1" si="74"/>
        <v>0</v>
      </c>
      <c r="AN129" s="15">
        <f t="shared" ca="1" si="74"/>
        <v>0</v>
      </c>
      <c r="AO129" s="15">
        <f t="shared" ca="1" si="74"/>
        <v>0</v>
      </c>
      <c r="AP129" s="15">
        <f t="shared" ca="1" si="74"/>
        <v>0</v>
      </c>
      <c r="AQ129" s="15">
        <f t="shared" ca="1" si="74"/>
        <v>0</v>
      </c>
      <c r="AR129" s="15">
        <f t="shared" ca="1" si="74"/>
        <v>0</v>
      </c>
      <c r="AS129" s="15">
        <f t="shared" ca="1" si="74"/>
        <v>0</v>
      </c>
      <c r="AT129" s="15">
        <f t="shared" ca="1" si="74"/>
        <v>0</v>
      </c>
      <c r="AU129" s="15">
        <f t="shared" ca="1" si="74"/>
        <v>0</v>
      </c>
      <c r="AV129" s="15">
        <f t="shared" ca="1" si="74"/>
        <v>0</v>
      </c>
      <c r="AW129" s="15">
        <f t="shared" ca="1" si="74"/>
        <v>0</v>
      </c>
      <c r="AX129" s="15">
        <f t="shared" ca="1" si="74"/>
        <v>0</v>
      </c>
      <c r="AY129" s="15">
        <f t="shared" ca="1" si="74"/>
        <v>0</v>
      </c>
      <c r="AZ129" s="15">
        <f t="shared" ca="1" si="74"/>
        <v>0</v>
      </c>
      <c r="BA129" s="15">
        <f t="shared" ca="1" si="74"/>
        <v>0</v>
      </c>
      <c r="BB129" s="15">
        <f t="shared" ca="1" si="74"/>
        <v>0</v>
      </c>
      <c r="BC129" s="15">
        <f t="shared" ca="1" si="74"/>
        <v>0</v>
      </c>
      <c r="BD129" s="15">
        <f t="shared" ca="1" si="74"/>
        <v>0</v>
      </c>
      <c r="BE129" s="15">
        <f t="shared" ca="1" si="74"/>
        <v>0</v>
      </c>
      <c r="BF129" s="15">
        <f t="shared" ca="1" si="74"/>
        <v>0</v>
      </c>
      <c r="BG129" s="15">
        <f t="shared" ca="1" si="74"/>
        <v>0</v>
      </c>
    </row>
    <row r="130" spans="1:59" x14ac:dyDescent="0.2">
      <c r="A130" s="189">
        <f t="shared" ca="1" si="59"/>
        <v>0</v>
      </c>
      <c r="B130" s="189">
        <f t="shared" ca="1" si="60"/>
        <v>0</v>
      </c>
      <c r="C130" s="189">
        <f t="shared" ca="1" si="61"/>
        <v>0</v>
      </c>
      <c r="D130" s="189">
        <f t="shared" ca="1" si="62"/>
        <v>0</v>
      </c>
      <c r="E130" s="189">
        <f t="shared" ca="1" si="63"/>
        <v>0</v>
      </c>
      <c r="F130" s="15">
        <f t="shared" ca="1" si="64"/>
        <v>0</v>
      </c>
      <c r="G130" s="15">
        <f t="shared" ca="1" si="65"/>
        <v>0</v>
      </c>
      <c r="H130" s="15">
        <f t="shared" ca="1" si="74"/>
        <v>0</v>
      </c>
      <c r="I130" s="15">
        <f t="shared" ca="1" si="74"/>
        <v>0</v>
      </c>
      <c r="J130" s="15">
        <f t="shared" ca="1" si="74"/>
        <v>0</v>
      </c>
      <c r="K130" s="15">
        <f t="shared" ca="1" si="74"/>
        <v>0</v>
      </c>
      <c r="L130" s="15">
        <f t="shared" ca="1" si="74"/>
        <v>0</v>
      </c>
      <c r="M130" s="15">
        <f t="shared" ca="1" si="74"/>
        <v>0</v>
      </c>
      <c r="N130" s="15">
        <f t="shared" ca="1" si="74"/>
        <v>0</v>
      </c>
      <c r="O130" s="15">
        <f t="shared" ca="1" si="74"/>
        <v>0</v>
      </c>
      <c r="P130" s="15">
        <f t="shared" ca="1" si="74"/>
        <v>0</v>
      </c>
      <c r="Q130" s="15">
        <f t="shared" ca="1" si="74"/>
        <v>0</v>
      </c>
      <c r="R130" s="15">
        <f t="shared" ca="1" si="74"/>
        <v>0</v>
      </c>
      <c r="S130" s="15">
        <f t="shared" ca="1" si="74"/>
        <v>0</v>
      </c>
      <c r="T130" s="15">
        <f t="shared" ca="1" si="74"/>
        <v>0</v>
      </c>
      <c r="U130" s="15">
        <f t="shared" ca="1" si="74"/>
        <v>0</v>
      </c>
      <c r="V130" s="15">
        <f t="shared" ca="1" si="74"/>
        <v>0</v>
      </c>
      <c r="W130" s="15">
        <f t="shared" ca="1" si="74"/>
        <v>0</v>
      </c>
      <c r="X130" s="15">
        <f t="shared" ca="1" si="74"/>
        <v>0</v>
      </c>
      <c r="Y130" s="15">
        <f t="shared" ca="1" si="74"/>
        <v>0</v>
      </c>
      <c r="Z130" s="15">
        <f t="shared" ca="1" si="74"/>
        <v>0</v>
      </c>
      <c r="AA130" s="15">
        <f t="shared" ca="1" si="74"/>
        <v>0</v>
      </c>
      <c r="AB130" s="15">
        <f t="shared" ca="1" si="74"/>
        <v>0</v>
      </c>
      <c r="AC130" s="15">
        <f t="shared" ca="1" si="74"/>
        <v>0</v>
      </c>
      <c r="AD130" s="15">
        <f t="shared" ca="1" si="74"/>
        <v>0</v>
      </c>
      <c r="AE130" s="15">
        <f t="shared" ca="1" si="74"/>
        <v>0</v>
      </c>
      <c r="AF130" s="15">
        <f t="shared" ca="1" si="74"/>
        <v>0</v>
      </c>
      <c r="AG130" s="15">
        <f t="shared" ca="1" si="74"/>
        <v>0</v>
      </c>
      <c r="AH130" s="15">
        <f t="shared" ca="1" si="74"/>
        <v>0</v>
      </c>
      <c r="AI130" s="15">
        <f t="shared" ca="1" si="74"/>
        <v>0</v>
      </c>
      <c r="AJ130" s="15">
        <f t="shared" ca="1" si="74"/>
        <v>0</v>
      </c>
      <c r="AK130" s="15">
        <f t="shared" ca="1" si="74"/>
        <v>0</v>
      </c>
      <c r="AL130" s="15">
        <f t="shared" ca="1" si="74"/>
        <v>0</v>
      </c>
      <c r="AM130" s="15">
        <f t="shared" ca="1" si="74"/>
        <v>0</v>
      </c>
      <c r="AN130" s="15">
        <f t="shared" ca="1" si="74"/>
        <v>0</v>
      </c>
      <c r="AO130" s="15">
        <f t="shared" ca="1" si="74"/>
        <v>0</v>
      </c>
      <c r="AP130" s="15">
        <f t="shared" ca="1" si="74"/>
        <v>0</v>
      </c>
      <c r="AQ130" s="15">
        <f t="shared" ca="1" si="74"/>
        <v>0</v>
      </c>
      <c r="AR130" s="15">
        <f t="shared" ca="1" si="74"/>
        <v>0</v>
      </c>
      <c r="AS130" s="15">
        <f t="shared" ca="1" si="74"/>
        <v>0</v>
      </c>
      <c r="AT130" s="15">
        <f t="shared" ca="1" si="74"/>
        <v>0</v>
      </c>
      <c r="AU130" s="15">
        <f t="shared" ca="1" si="74"/>
        <v>0</v>
      </c>
      <c r="AV130" s="15">
        <f t="shared" ca="1" si="74"/>
        <v>0</v>
      </c>
      <c r="AW130" s="15">
        <f t="shared" ca="1" si="74"/>
        <v>0</v>
      </c>
      <c r="AX130" s="15">
        <f t="shared" ca="1" si="74"/>
        <v>0</v>
      </c>
      <c r="AY130" s="15">
        <f t="shared" ca="1" si="74"/>
        <v>0</v>
      </c>
      <c r="AZ130" s="15">
        <f t="shared" ca="1" si="74"/>
        <v>0</v>
      </c>
      <c r="BA130" s="15">
        <f t="shared" ca="1" si="74"/>
        <v>0</v>
      </c>
      <c r="BB130" s="15">
        <f t="shared" ca="1" si="74"/>
        <v>0</v>
      </c>
      <c r="BC130" s="15">
        <f t="shared" ca="1" si="74"/>
        <v>0</v>
      </c>
      <c r="BD130" s="15">
        <f t="shared" ca="1" si="74"/>
        <v>0</v>
      </c>
      <c r="BE130" s="15">
        <f t="shared" ca="1" si="74"/>
        <v>0</v>
      </c>
      <c r="BF130" s="15">
        <f t="shared" ca="1" si="74"/>
        <v>0</v>
      </c>
      <c r="BG130" s="15">
        <f t="shared" ca="1" si="74"/>
        <v>0</v>
      </c>
    </row>
    <row r="131" spans="1:59" x14ac:dyDescent="0.2">
      <c r="A131" s="189">
        <f t="shared" ca="1" si="59"/>
        <v>0</v>
      </c>
      <c r="B131" s="189">
        <f t="shared" ca="1" si="60"/>
        <v>0</v>
      </c>
      <c r="C131" s="189">
        <f t="shared" ca="1" si="61"/>
        <v>0</v>
      </c>
      <c r="D131" s="189">
        <f t="shared" ca="1" si="62"/>
        <v>0</v>
      </c>
      <c r="E131" s="189">
        <f t="shared" ca="1" si="63"/>
        <v>0</v>
      </c>
      <c r="F131" s="15">
        <f t="shared" ca="1" si="64"/>
        <v>0</v>
      </c>
      <c r="G131" s="15">
        <f t="shared" ca="1" si="65"/>
        <v>0</v>
      </c>
      <c r="H131" s="15">
        <f t="shared" ca="1" si="74"/>
        <v>0</v>
      </c>
      <c r="I131" s="15">
        <f t="shared" ca="1" si="74"/>
        <v>0</v>
      </c>
      <c r="J131" s="15">
        <f t="shared" ca="1" si="74"/>
        <v>0</v>
      </c>
      <c r="K131" s="15">
        <f t="shared" ca="1" si="74"/>
        <v>0</v>
      </c>
      <c r="L131" s="15">
        <f t="shared" ca="1" si="74"/>
        <v>0</v>
      </c>
      <c r="M131" s="15">
        <f t="shared" ca="1" si="74"/>
        <v>0</v>
      </c>
      <c r="N131" s="15">
        <f t="shared" ca="1" si="74"/>
        <v>0</v>
      </c>
      <c r="O131" s="15">
        <f t="shared" ca="1" si="74"/>
        <v>0</v>
      </c>
      <c r="P131" s="15">
        <f t="shared" ca="1" si="74"/>
        <v>0</v>
      </c>
      <c r="Q131" s="15">
        <f t="shared" ca="1" si="74"/>
        <v>0</v>
      </c>
      <c r="R131" s="15">
        <f t="shared" ca="1" si="74"/>
        <v>0</v>
      </c>
      <c r="S131" s="15">
        <f t="shared" ca="1" si="74"/>
        <v>0</v>
      </c>
      <c r="T131" s="15">
        <f t="shared" ca="1" si="74"/>
        <v>0</v>
      </c>
      <c r="U131" s="15">
        <f t="shared" ca="1" si="74"/>
        <v>0</v>
      </c>
      <c r="V131" s="15">
        <f t="shared" ca="1" si="74"/>
        <v>0</v>
      </c>
      <c r="W131" s="15">
        <f t="shared" ca="1" si="74"/>
        <v>0</v>
      </c>
      <c r="X131" s="15">
        <f t="shared" ca="1" si="74"/>
        <v>0</v>
      </c>
      <c r="Y131" s="15">
        <f t="shared" ca="1" si="74"/>
        <v>0</v>
      </c>
      <c r="Z131" s="15">
        <f t="shared" ca="1" si="74"/>
        <v>0</v>
      </c>
      <c r="AA131" s="15">
        <f t="shared" ca="1" si="74"/>
        <v>0</v>
      </c>
      <c r="AB131" s="15">
        <f t="shared" ca="1" si="74"/>
        <v>0</v>
      </c>
      <c r="AC131" s="15">
        <f t="shared" ca="1" si="74"/>
        <v>0</v>
      </c>
      <c r="AD131" s="15">
        <f t="shared" ca="1" si="74"/>
        <v>0</v>
      </c>
      <c r="AE131" s="15">
        <f t="shared" ca="1" si="74"/>
        <v>0</v>
      </c>
      <c r="AF131" s="15">
        <f t="shared" ca="1" si="74"/>
        <v>0</v>
      </c>
      <c r="AG131" s="15">
        <f t="shared" ca="1" si="74"/>
        <v>0</v>
      </c>
      <c r="AH131" s="15">
        <f t="shared" ca="1" si="74"/>
        <v>0</v>
      </c>
      <c r="AI131" s="15">
        <f t="shared" ca="1" si="74"/>
        <v>0</v>
      </c>
      <c r="AJ131" s="15">
        <f t="shared" ca="1" si="74"/>
        <v>0</v>
      </c>
      <c r="AK131" s="15">
        <f t="shared" ca="1" si="74"/>
        <v>0</v>
      </c>
      <c r="AL131" s="15">
        <f t="shared" ca="1" si="74"/>
        <v>0</v>
      </c>
      <c r="AM131" s="15">
        <f t="shared" ca="1" si="74"/>
        <v>0</v>
      </c>
      <c r="AN131" s="15">
        <f t="shared" ca="1" si="74"/>
        <v>0</v>
      </c>
      <c r="AO131" s="15">
        <f t="shared" ca="1" si="74"/>
        <v>0</v>
      </c>
      <c r="AP131" s="15">
        <f t="shared" ca="1" si="74"/>
        <v>0</v>
      </c>
      <c r="AQ131" s="15">
        <f t="shared" ca="1" si="74"/>
        <v>0</v>
      </c>
      <c r="AR131" s="15">
        <f t="shared" ca="1" si="74"/>
        <v>0</v>
      </c>
      <c r="AS131" s="15">
        <f t="shared" ca="1" si="74"/>
        <v>0</v>
      </c>
      <c r="AT131" s="15">
        <f t="shared" ca="1" si="74"/>
        <v>0</v>
      </c>
      <c r="AU131" s="15">
        <f t="shared" ca="1" si="74"/>
        <v>0</v>
      </c>
      <c r="AV131" s="15">
        <f t="shared" ca="1" si="74"/>
        <v>0</v>
      </c>
      <c r="AW131" s="15">
        <f t="shared" ca="1" si="74"/>
        <v>0</v>
      </c>
      <c r="AX131" s="15">
        <f t="shared" ca="1" si="74"/>
        <v>0</v>
      </c>
      <c r="AY131" s="15">
        <f t="shared" ca="1" si="74"/>
        <v>0</v>
      </c>
      <c r="AZ131" s="15">
        <f t="shared" ca="1" si="74"/>
        <v>0</v>
      </c>
      <c r="BA131" s="15">
        <f t="shared" ca="1" si="74"/>
        <v>0</v>
      </c>
      <c r="BB131" s="15">
        <f t="shared" ca="1" si="74"/>
        <v>0</v>
      </c>
      <c r="BC131" s="15">
        <f t="shared" ca="1" si="74"/>
        <v>0</v>
      </c>
      <c r="BD131" s="15">
        <f t="shared" ca="1" si="74"/>
        <v>0</v>
      </c>
      <c r="BE131" s="15">
        <f t="shared" ca="1" si="74"/>
        <v>0</v>
      </c>
      <c r="BF131" s="15">
        <f t="shared" ca="1" si="74"/>
        <v>0</v>
      </c>
      <c r="BG131" s="15">
        <f t="shared" ca="1" si="74"/>
        <v>0</v>
      </c>
    </row>
    <row r="132" spans="1:59" x14ac:dyDescent="0.2">
      <c r="A132" s="189">
        <f t="shared" ca="1" si="59"/>
        <v>0</v>
      </c>
      <c r="B132" s="189">
        <f t="shared" ca="1" si="60"/>
        <v>0</v>
      </c>
      <c r="C132" s="189">
        <f t="shared" ca="1" si="61"/>
        <v>0</v>
      </c>
      <c r="D132" s="189">
        <f t="shared" ca="1" si="62"/>
        <v>0</v>
      </c>
      <c r="E132" s="189">
        <f t="shared" ca="1" si="63"/>
        <v>0</v>
      </c>
      <c r="F132" s="15">
        <f t="shared" ca="1" si="64"/>
        <v>0</v>
      </c>
      <c r="G132" s="15">
        <f t="shared" ca="1" si="65"/>
        <v>0</v>
      </c>
      <c r="H132" s="15">
        <f t="shared" ca="1" si="74"/>
        <v>0</v>
      </c>
      <c r="I132" s="15">
        <f t="shared" ca="1" si="74"/>
        <v>0</v>
      </c>
      <c r="J132" s="15">
        <f t="shared" ca="1" si="74"/>
        <v>0</v>
      </c>
      <c r="K132" s="15">
        <f t="shared" ca="1" si="74"/>
        <v>0</v>
      </c>
      <c r="L132" s="15">
        <f t="shared" ca="1" si="74"/>
        <v>0</v>
      </c>
      <c r="M132" s="15">
        <f t="shared" ca="1" si="74"/>
        <v>0</v>
      </c>
      <c r="N132" s="15">
        <f t="shared" ca="1" si="74"/>
        <v>0</v>
      </c>
      <c r="O132" s="15">
        <f t="shared" ref="H132:BG137" ca="1" si="75">IFERROR(SUMIFS(OFFSET(INDIRECT(ADDRESS(1,1,1,1,TEXT(O$2,"YYYY-MM-DD"))),3,O$20-1,40,1),OFFSET(INDIRECT(ADDRESS(1,1,1,1,TEXT(O$2,"YYYY-MM-DD"))),3,0,40,1),$A132,OFFSET(INDIRECT(ADDRESS(1,1,1,1,TEXT(O$2,"YYYY-MM-DD"))),3,O$20,40,1),"Y"),0)+IFERROR(SUMIFS(OFFSET(INDIRECT(ADDRESS(1,1,1,1,TEXT(O$2,"YYYY-MM-DD"))),3,O$20-1,40,1),OFFSET(INDIRECT(ADDRESS(1,1,1,1,TEXT(O$2,"YYYY-MM-DD"))),3,0,40,1),$A132,OFFSET(INDIRECT(ADDRESS(1,1,1,1,TEXT(O$2,"YYYY-MM-DD"))),3,O$20,40,1),"N",OFFSET(INDIRECT(ADDRESS(1,1,1,1,TEXT(O$2,"YYYY-MM-DD"))),3,3,40,1),"Leave"),0)+IFERROR(IF($F$19="N",SUMIFS(OFFSET(INDIRECT(ADDRESS(1,1,1,1,TEXT(O$2,"YYYY-MM-DD"))),3,O$20-1,40,1),OFFSET(INDIRECT(ADDRESS(1,1,1,1,TEXT(O$2,"YYYY-MM-DD"))),3,0,40,1),$A132,OFFSET(INDIRECT(ADDRESS(1,1,1,1,TEXT(O$2,"YYYY-MM-DD"))),3,O$20,40,1),"N",OFFSET(INDIRECT(ADDRESS(1,1,1,1,TEXT(O$2,"YYYY-MM-DD"))),3,3,40,1),"&lt;&gt;Leave")),0)</f>
        <v>0</v>
      </c>
      <c r="P132" s="15">
        <f t="shared" ca="1" si="75"/>
        <v>0</v>
      </c>
      <c r="Q132" s="15">
        <f t="shared" ca="1" si="75"/>
        <v>0</v>
      </c>
      <c r="R132" s="15">
        <f t="shared" ca="1" si="75"/>
        <v>0</v>
      </c>
      <c r="S132" s="15">
        <f t="shared" ca="1" si="75"/>
        <v>0</v>
      </c>
      <c r="T132" s="15">
        <f t="shared" ca="1" si="75"/>
        <v>0</v>
      </c>
      <c r="U132" s="15">
        <f t="shared" ca="1" si="75"/>
        <v>0</v>
      </c>
      <c r="V132" s="15">
        <f t="shared" ca="1" si="75"/>
        <v>0</v>
      </c>
      <c r="W132" s="15">
        <f t="shared" ca="1" si="75"/>
        <v>0</v>
      </c>
      <c r="X132" s="15">
        <f t="shared" ca="1" si="75"/>
        <v>0</v>
      </c>
      <c r="Y132" s="15">
        <f t="shared" ca="1" si="75"/>
        <v>0</v>
      </c>
      <c r="Z132" s="15">
        <f t="shared" ca="1" si="75"/>
        <v>0</v>
      </c>
      <c r="AA132" s="15">
        <f t="shared" ca="1" si="75"/>
        <v>0</v>
      </c>
      <c r="AB132" s="15">
        <f t="shared" ca="1" si="75"/>
        <v>0</v>
      </c>
      <c r="AC132" s="15">
        <f t="shared" ca="1" si="75"/>
        <v>0</v>
      </c>
      <c r="AD132" s="15">
        <f t="shared" ca="1" si="75"/>
        <v>0</v>
      </c>
      <c r="AE132" s="15">
        <f t="shared" ca="1" si="75"/>
        <v>0</v>
      </c>
      <c r="AF132" s="15">
        <f t="shared" ca="1" si="75"/>
        <v>0</v>
      </c>
      <c r="AG132" s="15">
        <f t="shared" ca="1" si="75"/>
        <v>0</v>
      </c>
      <c r="AH132" s="15">
        <f t="shared" ca="1" si="75"/>
        <v>0</v>
      </c>
      <c r="AI132" s="15">
        <f t="shared" ca="1" si="75"/>
        <v>0</v>
      </c>
      <c r="AJ132" s="15">
        <f t="shared" ca="1" si="75"/>
        <v>0</v>
      </c>
      <c r="AK132" s="15">
        <f t="shared" ca="1" si="75"/>
        <v>0</v>
      </c>
      <c r="AL132" s="15">
        <f t="shared" ca="1" si="75"/>
        <v>0</v>
      </c>
      <c r="AM132" s="15">
        <f t="shared" ca="1" si="75"/>
        <v>0</v>
      </c>
      <c r="AN132" s="15">
        <f t="shared" ca="1" si="75"/>
        <v>0</v>
      </c>
      <c r="AO132" s="15">
        <f t="shared" ca="1" si="75"/>
        <v>0</v>
      </c>
      <c r="AP132" s="15">
        <f t="shared" ca="1" si="75"/>
        <v>0</v>
      </c>
      <c r="AQ132" s="15">
        <f t="shared" ca="1" si="75"/>
        <v>0</v>
      </c>
      <c r="AR132" s="15">
        <f t="shared" ca="1" si="75"/>
        <v>0</v>
      </c>
      <c r="AS132" s="15">
        <f t="shared" ca="1" si="75"/>
        <v>0</v>
      </c>
      <c r="AT132" s="15">
        <f t="shared" ca="1" si="75"/>
        <v>0</v>
      </c>
      <c r="AU132" s="15">
        <f t="shared" ca="1" si="75"/>
        <v>0</v>
      </c>
      <c r="AV132" s="15">
        <f t="shared" ca="1" si="75"/>
        <v>0</v>
      </c>
      <c r="AW132" s="15">
        <f t="shared" ca="1" si="75"/>
        <v>0</v>
      </c>
      <c r="AX132" s="15">
        <f t="shared" ca="1" si="75"/>
        <v>0</v>
      </c>
      <c r="AY132" s="15">
        <f t="shared" ca="1" si="75"/>
        <v>0</v>
      </c>
      <c r="AZ132" s="15">
        <f t="shared" ca="1" si="75"/>
        <v>0</v>
      </c>
      <c r="BA132" s="15">
        <f t="shared" ca="1" si="75"/>
        <v>0</v>
      </c>
      <c r="BB132" s="15">
        <f t="shared" ca="1" si="75"/>
        <v>0</v>
      </c>
      <c r="BC132" s="15">
        <f t="shared" ca="1" si="75"/>
        <v>0</v>
      </c>
      <c r="BD132" s="15">
        <f t="shared" ca="1" si="75"/>
        <v>0</v>
      </c>
      <c r="BE132" s="15">
        <f t="shared" ca="1" si="75"/>
        <v>0</v>
      </c>
      <c r="BF132" s="15">
        <f t="shared" ca="1" si="75"/>
        <v>0</v>
      </c>
      <c r="BG132" s="15">
        <f t="shared" ca="1" si="75"/>
        <v>0</v>
      </c>
    </row>
    <row r="133" spans="1:59" x14ac:dyDescent="0.2">
      <c r="A133" s="189">
        <f t="shared" ca="1" si="59"/>
        <v>0</v>
      </c>
      <c r="B133" s="189">
        <f t="shared" ca="1" si="60"/>
        <v>0</v>
      </c>
      <c r="C133" s="189">
        <f t="shared" ca="1" si="61"/>
        <v>0</v>
      </c>
      <c r="D133" s="189">
        <f t="shared" ca="1" si="62"/>
        <v>0</v>
      </c>
      <c r="E133" s="189">
        <f t="shared" ca="1" si="63"/>
        <v>0</v>
      </c>
      <c r="F133" s="15">
        <f t="shared" ca="1" si="64"/>
        <v>0</v>
      </c>
      <c r="G133" s="15">
        <f t="shared" ca="1" si="65"/>
        <v>0</v>
      </c>
      <c r="H133" s="15">
        <f t="shared" ca="1" si="75"/>
        <v>0</v>
      </c>
      <c r="I133" s="15">
        <f t="shared" ca="1" si="75"/>
        <v>0</v>
      </c>
      <c r="J133" s="15">
        <f t="shared" ca="1" si="75"/>
        <v>0</v>
      </c>
      <c r="K133" s="15">
        <f t="shared" ca="1" si="75"/>
        <v>0</v>
      </c>
      <c r="L133" s="15">
        <f t="shared" ca="1" si="75"/>
        <v>0</v>
      </c>
      <c r="M133" s="15">
        <f t="shared" ca="1" si="75"/>
        <v>0</v>
      </c>
      <c r="N133" s="15">
        <f t="shared" ca="1" si="75"/>
        <v>0</v>
      </c>
      <c r="O133" s="15">
        <f t="shared" ca="1" si="75"/>
        <v>0</v>
      </c>
      <c r="P133" s="15">
        <f t="shared" ca="1" si="75"/>
        <v>0</v>
      </c>
      <c r="Q133" s="15">
        <f t="shared" ca="1" si="75"/>
        <v>0</v>
      </c>
      <c r="R133" s="15">
        <f t="shared" ca="1" si="75"/>
        <v>0</v>
      </c>
      <c r="S133" s="15">
        <f t="shared" ca="1" si="75"/>
        <v>0</v>
      </c>
      <c r="T133" s="15">
        <f t="shared" ca="1" si="75"/>
        <v>0</v>
      </c>
      <c r="U133" s="15">
        <f t="shared" ca="1" si="75"/>
        <v>0</v>
      </c>
      <c r="V133" s="15">
        <f t="shared" ca="1" si="75"/>
        <v>0</v>
      </c>
      <c r="W133" s="15">
        <f t="shared" ca="1" si="75"/>
        <v>0</v>
      </c>
      <c r="X133" s="15">
        <f t="shared" ca="1" si="75"/>
        <v>0</v>
      </c>
      <c r="Y133" s="15">
        <f t="shared" ca="1" si="75"/>
        <v>0</v>
      </c>
      <c r="Z133" s="15">
        <f t="shared" ca="1" si="75"/>
        <v>0</v>
      </c>
      <c r="AA133" s="15">
        <f t="shared" ca="1" si="75"/>
        <v>0</v>
      </c>
      <c r="AB133" s="15">
        <f t="shared" ca="1" si="75"/>
        <v>0</v>
      </c>
      <c r="AC133" s="15">
        <f t="shared" ca="1" si="75"/>
        <v>0</v>
      </c>
      <c r="AD133" s="15">
        <f t="shared" ca="1" si="75"/>
        <v>0</v>
      </c>
      <c r="AE133" s="15">
        <f t="shared" ca="1" si="75"/>
        <v>0</v>
      </c>
      <c r="AF133" s="15">
        <f t="shared" ca="1" si="75"/>
        <v>0</v>
      </c>
      <c r="AG133" s="15">
        <f t="shared" ca="1" si="75"/>
        <v>0</v>
      </c>
      <c r="AH133" s="15">
        <f t="shared" ca="1" si="75"/>
        <v>0</v>
      </c>
      <c r="AI133" s="15">
        <f t="shared" ca="1" si="75"/>
        <v>0</v>
      </c>
      <c r="AJ133" s="15">
        <f t="shared" ca="1" si="75"/>
        <v>0</v>
      </c>
      <c r="AK133" s="15">
        <f t="shared" ca="1" si="75"/>
        <v>0</v>
      </c>
      <c r="AL133" s="15">
        <f t="shared" ca="1" si="75"/>
        <v>0</v>
      </c>
      <c r="AM133" s="15">
        <f t="shared" ca="1" si="75"/>
        <v>0</v>
      </c>
      <c r="AN133" s="15">
        <f t="shared" ca="1" si="75"/>
        <v>0</v>
      </c>
      <c r="AO133" s="15">
        <f t="shared" ca="1" si="75"/>
        <v>0</v>
      </c>
      <c r="AP133" s="15">
        <f t="shared" ca="1" si="75"/>
        <v>0</v>
      </c>
      <c r="AQ133" s="15">
        <f t="shared" ca="1" si="75"/>
        <v>0</v>
      </c>
      <c r="AR133" s="15">
        <f t="shared" ca="1" si="75"/>
        <v>0</v>
      </c>
      <c r="AS133" s="15">
        <f t="shared" ca="1" si="75"/>
        <v>0</v>
      </c>
      <c r="AT133" s="15">
        <f t="shared" ca="1" si="75"/>
        <v>0</v>
      </c>
      <c r="AU133" s="15">
        <f t="shared" ca="1" si="75"/>
        <v>0</v>
      </c>
      <c r="AV133" s="15">
        <f t="shared" ca="1" si="75"/>
        <v>0</v>
      </c>
      <c r="AW133" s="15">
        <f t="shared" ca="1" si="75"/>
        <v>0</v>
      </c>
      <c r="AX133" s="15">
        <f t="shared" ca="1" si="75"/>
        <v>0</v>
      </c>
      <c r="AY133" s="15">
        <f t="shared" ca="1" si="75"/>
        <v>0</v>
      </c>
      <c r="AZ133" s="15">
        <f t="shared" ca="1" si="75"/>
        <v>0</v>
      </c>
      <c r="BA133" s="15">
        <f t="shared" ca="1" si="75"/>
        <v>0</v>
      </c>
      <c r="BB133" s="15">
        <f t="shared" ca="1" si="75"/>
        <v>0</v>
      </c>
      <c r="BC133" s="15">
        <f t="shared" ca="1" si="75"/>
        <v>0</v>
      </c>
      <c r="BD133" s="15">
        <f t="shared" ca="1" si="75"/>
        <v>0</v>
      </c>
      <c r="BE133" s="15">
        <f t="shared" ca="1" si="75"/>
        <v>0</v>
      </c>
      <c r="BF133" s="15">
        <f t="shared" ca="1" si="75"/>
        <v>0</v>
      </c>
      <c r="BG133" s="15">
        <f t="shared" ca="1" si="75"/>
        <v>0</v>
      </c>
    </row>
    <row r="134" spans="1:59" x14ac:dyDescent="0.2">
      <c r="A134" s="189">
        <f t="shared" ca="1" si="59"/>
        <v>0</v>
      </c>
      <c r="B134" s="189">
        <f t="shared" ca="1" si="60"/>
        <v>0</v>
      </c>
      <c r="C134" s="189">
        <f t="shared" ca="1" si="61"/>
        <v>0</v>
      </c>
      <c r="D134" s="189">
        <f t="shared" ca="1" si="62"/>
        <v>0</v>
      </c>
      <c r="E134" s="189">
        <f t="shared" ca="1" si="63"/>
        <v>0</v>
      </c>
      <c r="F134" s="15">
        <f t="shared" ca="1" si="64"/>
        <v>0</v>
      </c>
      <c r="G134" s="15">
        <f t="shared" ca="1" si="65"/>
        <v>0</v>
      </c>
      <c r="H134" s="15">
        <f t="shared" ca="1" si="75"/>
        <v>0</v>
      </c>
      <c r="I134" s="15">
        <f t="shared" ca="1" si="75"/>
        <v>0</v>
      </c>
      <c r="J134" s="15">
        <f t="shared" ca="1" si="75"/>
        <v>0</v>
      </c>
      <c r="K134" s="15">
        <f t="shared" ca="1" si="75"/>
        <v>0</v>
      </c>
      <c r="L134" s="15">
        <f t="shared" ca="1" si="75"/>
        <v>0</v>
      </c>
      <c r="M134" s="15">
        <f t="shared" ca="1" si="75"/>
        <v>0</v>
      </c>
      <c r="N134" s="15">
        <f t="shared" ca="1" si="75"/>
        <v>0</v>
      </c>
      <c r="O134" s="15">
        <f t="shared" ca="1" si="75"/>
        <v>0</v>
      </c>
      <c r="P134" s="15">
        <f t="shared" ca="1" si="75"/>
        <v>0</v>
      </c>
      <c r="Q134" s="15">
        <f t="shared" ca="1" si="75"/>
        <v>0</v>
      </c>
      <c r="R134" s="15">
        <f t="shared" ca="1" si="75"/>
        <v>0</v>
      </c>
      <c r="S134" s="15">
        <f t="shared" ca="1" si="75"/>
        <v>0</v>
      </c>
      <c r="T134" s="15">
        <f t="shared" ca="1" si="75"/>
        <v>0</v>
      </c>
      <c r="U134" s="15">
        <f t="shared" ca="1" si="75"/>
        <v>0</v>
      </c>
      <c r="V134" s="15">
        <f t="shared" ca="1" si="75"/>
        <v>0</v>
      </c>
      <c r="W134" s="15">
        <f t="shared" ca="1" si="75"/>
        <v>0</v>
      </c>
      <c r="X134" s="15">
        <f t="shared" ca="1" si="75"/>
        <v>0</v>
      </c>
      <c r="Y134" s="15">
        <f t="shared" ca="1" si="75"/>
        <v>0</v>
      </c>
      <c r="Z134" s="15">
        <f t="shared" ca="1" si="75"/>
        <v>0</v>
      </c>
      <c r="AA134" s="15">
        <f t="shared" ca="1" si="75"/>
        <v>0</v>
      </c>
      <c r="AB134" s="15">
        <f t="shared" ca="1" si="75"/>
        <v>0</v>
      </c>
      <c r="AC134" s="15">
        <f t="shared" ca="1" si="75"/>
        <v>0</v>
      </c>
      <c r="AD134" s="15">
        <f t="shared" ca="1" si="75"/>
        <v>0</v>
      </c>
      <c r="AE134" s="15">
        <f t="shared" ca="1" si="75"/>
        <v>0</v>
      </c>
      <c r="AF134" s="15">
        <f t="shared" ca="1" si="75"/>
        <v>0</v>
      </c>
      <c r="AG134" s="15">
        <f t="shared" ca="1" si="75"/>
        <v>0</v>
      </c>
      <c r="AH134" s="15">
        <f t="shared" ca="1" si="75"/>
        <v>0</v>
      </c>
      <c r="AI134" s="15">
        <f t="shared" ca="1" si="75"/>
        <v>0</v>
      </c>
      <c r="AJ134" s="15">
        <f t="shared" ca="1" si="75"/>
        <v>0</v>
      </c>
      <c r="AK134" s="15">
        <f t="shared" ca="1" si="75"/>
        <v>0</v>
      </c>
      <c r="AL134" s="15">
        <f t="shared" ca="1" si="75"/>
        <v>0</v>
      </c>
      <c r="AM134" s="15">
        <f t="shared" ca="1" si="75"/>
        <v>0</v>
      </c>
      <c r="AN134" s="15">
        <f t="shared" ca="1" si="75"/>
        <v>0</v>
      </c>
      <c r="AO134" s="15">
        <f t="shared" ca="1" si="75"/>
        <v>0</v>
      </c>
      <c r="AP134" s="15">
        <f t="shared" ca="1" si="75"/>
        <v>0</v>
      </c>
      <c r="AQ134" s="15">
        <f t="shared" ca="1" si="75"/>
        <v>0</v>
      </c>
      <c r="AR134" s="15">
        <f t="shared" ca="1" si="75"/>
        <v>0</v>
      </c>
      <c r="AS134" s="15">
        <f t="shared" ca="1" si="75"/>
        <v>0</v>
      </c>
      <c r="AT134" s="15">
        <f t="shared" ca="1" si="75"/>
        <v>0</v>
      </c>
      <c r="AU134" s="15">
        <f t="shared" ca="1" si="75"/>
        <v>0</v>
      </c>
      <c r="AV134" s="15">
        <f t="shared" ca="1" si="75"/>
        <v>0</v>
      </c>
      <c r="AW134" s="15">
        <f t="shared" ca="1" si="75"/>
        <v>0</v>
      </c>
      <c r="AX134" s="15">
        <f t="shared" ca="1" si="75"/>
        <v>0</v>
      </c>
      <c r="AY134" s="15">
        <f t="shared" ca="1" si="75"/>
        <v>0</v>
      </c>
      <c r="AZ134" s="15">
        <f t="shared" ca="1" si="75"/>
        <v>0</v>
      </c>
      <c r="BA134" s="15">
        <f t="shared" ca="1" si="75"/>
        <v>0</v>
      </c>
      <c r="BB134" s="15">
        <f t="shared" ca="1" si="75"/>
        <v>0</v>
      </c>
      <c r="BC134" s="15">
        <f t="shared" ca="1" si="75"/>
        <v>0</v>
      </c>
      <c r="BD134" s="15">
        <f t="shared" ca="1" si="75"/>
        <v>0</v>
      </c>
      <c r="BE134" s="15">
        <f t="shared" ca="1" si="75"/>
        <v>0</v>
      </c>
      <c r="BF134" s="15">
        <f t="shared" ca="1" si="75"/>
        <v>0</v>
      </c>
      <c r="BG134" s="15">
        <f t="shared" ca="1" si="75"/>
        <v>0</v>
      </c>
    </row>
    <row r="135" spans="1:59" x14ac:dyDescent="0.2">
      <c r="A135" s="189">
        <f t="shared" ca="1" si="59"/>
        <v>0</v>
      </c>
      <c r="B135" s="189">
        <f t="shared" ca="1" si="60"/>
        <v>0</v>
      </c>
      <c r="C135" s="189">
        <f t="shared" ca="1" si="61"/>
        <v>0</v>
      </c>
      <c r="D135" s="189">
        <f t="shared" ca="1" si="62"/>
        <v>0</v>
      </c>
      <c r="E135" s="189">
        <f t="shared" ca="1" si="63"/>
        <v>0</v>
      </c>
      <c r="F135" s="15">
        <f t="shared" ca="1" si="64"/>
        <v>0</v>
      </c>
      <c r="G135" s="15">
        <f t="shared" ca="1" si="65"/>
        <v>0</v>
      </c>
      <c r="H135" s="15">
        <f t="shared" ca="1" si="75"/>
        <v>0</v>
      </c>
      <c r="I135" s="15">
        <f t="shared" ca="1" si="75"/>
        <v>0</v>
      </c>
      <c r="J135" s="15">
        <f t="shared" ca="1" si="75"/>
        <v>0</v>
      </c>
      <c r="K135" s="15">
        <f t="shared" ca="1" si="75"/>
        <v>0</v>
      </c>
      <c r="L135" s="15">
        <f t="shared" ca="1" si="75"/>
        <v>0</v>
      </c>
      <c r="M135" s="15">
        <f t="shared" ca="1" si="75"/>
        <v>0</v>
      </c>
      <c r="N135" s="15">
        <f t="shared" ca="1" si="75"/>
        <v>0</v>
      </c>
      <c r="O135" s="15">
        <f t="shared" ca="1" si="75"/>
        <v>0</v>
      </c>
      <c r="P135" s="15">
        <f t="shared" ca="1" si="75"/>
        <v>0</v>
      </c>
      <c r="Q135" s="15">
        <f t="shared" ca="1" si="75"/>
        <v>0</v>
      </c>
      <c r="R135" s="15">
        <f t="shared" ca="1" si="75"/>
        <v>0</v>
      </c>
      <c r="S135" s="15">
        <f t="shared" ca="1" si="75"/>
        <v>0</v>
      </c>
      <c r="T135" s="15">
        <f t="shared" ca="1" si="75"/>
        <v>0</v>
      </c>
      <c r="U135" s="15">
        <f t="shared" ca="1" si="75"/>
        <v>0</v>
      </c>
      <c r="V135" s="15">
        <f t="shared" ca="1" si="75"/>
        <v>0</v>
      </c>
      <c r="W135" s="15">
        <f t="shared" ca="1" si="75"/>
        <v>0</v>
      </c>
      <c r="X135" s="15">
        <f t="shared" ca="1" si="75"/>
        <v>0</v>
      </c>
      <c r="Y135" s="15">
        <f t="shared" ca="1" si="75"/>
        <v>0</v>
      </c>
      <c r="Z135" s="15">
        <f t="shared" ca="1" si="75"/>
        <v>0</v>
      </c>
      <c r="AA135" s="15">
        <f t="shared" ca="1" si="75"/>
        <v>0</v>
      </c>
      <c r="AB135" s="15">
        <f t="shared" ca="1" si="75"/>
        <v>0</v>
      </c>
      <c r="AC135" s="15">
        <f t="shared" ca="1" si="75"/>
        <v>0</v>
      </c>
      <c r="AD135" s="15">
        <f t="shared" ca="1" si="75"/>
        <v>0</v>
      </c>
      <c r="AE135" s="15">
        <f t="shared" ca="1" si="75"/>
        <v>0</v>
      </c>
      <c r="AF135" s="15">
        <f t="shared" ca="1" si="75"/>
        <v>0</v>
      </c>
      <c r="AG135" s="15">
        <f t="shared" ca="1" si="75"/>
        <v>0</v>
      </c>
      <c r="AH135" s="15">
        <f t="shared" ca="1" si="75"/>
        <v>0</v>
      </c>
      <c r="AI135" s="15">
        <f t="shared" ca="1" si="75"/>
        <v>0</v>
      </c>
      <c r="AJ135" s="15">
        <f t="shared" ca="1" si="75"/>
        <v>0</v>
      </c>
      <c r="AK135" s="15">
        <f t="shared" ca="1" si="75"/>
        <v>0</v>
      </c>
      <c r="AL135" s="15">
        <f t="shared" ca="1" si="75"/>
        <v>0</v>
      </c>
      <c r="AM135" s="15">
        <f t="shared" ca="1" si="75"/>
        <v>0</v>
      </c>
      <c r="AN135" s="15">
        <f t="shared" ca="1" si="75"/>
        <v>0</v>
      </c>
      <c r="AO135" s="15">
        <f t="shared" ca="1" si="75"/>
        <v>0</v>
      </c>
      <c r="AP135" s="15">
        <f t="shared" ca="1" si="75"/>
        <v>0</v>
      </c>
      <c r="AQ135" s="15">
        <f t="shared" ca="1" si="75"/>
        <v>0</v>
      </c>
      <c r="AR135" s="15">
        <f t="shared" ca="1" si="75"/>
        <v>0</v>
      </c>
      <c r="AS135" s="15">
        <f t="shared" ca="1" si="75"/>
        <v>0</v>
      </c>
      <c r="AT135" s="15">
        <f t="shared" ca="1" si="75"/>
        <v>0</v>
      </c>
      <c r="AU135" s="15">
        <f t="shared" ca="1" si="75"/>
        <v>0</v>
      </c>
      <c r="AV135" s="15">
        <f t="shared" ca="1" si="75"/>
        <v>0</v>
      </c>
      <c r="AW135" s="15">
        <f t="shared" ca="1" si="75"/>
        <v>0</v>
      </c>
      <c r="AX135" s="15">
        <f t="shared" ca="1" si="75"/>
        <v>0</v>
      </c>
      <c r="AY135" s="15">
        <f t="shared" ca="1" si="75"/>
        <v>0</v>
      </c>
      <c r="AZ135" s="15">
        <f t="shared" ca="1" si="75"/>
        <v>0</v>
      </c>
      <c r="BA135" s="15">
        <f t="shared" ca="1" si="75"/>
        <v>0</v>
      </c>
      <c r="BB135" s="15">
        <f t="shared" ca="1" si="75"/>
        <v>0</v>
      </c>
      <c r="BC135" s="15">
        <f t="shared" ca="1" si="75"/>
        <v>0</v>
      </c>
      <c r="BD135" s="15">
        <f t="shared" ca="1" si="75"/>
        <v>0</v>
      </c>
      <c r="BE135" s="15">
        <f t="shared" ca="1" si="75"/>
        <v>0</v>
      </c>
      <c r="BF135" s="15">
        <f t="shared" ca="1" si="75"/>
        <v>0</v>
      </c>
      <c r="BG135" s="15">
        <f t="shared" ca="1" si="75"/>
        <v>0</v>
      </c>
    </row>
    <row r="136" spans="1:59" x14ac:dyDescent="0.2">
      <c r="A136" s="189">
        <f t="shared" ca="1" si="59"/>
        <v>0</v>
      </c>
      <c r="B136" s="189">
        <f t="shared" ca="1" si="60"/>
        <v>0</v>
      </c>
      <c r="C136" s="189">
        <f t="shared" ca="1" si="61"/>
        <v>0</v>
      </c>
      <c r="D136" s="189">
        <f t="shared" ca="1" si="62"/>
        <v>0</v>
      </c>
      <c r="E136" s="189">
        <f t="shared" ca="1" si="63"/>
        <v>0</v>
      </c>
      <c r="F136" s="15">
        <f t="shared" ca="1" si="64"/>
        <v>0</v>
      </c>
      <c r="G136" s="15">
        <f t="shared" ca="1" si="65"/>
        <v>0</v>
      </c>
      <c r="H136" s="15">
        <f t="shared" ca="1" si="75"/>
        <v>0</v>
      </c>
      <c r="I136" s="15">
        <f t="shared" ca="1" si="75"/>
        <v>0</v>
      </c>
      <c r="J136" s="15">
        <f t="shared" ca="1" si="75"/>
        <v>0</v>
      </c>
      <c r="K136" s="15">
        <f t="shared" ca="1" si="75"/>
        <v>0</v>
      </c>
      <c r="L136" s="15">
        <f t="shared" ca="1" si="75"/>
        <v>0</v>
      </c>
      <c r="M136" s="15">
        <f t="shared" ca="1" si="75"/>
        <v>0</v>
      </c>
      <c r="N136" s="15">
        <f t="shared" ca="1" si="75"/>
        <v>0</v>
      </c>
      <c r="O136" s="15">
        <f t="shared" ca="1" si="75"/>
        <v>0</v>
      </c>
      <c r="P136" s="15">
        <f t="shared" ca="1" si="75"/>
        <v>0</v>
      </c>
      <c r="Q136" s="15">
        <f t="shared" ca="1" si="75"/>
        <v>0</v>
      </c>
      <c r="R136" s="15">
        <f t="shared" ca="1" si="75"/>
        <v>0</v>
      </c>
      <c r="S136" s="15">
        <f t="shared" ca="1" si="75"/>
        <v>0</v>
      </c>
      <c r="T136" s="15">
        <f t="shared" ca="1" si="75"/>
        <v>0</v>
      </c>
      <c r="U136" s="15">
        <f t="shared" ca="1" si="75"/>
        <v>0</v>
      </c>
      <c r="V136" s="15">
        <f t="shared" ca="1" si="75"/>
        <v>0</v>
      </c>
      <c r="W136" s="15">
        <f t="shared" ca="1" si="75"/>
        <v>0</v>
      </c>
      <c r="X136" s="15">
        <f t="shared" ca="1" si="75"/>
        <v>0</v>
      </c>
      <c r="Y136" s="15">
        <f t="shared" ca="1" si="75"/>
        <v>0</v>
      </c>
      <c r="Z136" s="15">
        <f t="shared" ca="1" si="75"/>
        <v>0</v>
      </c>
      <c r="AA136" s="15">
        <f t="shared" ca="1" si="75"/>
        <v>0</v>
      </c>
      <c r="AB136" s="15">
        <f t="shared" ca="1" si="75"/>
        <v>0</v>
      </c>
      <c r="AC136" s="15">
        <f t="shared" ca="1" si="75"/>
        <v>0</v>
      </c>
      <c r="AD136" s="15">
        <f t="shared" ca="1" si="75"/>
        <v>0</v>
      </c>
      <c r="AE136" s="15">
        <f t="shared" ca="1" si="75"/>
        <v>0</v>
      </c>
      <c r="AF136" s="15">
        <f t="shared" ca="1" si="75"/>
        <v>0</v>
      </c>
      <c r="AG136" s="15">
        <f t="shared" ca="1" si="75"/>
        <v>0</v>
      </c>
      <c r="AH136" s="15">
        <f t="shared" ca="1" si="75"/>
        <v>0</v>
      </c>
      <c r="AI136" s="15">
        <f t="shared" ca="1" si="75"/>
        <v>0</v>
      </c>
      <c r="AJ136" s="15">
        <f t="shared" ca="1" si="75"/>
        <v>0</v>
      </c>
      <c r="AK136" s="15">
        <f t="shared" ca="1" si="75"/>
        <v>0</v>
      </c>
      <c r="AL136" s="15">
        <f t="shared" ca="1" si="75"/>
        <v>0</v>
      </c>
      <c r="AM136" s="15">
        <f t="shared" ca="1" si="75"/>
        <v>0</v>
      </c>
      <c r="AN136" s="15">
        <f t="shared" ca="1" si="75"/>
        <v>0</v>
      </c>
      <c r="AO136" s="15">
        <f t="shared" ca="1" si="75"/>
        <v>0</v>
      </c>
      <c r="AP136" s="15">
        <f t="shared" ca="1" si="75"/>
        <v>0</v>
      </c>
      <c r="AQ136" s="15">
        <f t="shared" ca="1" si="75"/>
        <v>0</v>
      </c>
      <c r="AR136" s="15">
        <f t="shared" ca="1" si="75"/>
        <v>0</v>
      </c>
      <c r="AS136" s="15">
        <f t="shared" ca="1" si="75"/>
        <v>0</v>
      </c>
      <c r="AT136" s="15">
        <f t="shared" ca="1" si="75"/>
        <v>0</v>
      </c>
      <c r="AU136" s="15">
        <f t="shared" ca="1" si="75"/>
        <v>0</v>
      </c>
      <c r="AV136" s="15">
        <f t="shared" ca="1" si="75"/>
        <v>0</v>
      </c>
      <c r="AW136" s="15">
        <f t="shared" ca="1" si="75"/>
        <v>0</v>
      </c>
      <c r="AX136" s="15">
        <f t="shared" ca="1" si="75"/>
        <v>0</v>
      </c>
      <c r="AY136" s="15">
        <f t="shared" ca="1" si="75"/>
        <v>0</v>
      </c>
      <c r="AZ136" s="15">
        <f t="shared" ca="1" si="75"/>
        <v>0</v>
      </c>
      <c r="BA136" s="15">
        <f t="shared" ca="1" si="75"/>
        <v>0</v>
      </c>
      <c r="BB136" s="15">
        <f t="shared" ca="1" si="75"/>
        <v>0</v>
      </c>
      <c r="BC136" s="15">
        <f t="shared" ca="1" si="75"/>
        <v>0</v>
      </c>
      <c r="BD136" s="15">
        <f t="shared" ca="1" si="75"/>
        <v>0</v>
      </c>
      <c r="BE136" s="15">
        <f t="shared" ca="1" si="75"/>
        <v>0</v>
      </c>
      <c r="BF136" s="15">
        <f t="shared" ca="1" si="75"/>
        <v>0</v>
      </c>
      <c r="BG136" s="15">
        <f t="shared" ca="1" si="75"/>
        <v>0</v>
      </c>
    </row>
    <row r="137" spans="1:59" x14ac:dyDescent="0.2">
      <c r="A137" s="189">
        <f t="shared" ca="1" si="59"/>
        <v>0</v>
      </c>
      <c r="B137" s="189">
        <f t="shared" ca="1" si="60"/>
        <v>0</v>
      </c>
      <c r="C137" s="189">
        <f t="shared" ca="1" si="61"/>
        <v>0</v>
      </c>
      <c r="D137" s="189">
        <f t="shared" ca="1" si="62"/>
        <v>0</v>
      </c>
      <c r="E137" s="189">
        <f t="shared" ca="1" si="63"/>
        <v>0</v>
      </c>
      <c r="F137" s="15">
        <f t="shared" ca="1" si="64"/>
        <v>0</v>
      </c>
      <c r="G137" s="15">
        <f t="shared" ca="1" si="65"/>
        <v>0</v>
      </c>
      <c r="H137" s="15">
        <f t="shared" ca="1" si="75"/>
        <v>0</v>
      </c>
      <c r="I137" s="15">
        <f t="shared" ca="1" si="75"/>
        <v>0</v>
      </c>
      <c r="J137" s="15">
        <f t="shared" ref="H137:BG141" ca="1" si="76">IFERROR(SUMIFS(OFFSET(INDIRECT(ADDRESS(1,1,1,1,TEXT(J$2,"YYYY-MM-DD"))),3,J$20-1,40,1),OFFSET(INDIRECT(ADDRESS(1,1,1,1,TEXT(J$2,"YYYY-MM-DD"))),3,0,40,1),$A137,OFFSET(INDIRECT(ADDRESS(1,1,1,1,TEXT(J$2,"YYYY-MM-DD"))),3,J$20,40,1),"Y"),0)+IFERROR(SUMIFS(OFFSET(INDIRECT(ADDRESS(1,1,1,1,TEXT(J$2,"YYYY-MM-DD"))),3,J$20-1,40,1),OFFSET(INDIRECT(ADDRESS(1,1,1,1,TEXT(J$2,"YYYY-MM-DD"))),3,0,40,1),$A137,OFFSET(INDIRECT(ADDRESS(1,1,1,1,TEXT(J$2,"YYYY-MM-DD"))),3,J$20,40,1),"N",OFFSET(INDIRECT(ADDRESS(1,1,1,1,TEXT(J$2,"YYYY-MM-DD"))),3,3,40,1),"Leave"),0)+IFERROR(IF($F$19="N",SUMIFS(OFFSET(INDIRECT(ADDRESS(1,1,1,1,TEXT(J$2,"YYYY-MM-DD"))),3,J$20-1,40,1),OFFSET(INDIRECT(ADDRESS(1,1,1,1,TEXT(J$2,"YYYY-MM-DD"))),3,0,40,1),$A137,OFFSET(INDIRECT(ADDRESS(1,1,1,1,TEXT(J$2,"YYYY-MM-DD"))),3,J$20,40,1),"N",OFFSET(INDIRECT(ADDRESS(1,1,1,1,TEXT(J$2,"YYYY-MM-DD"))),3,3,40,1),"&lt;&gt;Leave")),0)</f>
        <v>0</v>
      </c>
      <c r="K137" s="15">
        <f t="shared" ca="1" si="76"/>
        <v>0</v>
      </c>
      <c r="L137" s="15">
        <f t="shared" ca="1" si="76"/>
        <v>0</v>
      </c>
      <c r="M137" s="15">
        <f t="shared" ca="1" si="76"/>
        <v>0</v>
      </c>
      <c r="N137" s="15">
        <f t="shared" ca="1" si="76"/>
        <v>0</v>
      </c>
      <c r="O137" s="15">
        <f t="shared" ca="1" si="76"/>
        <v>0</v>
      </c>
      <c r="P137" s="15">
        <f t="shared" ca="1" si="76"/>
        <v>0</v>
      </c>
      <c r="Q137" s="15">
        <f t="shared" ca="1" si="76"/>
        <v>0</v>
      </c>
      <c r="R137" s="15">
        <f t="shared" ca="1" si="76"/>
        <v>0</v>
      </c>
      <c r="S137" s="15">
        <f t="shared" ca="1" si="76"/>
        <v>0</v>
      </c>
      <c r="T137" s="15">
        <f t="shared" ca="1" si="76"/>
        <v>0</v>
      </c>
      <c r="U137" s="15">
        <f t="shared" ca="1" si="76"/>
        <v>0</v>
      </c>
      <c r="V137" s="15">
        <f t="shared" ca="1" si="76"/>
        <v>0</v>
      </c>
      <c r="W137" s="15">
        <f t="shared" ca="1" si="76"/>
        <v>0</v>
      </c>
      <c r="X137" s="15">
        <f t="shared" ca="1" si="76"/>
        <v>0</v>
      </c>
      <c r="Y137" s="15">
        <f t="shared" ca="1" si="76"/>
        <v>0</v>
      </c>
      <c r="Z137" s="15">
        <f t="shared" ca="1" si="76"/>
        <v>0</v>
      </c>
      <c r="AA137" s="15">
        <f t="shared" ca="1" si="76"/>
        <v>0</v>
      </c>
      <c r="AB137" s="15">
        <f t="shared" ca="1" si="76"/>
        <v>0</v>
      </c>
      <c r="AC137" s="15">
        <f t="shared" ca="1" si="76"/>
        <v>0</v>
      </c>
      <c r="AD137" s="15">
        <f t="shared" ca="1" si="76"/>
        <v>0</v>
      </c>
      <c r="AE137" s="15">
        <f t="shared" ca="1" si="76"/>
        <v>0</v>
      </c>
      <c r="AF137" s="15">
        <f t="shared" ca="1" si="76"/>
        <v>0</v>
      </c>
      <c r="AG137" s="15">
        <f t="shared" ca="1" si="76"/>
        <v>0</v>
      </c>
      <c r="AH137" s="15">
        <f t="shared" ca="1" si="76"/>
        <v>0</v>
      </c>
      <c r="AI137" s="15">
        <f t="shared" ca="1" si="76"/>
        <v>0</v>
      </c>
      <c r="AJ137" s="15">
        <f t="shared" ca="1" si="76"/>
        <v>0</v>
      </c>
      <c r="AK137" s="15">
        <f t="shared" ca="1" si="76"/>
        <v>0</v>
      </c>
      <c r="AL137" s="15">
        <f t="shared" ca="1" si="76"/>
        <v>0</v>
      </c>
      <c r="AM137" s="15">
        <f t="shared" ca="1" si="76"/>
        <v>0</v>
      </c>
      <c r="AN137" s="15">
        <f t="shared" ca="1" si="76"/>
        <v>0</v>
      </c>
      <c r="AO137" s="15">
        <f t="shared" ca="1" si="76"/>
        <v>0</v>
      </c>
      <c r="AP137" s="15">
        <f t="shared" ca="1" si="76"/>
        <v>0</v>
      </c>
      <c r="AQ137" s="15">
        <f t="shared" ca="1" si="76"/>
        <v>0</v>
      </c>
      <c r="AR137" s="15">
        <f t="shared" ca="1" si="76"/>
        <v>0</v>
      </c>
      <c r="AS137" s="15">
        <f t="shared" ca="1" si="76"/>
        <v>0</v>
      </c>
      <c r="AT137" s="15">
        <f t="shared" ca="1" si="76"/>
        <v>0</v>
      </c>
      <c r="AU137" s="15">
        <f t="shared" ca="1" si="76"/>
        <v>0</v>
      </c>
      <c r="AV137" s="15">
        <f t="shared" ca="1" si="76"/>
        <v>0</v>
      </c>
      <c r="AW137" s="15">
        <f t="shared" ca="1" si="76"/>
        <v>0</v>
      </c>
      <c r="AX137" s="15">
        <f t="shared" ca="1" si="76"/>
        <v>0</v>
      </c>
      <c r="AY137" s="15">
        <f t="shared" ca="1" si="76"/>
        <v>0</v>
      </c>
      <c r="AZ137" s="15">
        <f t="shared" ca="1" si="76"/>
        <v>0</v>
      </c>
      <c r="BA137" s="15">
        <f t="shared" ca="1" si="76"/>
        <v>0</v>
      </c>
      <c r="BB137" s="15">
        <f t="shared" ca="1" si="76"/>
        <v>0</v>
      </c>
      <c r="BC137" s="15">
        <f t="shared" ca="1" si="76"/>
        <v>0</v>
      </c>
      <c r="BD137" s="15">
        <f t="shared" ca="1" si="76"/>
        <v>0</v>
      </c>
      <c r="BE137" s="15">
        <f t="shared" ca="1" si="76"/>
        <v>0</v>
      </c>
      <c r="BF137" s="15">
        <f t="shared" ca="1" si="76"/>
        <v>0</v>
      </c>
      <c r="BG137" s="15">
        <f t="shared" ca="1" si="76"/>
        <v>0</v>
      </c>
    </row>
    <row r="138" spans="1:59" x14ac:dyDescent="0.2">
      <c r="A138" s="189">
        <f t="shared" ca="1" si="59"/>
        <v>0</v>
      </c>
      <c r="B138" s="189">
        <f t="shared" ca="1" si="60"/>
        <v>0</v>
      </c>
      <c r="C138" s="189">
        <f t="shared" ca="1" si="61"/>
        <v>0</v>
      </c>
      <c r="D138" s="189">
        <f t="shared" ca="1" si="62"/>
        <v>0</v>
      </c>
      <c r="E138" s="189">
        <f t="shared" ca="1" si="63"/>
        <v>0</v>
      </c>
      <c r="F138" s="15">
        <f t="shared" ca="1" si="64"/>
        <v>0</v>
      </c>
      <c r="G138" s="15">
        <f t="shared" ca="1" si="65"/>
        <v>0</v>
      </c>
      <c r="H138" s="15">
        <f t="shared" ca="1" si="76"/>
        <v>0</v>
      </c>
      <c r="I138" s="15">
        <f t="shared" ca="1" si="76"/>
        <v>0</v>
      </c>
      <c r="J138" s="15">
        <f t="shared" ca="1" si="76"/>
        <v>0</v>
      </c>
      <c r="K138" s="15">
        <f t="shared" ca="1" si="76"/>
        <v>0</v>
      </c>
      <c r="L138" s="15">
        <f t="shared" ca="1" si="76"/>
        <v>0</v>
      </c>
      <c r="M138" s="15">
        <f t="shared" ca="1" si="76"/>
        <v>0</v>
      </c>
      <c r="N138" s="15">
        <f t="shared" ca="1" si="76"/>
        <v>0</v>
      </c>
      <c r="O138" s="15">
        <f t="shared" ca="1" si="76"/>
        <v>0</v>
      </c>
      <c r="P138" s="15">
        <f t="shared" ca="1" si="76"/>
        <v>0</v>
      </c>
      <c r="Q138" s="15">
        <f t="shared" ca="1" si="76"/>
        <v>0</v>
      </c>
      <c r="R138" s="15">
        <f t="shared" ca="1" si="76"/>
        <v>0</v>
      </c>
      <c r="S138" s="15">
        <f t="shared" ca="1" si="76"/>
        <v>0</v>
      </c>
      <c r="T138" s="15">
        <f t="shared" ca="1" si="76"/>
        <v>0</v>
      </c>
      <c r="U138" s="15">
        <f t="shared" ca="1" si="76"/>
        <v>0</v>
      </c>
      <c r="V138" s="15">
        <f t="shared" ca="1" si="76"/>
        <v>0</v>
      </c>
      <c r="W138" s="15">
        <f t="shared" ca="1" si="76"/>
        <v>0</v>
      </c>
      <c r="X138" s="15">
        <f t="shared" ca="1" si="76"/>
        <v>0</v>
      </c>
      <c r="Y138" s="15">
        <f t="shared" ca="1" si="76"/>
        <v>0</v>
      </c>
      <c r="Z138" s="15">
        <f t="shared" ca="1" si="76"/>
        <v>0</v>
      </c>
      <c r="AA138" s="15">
        <f t="shared" ca="1" si="76"/>
        <v>0</v>
      </c>
      <c r="AB138" s="15">
        <f t="shared" ca="1" si="76"/>
        <v>0</v>
      </c>
      <c r="AC138" s="15">
        <f t="shared" ca="1" si="76"/>
        <v>0</v>
      </c>
      <c r="AD138" s="15">
        <f t="shared" ca="1" si="76"/>
        <v>0</v>
      </c>
      <c r="AE138" s="15">
        <f t="shared" ca="1" si="76"/>
        <v>0</v>
      </c>
      <c r="AF138" s="15">
        <f t="shared" ca="1" si="76"/>
        <v>0</v>
      </c>
      <c r="AG138" s="15">
        <f t="shared" ca="1" si="76"/>
        <v>0</v>
      </c>
      <c r="AH138" s="15">
        <f t="shared" ca="1" si="76"/>
        <v>0</v>
      </c>
      <c r="AI138" s="15">
        <f t="shared" ca="1" si="76"/>
        <v>0</v>
      </c>
      <c r="AJ138" s="15">
        <f t="shared" ca="1" si="76"/>
        <v>0</v>
      </c>
      <c r="AK138" s="15">
        <f t="shared" ca="1" si="76"/>
        <v>0</v>
      </c>
      <c r="AL138" s="15">
        <f t="shared" ca="1" si="76"/>
        <v>0</v>
      </c>
      <c r="AM138" s="15">
        <f t="shared" ca="1" si="76"/>
        <v>0</v>
      </c>
      <c r="AN138" s="15">
        <f t="shared" ca="1" si="76"/>
        <v>0</v>
      </c>
      <c r="AO138" s="15">
        <f t="shared" ca="1" si="76"/>
        <v>0</v>
      </c>
      <c r="AP138" s="15">
        <f t="shared" ca="1" si="76"/>
        <v>0</v>
      </c>
      <c r="AQ138" s="15">
        <f t="shared" ca="1" si="76"/>
        <v>0</v>
      </c>
      <c r="AR138" s="15">
        <f t="shared" ca="1" si="76"/>
        <v>0</v>
      </c>
      <c r="AS138" s="15">
        <f t="shared" ca="1" si="76"/>
        <v>0</v>
      </c>
      <c r="AT138" s="15">
        <f t="shared" ca="1" si="76"/>
        <v>0</v>
      </c>
      <c r="AU138" s="15">
        <f t="shared" ca="1" si="76"/>
        <v>0</v>
      </c>
      <c r="AV138" s="15">
        <f t="shared" ca="1" si="76"/>
        <v>0</v>
      </c>
      <c r="AW138" s="15">
        <f t="shared" ca="1" si="76"/>
        <v>0</v>
      </c>
      <c r="AX138" s="15">
        <f t="shared" ca="1" si="76"/>
        <v>0</v>
      </c>
      <c r="AY138" s="15">
        <f t="shared" ca="1" si="76"/>
        <v>0</v>
      </c>
      <c r="AZ138" s="15">
        <f t="shared" ca="1" si="76"/>
        <v>0</v>
      </c>
      <c r="BA138" s="15">
        <f t="shared" ca="1" si="76"/>
        <v>0</v>
      </c>
      <c r="BB138" s="15">
        <f t="shared" ca="1" si="76"/>
        <v>0</v>
      </c>
      <c r="BC138" s="15">
        <f t="shared" ca="1" si="76"/>
        <v>0</v>
      </c>
      <c r="BD138" s="15">
        <f t="shared" ca="1" si="76"/>
        <v>0</v>
      </c>
      <c r="BE138" s="15">
        <f t="shared" ca="1" si="76"/>
        <v>0</v>
      </c>
      <c r="BF138" s="15">
        <f t="shared" ca="1" si="76"/>
        <v>0</v>
      </c>
      <c r="BG138" s="15">
        <f t="shared" ca="1" si="76"/>
        <v>0</v>
      </c>
    </row>
    <row r="139" spans="1:59" x14ac:dyDescent="0.2">
      <c r="A139" s="189">
        <f t="shared" ca="1" si="59"/>
        <v>0</v>
      </c>
      <c r="B139" s="189">
        <f t="shared" ca="1" si="60"/>
        <v>0</v>
      </c>
      <c r="C139" s="189">
        <f t="shared" ca="1" si="61"/>
        <v>0</v>
      </c>
      <c r="D139" s="189">
        <f t="shared" ca="1" si="62"/>
        <v>0</v>
      </c>
      <c r="E139" s="189">
        <f t="shared" ca="1" si="63"/>
        <v>0</v>
      </c>
      <c r="F139" s="15">
        <f t="shared" ca="1" si="64"/>
        <v>0</v>
      </c>
      <c r="G139" s="15">
        <f t="shared" ca="1" si="65"/>
        <v>0</v>
      </c>
      <c r="H139" s="15">
        <f t="shared" ca="1" si="76"/>
        <v>0</v>
      </c>
      <c r="I139" s="15">
        <f t="shared" ca="1" si="76"/>
        <v>0</v>
      </c>
      <c r="J139" s="15">
        <f t="shared" ca="1" si="76"/>
        <v>0</v>
      </c>
      <c r="K139" s="15">
        <f t="shared" ca="1" si="76"/>
        <v>0</v>
      </c>
      <c r="L139" s="15">
        <f t="shared" ca="1" si="76"/>
        <v>0</v>
      </c>
      <c r="M139" s="15">
        <f t="shared" ca="1" si="76"/>
        <v>0</v>
      </c>
      <c r="N139" s="15">
        <f t="shared" ca="1" si="76"/>
        <v>0</v>
      </c>
      <c r="O139" s="15">
        <f t="shared" ca="1" si="76"/>
        <v>0</v>
      </c>
      <c r="P139" s="15">
        <f t="shared" ca="1" si="76"/>
        <v>0</v>
      </c>
      <c r="Q139" s="15">
        <f t="shared" ca="1" si="76"/>
        <v>0</v>
      </c>
      <c r="R139" s="15">
        <f t="shared" ca="1" si="76"/>
        <v>0</v>
      </c>
      <c r="S139" s="15">
        <f t="shared" ca="1" si="76"/>
        <v>0</v>
      </c>
      <c r="T139" s="15">
        <f t="shared" ca="1" si="76"/>
        <v>0</v>
      </c>
      <c r="U139" s="15">
        <f t="shared" ca="1" si="76"/>
        <v>0</v>
      </c>
      <c r="V139" s="15">
        <f t="shared" ca="1" si="76"/>
        <v>0</v>
      </c>
      <c r="W139" s="15">
        <f t="shared" ca="1" si="76"/>
        <v>0</v>
      </c>
      <c r="X139" s="15">
        <f t="shared" ca="1" si="76"/>
        <v>0</v>
      </c>
      <c r="Y139" s="15">
        <f t="shared" ca="1" si="76"/>
        <v>0</v>
      </c>
      <c r="Z139" s="15">
        <f t="shared" ca="1" si="76"/>
        <v>0</v>
      </c>
      <c r="AA139" s="15">
        <f t="shared" ca="1" si="76"/>
        <v>0</v>
      </c>
      <c r="AB139" s="15">
        <f t="shared" ca="1" si="76"/>
        <v>0</v>
      </c>
      <c r="AC139" s="15">
        <f t="shared" ca="1" si="76"/>
        <v>0</v>
      </c>
      <c r="AD139" s="15">
        <f t="shared" ca="1" si="76"/>
        <v>0</v>
      </c>
      <c r="AE139" s="15">
        <f t="shared" ca="1" si="76"/>
        <v>0</v>
      </c>
      <c r="AF139" s="15">
        <f t="shared" ca="1" si="76"/>
        <v>0</v>
      </c>
      <c r="AG139" s="15">
        <f t="shared" ca="1" si="76"/>
        <v>0</v>
      </c>
      <c r="AH139" s="15">
        <f t="shared" ca="1" si="76"/>
        <v>0</v>
      </c>
      <c r="AI139" s="15">
        <f t="shared" ca="1" si="76"/>
        <v>0</v>
      </c>
      <c r="AJ139" s="15">
        <f t="shared" ca="1" si="76"/>
        <v>0</v>
      </c>
      <c r="AK139" s="15">
        <f t="shared" ca="1" si="76"/>
        <v>0</v>
      </c>
      <c r="AL139" s="15">
        <f t="shared" ca="1" si="76"/>
        <v>0</v>
      </c>
      <c r="AM139" s="15">
        <f t="shared" ca="1" si="76"/>
        <v>0</v>
      </c>
      <c r="AN139" s="15">
        <f t="shared" ca="1" si="76"/>
        <v>0</v>
      </c>
      <c r="AO139" s="15">
        <f t="shared" ca="1" si="76"/>
        <v>0</v>
      </c>
      <c r="AP139" s="15">
        <f t="shared" ca="1" si="76"/>
        <v>0</v>
      </c>
      <c r="AQ139" s="15">
        <f t="shared" ca="1" si="76"/>
        <v>0</v>
      </c>
      <c r="AR139" s="15">
        <f t="shared" ca="1" si="76"/>
        <v>0</v>
      </c>
      <c r="AS139" s="15">
        <f t="shared" ca="1" si="76"/>
        <v>0</v>
      </c>
      <c r="AT139" s="15">
        <f t="shared" ca="1" si="76"/>
        <v>0</v>
      </c>
      <c r="AU139" s="15">
        <f t="shared" ca="1" si="76"/>
        <v>0</v>
      </c>
      <c r="AV139" s="15">
        <f t="shared" ca="1" si="76"/>
        <v>0</v>
      </c>
      <c r="AW139" s="15">
        <f t="shared" ca="1" si="76"/>
        <v>0</v>
      </c>
      <c r="AX139" s="15">
        <f t="shared" ca="1" si="76"/>
        <v>0</v>
      </c>
      <c r="AY139" s="15">
        <f t="shared" ca="1" si="76"/>
        <v>0</v>
      </c>
      <c r="AZ139" s="15">
        <f t="shared" ca="1" si="76"/>
        <v>0</v>
      </c>
      <c r="BA139" s="15">
        <f t="shared" ca="1" si="76"/>
        <v>0</v>
      </c>
      <c r="BB139" s="15">
        <f t="shared" ca="1" si="76"/>
        <v>0</v>
      </c>
      <c r="BC139" s="15">
        <f t="shared" ca="1" si="76"/>
        <v>0</v>
      </c>
      <c r="BD139" s="15">
        <f t="shared" ca="1" si="76"/>
        <v>0</v>
      </c>
      <c r="BE139" s="15">
        <f t="shared" ca="1" si="76"/>
        <v>0</v>
      </c>
      <c r="BF139" s="15">
        <f t="shared" ca="1" si="76"/>
        <v>0</v>
      </c>
      <c r="BG139" s="15">
        <f t="shared" ca="1" si="76"/>
        <v>0</v>
      </c>
    </row>
    <row r="140" spans="1:59" x14ac:dyDescent="0.2">
      <c r="A140" s="189">
        <f t="shared" ca="1" si="59"/>
        <v>0</v>
      </c>
      <c r="B140" s="189">
        <f t="shared" ca="1" si="60"/>
        <v>0</v>
      </c>
      <c r="C140" s="189">
        <f t="shared" ca="1" si="61"/>
        <v>0</v>
      </c>
      <c r="D140" s="189">
        <f t="shared" ca="1" si="62"/>
        <v>0</v>
      </c>
      <c r="E140" s="189">
        <f t="shared" ca="1" si="63"/>
        <v>0</v>
      </c>
      <c r="F140" s="15">
        <f t="shared" ca="1" si="64"/>
        <v>0</v>
      </c>
      <c r="G140" s="15">
        <f t="shared" ca="1" si="65"/>
        <v>0</v>
      </c>
      <c r="H140" s="15">
        <f t="shared" ca="1" si="76"/>
        <v>0</v>
      </c>
      <c r="I140" s="15">
        <f t="shared" ca="1" si="76"/>
        <v>0</v>
      </c>
      <c r="J140" s="15">
        <f t="shared" ca="1" si="76"/>
        <v>0</v>
      </c>
      <c r="K140" s="15">
        <f t="shared" ca="1" si="76"/>
        <v>0</v>
      </c>
      <c r="L140" s="15">
        <f t="shared" ca="1" si="76"/>
        <v>0</v>
      </c>
      <c r="M140" s="15">
        <f t="shared" ca="1" si="76"/>
        <v>0</v>
      </c>
      <c r="N140" s="15">
        <f t="shared" ca="1" si="76"/>
        <v>0</v>
      </c>
      <c r="O140" s="15">
        <f t="shared" ca="1" si="76"/>
        <v>0</v>
      </c>
      <c r="P140" s="15">
        <f t="shared" ca="1" si="76"/>
        <v>0</v>
      </c>
      <c r="Q140" s="15">
        <f t="shared" ca="1" si="76"/>
        <v>0</v>
      </c>
      <c r="R140" s="15">
        <f t="shared" ca="1" si="76"/>
        <v>0</v>
      </c>
      <c r="S140" s="15">
        <f t="shared" ca="1" si="76"/>
        <v>0</v>
      </c>
      <c r="T140" s="15">
        <f t="shared" ca="1" si="76"/>
        <v>0</v>
      </c>
      <c r="U140" s="15">
        <f t="shared" ca="1" si="76"/>
        <v>0</v>
      </c>
      <c r="V140" s="15">
        <f t="shared" ca="1" si="76"/>
        <v>0</v>
      </c>
      <c r="W140" s="15">
        <f t="shared" ca="1" si="76"/>
        <v>0</v>
      </c>
      <c r="X140" s="15">
        <f t="shared" ca="1" si="76"/>
        <v>0</v>
      </c>
      <c r="Y140" s="15">
        <f t="shared" ca="1" si="76"/>
        <v>0</v>
      </c>
      <c r="Z140" s="15">
        <f t="shared" ca="1" si="76"/>
        <v>0</v>
      </c>
      <c r="AA140" s="15">
        <f t="shared" ca="1" si="76"/>
        <v>0</v>
      </c>
      <c r="AB140" s="15">
        <f t="shared" ca="1" si="76"/>
        <v>0</v>
      </c>
      <c r="AC140" s="15">
        <f t="shared" ca="1" si="76"/>
        <v>0</v>
      </c>
      <c r="AD140" s="15">
        <f t="shared" ca="1" si="76"/>
        <v>0</v>
      </c>
      <c r="AE140" s="15">
        <f t="shared" ca="1" si="76"/>
        <v>0</v>
      </c>
      <c r="AF140" s="15">
        <f t="shared" ca="1" si="76"/>
        <v>0</v>
      </c>
      <c r="AG140" s="15">
        <f t="shared" ca="1" si="76"/>
        <v>0</v>
      </c>
      <c r="AH140" s="15">
        <f t="shared" ca="1" si="76"/>
        <v>0</v>
      </c>
      <c r="AI140" s="15">
        <f t="shared" ca="1" si="76"/>
        <v>0</v>
      </c>
      <c r="AJ140" s="15">
        <f t="shared" ca="1" si="76"/>
        <v>0</v>
      </c>
      <c r="AK140" s="15">
        <f t="shared" ca="1" si="76"/>
        <v>0</v>
      </c>
      <c r="AL140" s="15">
        <f t="shared" ca="1" si="76"/>
        <v>0</v>
      </c>
      <c r="AM140" s="15">
        <f t="shared" ca="1" si="76"/>
        <v>0</v>
      </c>
      <c r="AN140" s="15">
        <f t="shared" ca="1" si="76"/>
        <v>0</v>
      </c>
      <c r="AO140" s="15">
        <f t="shared" ca="1" si="76"/>
        <v>0</v>
      </c>
      <c r="AP140" s="15">
        <f t="shared" ca="1" si="76"/>
        <v>0</v>
      </c>
      <c r="AQ140" s="15">
        <f t="shared" ca="1" si="76"/>
        <v>0</v>
      </c>
      <c r="AR140" s="15">
        <f t="shared" ca="1" si="76"/>
        <v>0</v>
      </c>
      <c r="AS140" s="15">
        <f t="shared" ca="1" si="76"/>
        <v>0</v>
      </c>
      <c r="AT140" s="15">
        <f t="shared" ca="1" si="76"/>
        <v>0</v>
      </c>
      <c r="AU140" s="15">
        <f t="shared" ca="1" si="76"/>
        <v>0</v>
      </c>
      <c r="AV140" s="15">
        <f t="shared" ca="1" si="76"/>
        <v>0</v>
      </c>
      <c r="AW140" s="15">
        <f t="shared" ca="1" si="76"/>
        <v>0</v>
      </c>
      <c r="AX140" s="15">
        <f t="shared" ca="1" si="76"/>
        <v>0</v>
      </c>
      <c r="AY140" s="15">
        <f t="shared" ca="1" si="76"/>
        <v>0</v>
      </c>
      <c r="AZ140" s="15">
        <f t="shared" ca="1" si="76"/>
        <v>0</v>
      </c>
      <c r="BA140" s="15">
        <f t="shared" ca="1" si="76"/>
        <v>0</v>
      </c>
      <c r="BB140" s="15">
        <f t="shared" ca="1" si="76"/>
        <v>0</v>
      </c>
      <c r="BC140" s="15">
        <f t="shared" ca="1" si="76"/>
        <v>0</v>
      </c>
      <c r="BD140" s="15">
        <f t="shared" ca="1" si="76"/>
        <v>0</v>
      </c>
      <c r="BE140" s="15">
        <f t="shared" ca="1" si="76"/>
        <v>0</v>
      </c>
      <c r="BF140" s="15">
        <f t="shared" ca="1" si="76"/>
        <v>0</v>
      </c>
      <c r="BG140" s="15">
        <f t="shared" ca="1" si="76"/>
        <v>0</v>
      </c>
    </row>
    <row r="141" spans="1:59" x14ac:dyDescent="0.2">
      <c r="A141" s="189">
        <f t="shared" ca="1" si="59"/>
        <v>0</v>
      </c>
      <c r="B141" s="189">
        <f t="shared" ca="1" si="60"/>
        <v>0</v>
      </c>
      <c r="C141" s="189">
        <f t="shared" ca="1" si="61"/>
        <v>0</v>
      </c>
      <c r="D141" s="189">
        <f t="shared" ca="1" si="62"/>
        <v>0</v>
      </c>
      <c r="E141" s="189">
        <f t="shared" ca="1" si="63"/>
        <v>0</v>
      </c>
      <c r="F141" s="15">
        <f t="shared" ca="1" si="64"/>
        <v>0</v>
      </c>
      <c r="G141" s="15">
        <f t="shared" ca="1" si="65"/>
        <v>0</v>
      </c>
      <c r="H141" s="15">
        <f t="shared" ca="1" si="76"/>
        <v>0</v>
      </c>
      <c r="I141" s="15">
        <f t="shared" ca="1" si="76"/>
        <v>0</v>
      </c>
      <c r="J141" s="15">
        <f t="shared" ca="1" si="76"/>
        <v>0</v>
      </c>
      <c r="K141" s="15">
        <f t="shared" ca="1" si="76"/>
        <v>0</v>
      </c>
      <c r="L141" s="15">
        <f t="shared" ca="1" si="76"/>
        <v>0</v>
      </c>
      <c r="M141" s="15">
        <f t="shared" ca="1" si="76"/>
        <v>0</v>
      </c>
      <c r="N141" s="15">
        <f t="shared" ca="1" si="76"/>
        <v>0</v>
      </c>
      <c r="O141" s="15">
        <f t="shared" ca="1" si="76"/>
        <v>0</v>
      </c>
      <c r="P141" s="15">
        <f t="shared" ca="1" si="76"/>
        <v>0</v>
      </c>
      <c r="Q141" s="15">
        <f t="shared" ca="1" si="76"/>
        <v>0</v>
      </c>
      <c r="R141" s="15">
        <f t="shared" ca="1" si="76"/>
        <v>0</v>
      </c>
      <c r="S141" s="15">
        <f t="shared" ca="1" si="76"/>
        <v>0</v>
      </c>
      <c r="T141" s="15">
        <f t="shared" ca="1" si="76"/>
        <v>0</v>
      </c>
      <c r="U141" s="15">
        <f t="shared" ca="1" si="76"/>
        <v>0</v>
      </c>
      <c r="V141" s="15">
        <f t="shared" ca="1" si="76"/>
        <v>0</v>
      </c>
      <c r="W141" s="15">
        <f t="shared" ca="1" si="76"/>
        <v>0</v>
      </c>
      <c r="X141" s="15">
        <f t="shared" ca="1" si="76"/>
        <v>0</v>
      </c>
      <c r="Y141" s="15">
        <f t="shared" ca="1" si="76"/>
        <v>0</v>
      </c>
      <c r="Z141" s="15">
        <f t="shared" ca="1" si="76"/>
        <v>0</v>
      </c>
      <c r="AA141" s="15">
        <f t="shared" ca="1" si="76"/>
        <v>0</v>
      </c>
      <c r="AB141" s="15">
        <f t="shared" ca="1" si="76"/>
        <v>0</v>
      </c>
      <c r="AC141" s="15">
        <f t="shared" ca="1" si="76"/>
        <v>0</v>
      </c>
      <c r="AD141" s="15">
        <f t="shared" ca="1" si="76"/>
        <v>0</v>
      </c>
      <c r="AE141" s="15">
        <f t="shared" ca="1" si="76"/>
        <v>0</v>
      </c>
      <c r="AF141" s="15">
        <f t="shared" ca="1" si="76"/>
        <v>0</v>
      </c>
      <c r="AG141" s="15">
        <f t="shared" ca="1" si="76"/>
        <v>0</v>
      </c>
      <c r="AH141" s="15">
        <f t="shared" ca="1" si="76"/>
        <v>0</v>
      </c>
      <c r="AI141" s="15">
        <f t="shared" ca="1" si="76"/>
        <v>0</v>
      </c>
      <c r="AJ141" s="15">
        <f t="shared" ca="1" si="76"/>
        <v>0</v>
      </c>
      <c r="AK141" s="15">
        <f t="shared" ca="1" si="76"/>
        <v>0</v>
      </c>
      <c r="AL141" s="15">
        <f t="shared" ca="1" si="76"/>
        <v>0</v>
      </c>
      <c r="AM141" s="15">
        <f t="shared" ca="1" si="76"/>
        <v>0</v>
      </c>
      <c r="AN141" s="15">
        <f t="shared" ca="1" si="76"/>
        <v>0</v>
      </c>
      <c r="AO141" s="15">
        <f t="shared" ca="1" si="76"/>
        <v>0</v>
      </c>
      <c r="AP141" s="15">
        <f t="shared" ca="1" si="76"/>
        <v>0</v>
      </c>
      <c r="AQ141" s="15">
        <f t="shared" ca="1" si="76"/>
        <v>0</v>
      </c>
      <c r="AR141" s="15">
        <f t="shared" ca="1" si="76"/>
        <v>0</v>
      </c>
      <c r="AS141" s="15">
        <f t="shared" ca="1" si="76"/>
        <v>0</v>
      </c>
      <c r="AT141" s="15">
        <f t="shared" ca="1" si="76"/>
        <v>0</v>
      </c>
      <c r="AU141" s="15">
        <f t="shared" ca="1" si="76"/>
        <v>0</v>
      </c>
      <c r="AV141" s="15">
        <f t="shared" ca="1" si="76"/>
        <v>0</v>
      </c>
      <c r="AW141" s="15">
        <f t="shared" ca="1" si="76"/>
        <v>0</v>
      </c>
      <c r="AX141" s="15">
        <f t="shared" ca="1" si="76"/>
        <v>0</v>
      </c>
      <c r="AY141" s="15">
        <f t="shared" ca="1" si="76"/>
        <v>0</v>
      </c>
      <c r="AZ141" s="15">
        <f t="shared" ca="1" si="76"/>
        <v>0</v>
      </c>
      <c r="BA141" s="15">
        <f t="shared" ca="1" si="76"/>
        <v>0</v>
      </c>
      <c r="BB141" s="15">
        <f t="shared" ca="1" si="76"/>
        <v>0</v>
      </c>
      <c r="BC141" s="15">
        <f t="shared" ca="1" si="76"/>
        <v>0</v>
      </c>
      <c r="BD141" s="15">
        <f t="shared" ca="1" si="76"/>
        <v>0</v>
      </c>
      <c r="BE141" s="15">
        <f t="shared" ref="H141:BG146" ca="1" si="77">IFERROR(SUMIFS(OFFSET(INDIRECT(ADDRESS(1,1,1,1,TEXT(BE$2,"YYYY-MM-DD"))),3,BE$20-1,40,1),OFFSET(INDIRECT(ADDRESS(1,1,1,1,TEXT(BE$2,"YYYY-MM-DD"))),3,0,40,1),$A141,OFFSET(INDIRECT(ADDRESS(1,1,1,1,TEXT(BE$2,"YYYY-MM-DD"))),3,BE$20,40,1),"Y"),0)+IFERROR(SUMIFS(OFFSET(INDIRECT(ADDRESS(1,1,1,1,TEXT(BE$2,"YYYY-MM-DD"))),3,BE$20-1,40,1),OFFSET(INDIRECT(ADDRESS(1,1,1,1,TEXT(BE$2,"YYYY-MM-DD"))),3,0,40,1),$A141,OFFSET(INDIRECT(ADDRESS(1,1,1,1,TEXT(BE$2,"YYYY-MM-DD"))),3,BE$20,40,1),"N",OFFSET(INDIRECT(ADDRESS(1,1,1,1,TEXT(BE$2,"YYYY-MM-DD"))),3,3,40,1),"Leave"),0)+IFERROR(IF($F$19="N",SUMIFS(OFFSET(INDIRECT(ADDRESS(1,1,1,1,TEXT(BE$2,"YYYY-MM-DD"))),3,BE$20-1,40,1),OFFSET(INDIRECT(ADDRESS(1,1,1,1,TEXT(BE$2,"YYYY-MM-DD"))),3,0,40,1),$A141,OFFSET(INDIRECT(ADDRESS(1,1,1,1,TEXT(BE$2,"YYYY-MM-DD"))),3,BE$20,40,1),"N",OFFSET(INDIRECT(ADDRESS(1,1,1,1,TEXT(BE$2,"YYYY-MM-DD"))),3,3,40,1),"&lt;&gt;Leave")),0)</f>
        <v>0</v>
      </c>
      <c r="BF141" s="15">
        <f t="shared" ca="1" si="77"/>
        <v>0</v>
      </c>
      <c r="BG141" s="15">
        <f t="shared" ca="1" si="77"/>
        <v>0</v>
      </c>
    </row>
    <row r="142" spans="1:59" x14ac:dyDescent="0.2">
      <c r="A142" s="189">
        <f t="shared" ca="1" si="59"/>
        <v>0</v>
      </c>
      <c r="B142" s="189">
        <f t="shared" ca="1" si="60"/>
        <v>0</v>
      </c>
      <c r="C142" s="189">
        <f t="shared" ca="1" si="61"/>
        <v>0</v>
      </c>
      <c r="D142" s="189">
        <f t="shared" ca="1" si="62"/>
        <v>0</v>
      </c>
      <c r="E142" s="189">
        <f t="shared" ca="1" si="63"/>
        <v>0</v>
      </c>
      <c r="F142" s="15">
        <f t="shared" ca="1" si="64"/>
        <v>0</v>
      </c>
      <c r="G142" s="15">
        <f t="shared" ca="1" si="65"/>
        <v>0</v>
      </c>
      <c r="H142" s="15">
        <f t="shared" ca="1" si="77"/>
        <v>0</v>
      </c>
      <c r="I142" s="15">
        <f t="shared" ca="1" si="77"/>
        <v>0</v>
      </c>
      <c r="J142" s="15">
        <f t="shared" ca="1" si="77"/>
        <v>0</v>
      </c>
      <c r="K142" s="15">
        <f t="shared" ca="1" si="77"/>
        <v>0</v>
      </c>
      <c r="L142" s="15">
        <f t="shared" ca="1" si="77"/>
        <v>0</v>
      </c>
      <c r="M142" s="15">
        <f t="shared" ca="1" si="77"/>
        <v>0</v>
      </c>
      <c r="N142" s="15">
        <f t="shared" ca="1" si="77"/>
        <v>0</v>
      </c>
      <c r="O142" s="15">
        <f t="shared" ca="1" si="77"/>
        <v>0</v>
      </c>
      <c r="P142" s="15">
        <f t="shared" ca="1" si="77"/>
        <v>0</v>
      </c>
      <c r="Q142" s="15">
        <f t="shared" ca="1" si="77"/>
        <v>0</v>
      </c>
      <c r="R142" s="15">
        <f t="shared" ca="1" si="77"/>
        <v>0</v>
      </c>
      <c r="S142" s="15">
        <f t="shared" ca="1" si="77"/>
        <v>0</v>
      </c>
      <c r="T142" s="15">
        <f t="shared" ca="1" si="77"/>
        <v>0</v>
      </c>
      <c r="U142" s="15">
        <f t="shared" ca="1" si="77"/>
        <v>0</v>
      </c>
      <c r="V142" s="15">
        <f t="shared" ca="1" si="77"/>
        <v>0</v>
      </c>
      <c r="W142" s="15">
        <f t="shared" ca="1" si="77"/>
        <v>0</v>
      </c>
      <c r="X142" s="15">
        <f t="shared" ca="1" si="77"/>
        <v>0</v>
      </c>
      <c r="Y142" s="15">
        <f t="shared" ca="1" si="77"/>
        <v>0</v>
      </c>
      <c r="Z142" s="15">
        <f t="shared" ca="1" si="77"/>
        <v>0</v>
      </c>
      <c r="AA142" s="15">
        <f t="shared" ca="1" si="77"/>
        <v>0</v>
      </c>
      <c r="AB142" s="15">
        <f t="shared" ca="1" si="77"/>
        <v>0</v>
      </c>
      <c r="AC142" s="15">
        <f t="shared" ca="1" si="77"/>
        <v>0</v>
      </c>
      <c r="AD142" s="15">
        <f t="shared" ca="1" si="77"/>
        <v>0</v>
      </c>
      <c r="AE142" s="15">
        <f t="shared" ca="1" si="77"/>
        <v>0</v>
      </c>
      <c r="AF142" s="15">
        <f t="shared" ca="1" si="77"/>
        <v>0</v>
      </c>
      <c r="AG142" s="15">
        <f t="shared" ca="1" si="77"/>
        <v>0</v>
      </c>
      <c r="AH142" s="15">
        <f t="shared" ca="1" si="77"/>
        <v>0</v>
      </c>
      <c r="AI142" s="15">
        <f t="shared" ca="1" si="77"/>
        <v>0</v>
      </c>
      <c r="AJ142" s="15">
        <f t="shared" ca="1" si="77"/>
        <v>0</v>
      </c>
      <c r="AK142" s="15">
        <f t="shared" ca="1" si="77"/>
        <v>0</v>
      </c>
      <c r="AL142" s="15">
        <f t="shared" ca="1" si="77"/>
        <v>0</v>
      </c>
      <c r="AM142" s="15">
        <f t="shared" ca="1" si="77"/>
        <v>0</v>
      </c>
      <c r="AN142" s="15">
        <f t="shared" ca="1" si="77"/>
        <v>0</v>
      </c>
      <c r="AO142" s="15">
        <f t="shared" ca="1" si="77"/>
        <v>0</v>
      </c>
      <c r="AP142" s="15">
        <f t="shared" ca="1" si="77"/>
        <v>0</v>
      </c>
      <c r="AQ142" s="15">
        <f t="shared" ca="1" si="77"/>
        <v>0</v>
      </c>
      <c r="AR142" s="15">
        <f t="shared" ca="1" si="77"/>
        <v>0</v>
      </c>
      <c r="AS142" s="15">
        <f t="shared" ca="1" si="77"/>
        <v>0</v>
      </c>
      <c r="AT142" s="15">
        <f t="shared" ca="1" si="77"/>
        <v>0</v>
      </c>
      <c r="AU142" s="15">
        <f t="shared" ca="1" si="77"/>
        <v>0</v>
      </c>
      <c r="AV142" s="15">
        <f t="shared" ca="1" si="77"/>
        <v>0</v>
      </c>
      <c r="AW142" s="15">
        <f t="shared" ca="1" si="77"/>
        <v>0</v>
      </c>
      <c r="AX142" s="15">
        <f t="shared" ca="1" si="77"/>
        <v>0</v>
      </c>
      <c r="AY142" s="15">
        <f t="shared" ca="1" si="77"/>
        <v>0</v>
      </c>
      <c r="AZ142" s="15">
        <f t="shared" ca="1" si="77"/>
        <v>0</v>
      </c>
      <c r="BA142" s="15">
        <f t="shared" ca="1" si="77"/>
        <v>0</v>
      </c>
      <c r="BB142" s="15">
        <f t="shared" ca="1" si="77"/>
        <v>0</v>
      </c>
      <c r="BC142" s="15">
        <f t="shared" ca="1" si="77"/>
        <v>0</v>
      </c>
      <c r="BD142" s="15">
        <f t="shared" ca="1" si="77"/>
        <v>0</v>
      </c>
      <c r="BE142" s="15">
        <f t="shared" ca="1" si="77"/>
        <v>0</v>
      </c>
      <c r="BF142" s="15">
        <f t="shared" ca="1" si="77"/>
        <v>0</v>
      </c>
      <c r="BG142" s="15">
        <f t="shared" ca="1" si="77"/>
        <v>0</v>
      </c>
    </row>
    <row r="143" spans="1:59" x14ac:dyDescent="0.2">
      <c r="A143" s="189">
        <f t="shared" ca="1" si="59"/>
        <v>0</v>
      </c>
      <c r="B143" s="189">
        <f t="shared" ca="1" si="60"/>
        <v>0</v>
      </c>
      <c r="C143" s="189">
        <f t="shared" ca="1" si="61"/>
        <v>0</v>
      </c>
      <c r="D143" s="189">
        <f t="shared" ca="1" si="62"/>
        <v>0</v>
      </c>
      <c r="E143" s="189">
        <f t="shared" ca="1" si="63"/>
        <v>0</v>
      </c>
      <c r="F143" s="15">
        <f t="shared" ca="1" si="64"/>
        <v>0</v>
      </c>
      <c r="G143" s="15">
        <f t="shared" ca="1" si="65"/>
        <v>0</v>
      </c>
      <c r="H143" s="15">
        <f t="shared" ca="1" si="77"/>
        <v>0</v>
      </c>
      <c r="I143" s="15">
        <f t="shared" ca="1" si="77"/>
        <v>0</v>
      </c>
      <c r="J143" s="15">
        <f t="shared" ca="1" si="77"/>
        <v>0</v>
      </c>
      <c r="K143" s="15">
        <f t="shared" ca="1" si="77"/>
        <v>0</v>
      </c>
      <c r="L143" s="15">
        <f t="shared" ca="1" si="77"/>
        <v>0</v>
      </c>
      <c r="M143" s="15">
        <f t="shared" ca="1" si="77"/>
        <v>0</v>
      </c>
      <c r="N143" s="15">
        <f t="shared" ca="1" si="77"/>
        <v>0</v>
      </c>
      <c r="O143" s="15">
        <f t="shared" ca="1" si="77"/>
        <v>0</v>
      </c>
      <c r="P143" s="15">
        <f t="shared" ca="1" si="77"/>
        <v>0</v>
      </c>
      <c r="Q143" s="15">
        <f t="shared" ca="1" si="77"/>
        <v>0</v>
      </c>
      <c r="R143" s="15">
        <f t="shared" ca="1" si="77"/>
        <v>0</v>
      </c>
      <c r="S143" s="15">
        <f t="shared" ca="1" si="77"/>
        <v>0</v>
      </c>
      <c r="T143" s="15">
        <f t="shared" ca="1" si="77"/>
        <v>0</v>
      </c>
      <c r="U143" s="15">
        <f t="shared" ca="1" si="77"/>
        <v>0</v>
      </c>
      <c r="V143" s="15">
        <f t="shared" ca="1" si="77"/>
        <v>0</v>
      </c>
      <c r="W143" s="15">
        <f t="shared" ca="1" si="77"/>
        <v>0</v>
      </c>
      <c r="X143" s="15">
        <f t="shared" ca="1" si="77"/>
        <v>0</v>
      </c>
      <c r="Y143" s="15">
        <f t="shared" ca="1" si="77"/>
        <v>0</v>
      </c>
      <c r="Z143" s="15">
        <f t="shared" ca="1" si="77"/>
        <v>0</v>
      </c>
      <c r="AA143" s="15">
        <f t="shared" ca="1" si="77"/>
        <v>0</v>
      </c>
      <c r="AB143" s="15">
        <f t="shared" ca="1" si="77"/>
        <v>0</v>
      </c>
      <c r="AC143" s="15">
        <f t="shared" ca="1" si="77"/>
        <v>0</v>
      </c>
      <c r="AD143" s="15">
        <f t="shared" ca="1" si="77"/>
        <v>0</v>
      </c>
      <c r="AE143" s="15">
        <f t="shared" ca="1" si="77"/>
        <v>0</v>
      </c>
      <c r="AF143" s="15">
        <f t="shared" ca="1" si="77"/>
        <v>0</v>
      </c>
      <c r="AG143" s="15">
        <f t="shared" ca="1" si="77"/>
        <v>0</v>
      </c>
      <c r="AH143" s="15">
        <f t="shared" ca="1" si="77"/>
        <v>0</v>
      </c>
      <c r="AI143" s="15">
        <f t="shared" ca="1" si="77"/>
        <v>0</v>
      </c>
      <c r="AJ143" s="15">
        <f t="shared" ca="1" si="77"/>
        <v>0</v>
      </c>
      <c r="AK143" s="15">
        <f t="shared" ca="1" si="77"/>
        <v>0</v>
      </c>
      <c r="AL143" s="15">
        <f t="shared" ca="1" si="77"/>
        <v>0</v>
      </c>
      <c r="AM143" s="15">
        <f t="shared" ca="1" si="77"/>
        <v>0</v>
      </c>
      <c r="AN143" s="15">
        <f t="shared" ca="1" si="77"/>
        <v>0</v>
      </c>
      <c r="AO143" s="15">
        <f t="shared" ca="1" si="77"/>
        <v>0</v>
      </c>
      <c r="AP143" s="15">
        <f t="shared" ca="1" si="77"/>
        <v>0</v>
      </c>
      <c r="AQ143" s="15">
        <f t="shared" ca="1" si="77"/>
        <v>0</v>
      </c>
      <c r="AR143" s="15">
        <f t="shared" ca="1" si="77"/>
        <v>0</v>
      </c>
      <c r="AS143" s="15">
        <f t="shared" ca="1" si="77"/>
        <v>0</v>
      </c>
      <c r="AT143" s="15">
        <f t="shared" ca="1" si="77"/>
        <v>0</v>
      </c>
      <c r="AU143" s="15">
        <f t="shared" ca="1" si="77"/>
        <v>0</v>
      </c>
      <c r="AV143" s="15">
        <f t="shared" ca="1" si="77"/>
        <v>0</v>
      </c>
      <c r="AW143" s="15">
        <f t="shared" ca="1" si="77"/>
        <v>0</v>
      </c>
      <c r="AX143" s="15">
        <f t="shared" ca="1" si="77"/>
        <v>0</v>
      </c>
      <c r="AY143" s="15">
        <f t="shared" ca="1" si="77"/>
        <v>0</v>
      </c>
      <c r="AZ143" s="15">
        <f t="shared" ca="1" si="77"/>
        <v>0</v>
      </c>
      <c r="BA143" s="15">
        <f t="shared" ca="1" si="77"/>
        <v>0</v>
      </c>
      <c r="BB143" s="15">
        <f t="shared" ca="1" si="77"/>
        <v>0</v>
      </c>
      <c r="BC143" s="15">
        <f t="shared" ca="1" si="77"/>
        <v>0</v>
      </c>
      <c r="BD143" s="15">
        <f t="shared" ca="1" si="77"/>
        <v>0</v>
      </c>
      <c r="BE143" s="15">
        <f t="shared" ca="1" si="77"/>
        <v>0</v>
      </c>
      <c r="BF143" s="15">
        <f t="shared" ca="1" si="77"/>
        <v>0</v>
      </c>
      <c r="BG143" s="15">
        <f t="shared" ca="1" si="77"/>
        <v>0</v>
      </c>
    </row>
    <row r="144" spans="1:59" x14ac:dyDescent="0.2">
      <c r="A144" s="189">
        <f t="shared" ca="1" si="59"/>
        <v>0</v>
      </c>
      <c r="B144" s="189">
        <f t="shared" ca="1" si="60"/>
        <v>0</v>
      </c>
      <c r="C144" s="189">
        <f t="shared" ca="1" si="61"/>
        <v>0</v>
      </c>
      <c r="D144" s="189">
        <f t="shared" ca="1" si="62"/>
        <v>0</v>
      </c>
      <c r="E144" s="189">
        <f t="shared" ca="1" si="63"/>
        <v>0</v>
      </c>
      <c r="F144" s="15">
        <f t="shared" ca="1" si="64"/>
        <v>0</v>
      </c>
      <c r="G144" s="15">
        <f t="shared" ca="1" si="65"/>
        <v>0</v>
      </c>
      <c r="H144" s="15">
        <f t="shared" ca="1" si="77"/>
        <v>0</v>
      </c>
      <c r="I144" s="15">
        <f t="shared" ca="1" si="77"/>
        <v>0</v>
      </c>
      <c r="J144" s="15">
        <f t="shared" ca="1" si="77"/>
        <v>0</v>
      </c>
      <c r="K144" s="15">
        <f t="shared" ca="1" si="77"/>
        <v>0</v>
      </c>
      <c r="L144" s="15">
        <f t="shared" ca="1" si="77"/>
        <v>0</v>
      </c>
      <c r="M144" s="15">
        <f t="shared" ca="1" si="77"/>
        <v>0</v>
      </c>
      <c r="N144" s="15">
        <f t="shared" ca="1" si="77"/>
        <v>0</v>
      </c>
      <c r="O144" s="15">
        <f t="shared" ca="1" si="77"/>
        <v>0</v>
      </c>
      <c r="P144" s="15">
        <f t="shared" ca="1" si="77"/>
        <v>0</v>
      </c>
      <c r="Q144" s="15">
        <f t="shared" ca="1" si="77"/>
        <v>0</v>
      </c>
      <c r="R144" s="15">
        <f t="shared" ca="1" si="77"/>
        <v>0</v>
      </c>
      <c r="S144" s="15">
        <f t="shared" ca="1" si="77"/>
        <v>0</v>
      </c>
      <c r="T144" s="15">
        <f t="shared" ca="1" si="77"/>
        <v>0</v>
      </c>
      <c r="U144" s="15">
        <f t="shared" ca="1" si="77"/>
        <v>0</v>
      </c>
      <c r="V144" s="15">
        <f t="shared" ca="1" si="77"/>
        <v>0</v>
      </c>
      <c r="W144" s="15">
        <f t="shared" ca="1" si="77"/>
        <v>0</v>
      </c>
      <c r="X144" s="15">
        <f t="shared" ca="1" si="77"/>
        <v>0</v>
      </c>
      <c r="Y144" s="15">
        <f t="shared" ca="1" si="77"/>
        <v>0</v>
      </c>
      <c r="Z144" s="15">
        <f t="shared" ca="1" si="77"/>
        <v>0</v>
      </c>
      <c r="AA144" s="15">
        <f t="shared" ca="1" si="77"/>
        <v>0</v>
      </c>
      <c r="AB144" s="15">
        <f t="shared" ca="1" si="77"/>
        <v>0</v>
      </c>
      <c r="AC144" s="15">
        <f t="shared" ca="1" si="77"/>
        <v>0</v>
      </c>
      <c r="AD144" s="15">
        <f t="shared" ca="1" si="77"/>
        <v>0</v>
      </c>
      <c r="AE144" s="15">
        <f t="shared" ca="1" si="77"/>
        <v>0</v>
      </c>
      <c r="AF144" s="15">
        <f t="shared" ca="1" si="77"/>
        <v>0</v>
      </c>
      <c r="AG144" s="15">
        <f t="shared" ca="1" si="77"/>
        <v>0</v>
      </c>
      <c r="AH144" s="15">
        <f t="shared" ca="1" si="77"/>
        <v>0</v>
      </c>
      <c r="AI144" s="15">
        <f t="shared" ca="1" si="77"/>
        <v>0</v>
      </c>
      <c r="AJ144" s="15">
        <f t="shared" ca="1" si="77"/>
        <v>0</v>
      </c>
      <c r="AK144" s="15">
        <f t="shared" ca="1" si="77"/>
        <v>0</v>
      </c>
      <c r="AL144" s="15">
        <f t="shared" ca="1" si="77"/>
        <v>0</v>
      </c>
      <c r="AM144" s="15">
        <f t="shared" ca="1" si="77"/>
        <v>0</v>
      </c>
      <c r="AN144" s="15">
        <f t="shared" ca="1" si="77"/>
        <v>0</v>
      </c>
      <c r="AO144" s="15">
        <f t="shared" ca="1" si="77"/>
        <v>0</v>
      </c>
      <c r="AP144" s="15">
        <f t="shared" ca="1" si="77"/>
        <v>0</v>
      </c>
      <c r="AQ144" s="15">
        <f t="shared" ca="1" si="77"/>
        <v>0</v>
      </c>
      <c r="AR144" s="15">
        <f t="shared" ca="1" si="77"/>
        <v>0</v>
      </c>
      <c r="AS144" s="15">
        <f t="shared" ca="1" si="77"/>
        <v>0</v>
      </c>
      <c r="AT144" s="15">
        <f t="shared" ca="1" si="77"/>
        <v>0</v>
      </c>
      <c r="AU144" s="15">
        <f t="shared" ca="1" si="77"/>
        <v>0</v>
      </c>
      <c r="AV144" s="15">
        <f t="shared" ca="1" si="77"/>
        <v>0</v>
      </c>
      <c r="AW144" s="15">
        <f t="shared" ca="1" si="77"/>
        <v>0</v>
      </c>
      <c r="AX144" s="15">
        <f t="shared" ca="1" si="77"/>
        <v>0</v>
      </c>
      <c r="AY144" s="15">
        <f t="shared" ca="1" si="77"/>
        <v>0</v>
      </c>
      <c r="AZ144" s="15">
        <f t="shared" ca="1" si="77"/>
        <v>0</v>
      </c>
      <c r="BA144" s="15">
        <f t="shared" ca="1" si="77"/>
        <v>0</v>
      </c>
      <c r="BB144" s="15">
        <f t="shared" ca="1" si="77"/>
        <v>0</v>
      </c>
      <c r="BC144" s="15">
        <f t="shared" ca="1" si="77"/>
        <v>0</v>
      </c>
      <c r="BD144" s="15">
        <f t="shared" ca="1" si="77"/>
        <v>0</v>
      </c>
      <c r="BE144" s="15">
        <f t="shared" ca="1" si="77"/>
        <v>0</v>
      </c>
      <c r="BF144" s="15">
        <f t="shared" ca="1" si="77"/>
        <v>0</v>
      </c>
      <c r="BG144" s="15">
        <f t="shared" ca="1" si="77"/>
        <v>0</v>
      </c>
    </row>
    <row r="145" spans="1:59" x14ac:dyDescent="0.2">
      <c r="A145" s="189">
        <f t="shared" ca="1" si="59"/>
        <v>0</v>
      </c>
      <c r="B145" s="189">
        <f t="shared" ca="1" si="60"/>
        <v>0</v>
      </c>
      <c r="C145" s="189">
        <f t="shared" ca="1" si="61"/>
        <v>0</v>
      </c>
      <c r="D145" s="189">
        <f t="shared" ca="1" si="62"/>
        <v>0</v>
      </c>
      <c r="E145" s="189">
        <f t="shared" ca="1" si="63"/>
        <v>0</v>
      </c>
      <c r="F145" s="15">
        <f t="shared" ca="1" si="64"/>
        <v>0</v>
      </c>
      <c r="G145" s="15">
        <f t="shared" ca="1" si="65"/>
        <v>0</v>
      </c>
      <c r="H145" s="15">
        <f t="shared" ca="1" si="77"/>
        <v>0</v>
      </c>
      <c r="I145" s="15">
        <f t="shared" ca="1" si="77"/>
        <v>0</v>
      </c>
      <c r="J145" s="15">
        <f t="shared" ca="1" si="77"/>
        <v>0</v>
      </c>
      <c r="K145" s="15">
        <f t="shared" ca="1" si="77"/>
        <v>0</v>
      </c>
      <c r="L145" s="15">
        <f t="shared" ca="1" si="77"/>
        <v>0</v>
      </c>
      <c r="M145" s="15">
        <f t="shared" ca="1" si="77"/>
        <v>0</v>
      </c>
      <c r="N145" s="15">
        <f t="shared" ca="1" si="77"/>
        <v>0</v>
      </c>
      <c r="O145" s="15">
        <f t="shared" ca="1" si="77"/>
        <v>0</v>
      </c>
      <c r="P145" s="15">
        <f t="shared" ca="1" si="77"/>
        <v>0</v>
      </c>
      <c r="Q145" s="15">
        <f t="shared" ca="1" si="77"/>
        <v>0</v>
      </c>
      <c r="R145" s="15">
        <f t="shared" ca="1" si="77"/>
        <v>0</v>
      </c>
      <c r="S145" s="15">
        <f t="shared" ca="1" si="77"/>
        <v>0</v>
      </c>
      <c r="T145" s="15">
        <f t="shared" ca="1" si="77"/>
        <v>0</v>
      </c>
      <c r="U145" s="15">
        <f t="shared" ca="1" si="77"/>
        <v>0</v>
      </c>
      <c r="V145" s="15">
        <f t="shared" ca="1" si="77"/>
        <v>0</v>
      </c>
      <c r="W145" s="15">
        <f t="shared" ca="1" si="77"/>
        <v>0</v>
      </c>
      <c r="X145" s="15">
        <f t="shared" ca="1" si="77"/>
        <v>0</v>
      </c>
      <c r="Y145" s="15">
        <f t="shared" ca="1" si="77"/>
        <v>0</v>
      </c>
      <c r="Z145" s="15">
        <f t="shared" ca="1" si="77"/>
        <v>0</v>
      </c>
      <c r="AA145" s="15">
        <f t="shared" ca="1" si="77"/>
        <v>0</v>
      </c>
      <c r="AB145" s="15">
        <f t="shared" ca="1" si="77"/>
        <v>0</v>
      </c>
      <c r="AC145" s="15">
        <f t="shared" ca="1" si="77"/>
        <v>0</v>
      </c>
      <c r="AD145" s="15">
        <f t="shared" ca="1" si="77"/>
        <v>0</v>
      </c>
      <c r="AE145" s="15">
        <f t="shared" ca="1" si="77"/>
        <v>0</v>
      </c>
      <c r="AF145" s="15">
        <f t="shared" ca="1" si="77"/>
        <v>0</v>
      </c>
      <c r="AG145" s="15">
        <f t="shared" ca="1" si="77"/>
        <v>0</v>
      </c>
      <c r="AH145" s="15">
        <f t="shared" ca="1" si="77"/>
        <v>0</v>
      </c>
      <c r="AI145" s="15">
        <f t="shared" ca="1" si="77"/>
        <v>0</v>
      </c>
      <c r="AJ145" s="15">
        <f t="shared" ca="1" si="77"/>
        <v>0</v>
      </c>
      <c r="AK145" s="15">
        <f t="shared" ca="1" si="77"/>
        <v>0</v>
      </c>
      <c r="AL145" s="15">
        <f t="shared" ca="1" si="77"/>
        <v>0</v>
      </c>
      <c r="AM145" s="15">
        <f t="shared" ca="1" si="77"/>
        <v>0</v>
      </c>
      <c r="AN145" s="15">
        <f t="shared" ca="1" si="77"/>
        <v>0</v>
      </c>
      <c r="AO145" s="15">
        <f t="shared" ca="1" si="77"/>
        <v>0</v>
      </c>
      <c r="AP145" s="15">
        <f t="shared" ca="1" si="77"/>
        <v>0</v>
      </c>
      <c r="AQ145" s="15">
        <f t="shared" ca="1" si="77"/>
        <v>0</v>
      </c>
      <c r="AR145" s="15">
        <f t="shared" ca="1" si="77"/>
        <v>0</v>
      </c>
      <c r="AS145" s="15">
        <f t="shared" ca="1" si="77"/>
        <v>0</v>
      </c>
      <c r="AT145" s="15">
        <f t="shared" ca="1" si="77"/>
        <v>0</v>
      </c>
      <c r="AU145" s="15">
        <f t="shared" ca="1" si="77"/>
        <v>0</v>
      </c>
      <c r="AV145" s="15">
        <f t="shared" ca="1" si="77"/>
        <v>0</v>
      </c>
      <c r="AW145" s="15">
        <f t="shared" ca="1" si="77"/>
        <v>0</v>
      </c>
      <c r="AX145" s="15">
        <f t="shared" ca="1" si="77"/>
        <v>0</v>
      </c>
      <c r="AY145" s="15">
        <f t="shared" ca="1" si="77"/>
        <v>0</v>
      </c>
      <c r="AZ145" s="15">
        <f t="shared" ca="1" si="77"/>
        <v>0</v>
      </c>
      <c r="BA145" s="15">
        <f t="shared" ca="1" si="77"/>
        <v>0</v>
      </c>
      <c r="BB145" s="15">
        <f t="shared" ca="1" si="77"/>
        <v>0</v>
      </c>
      <c r="BC145" s="15">
        <f t="shared" ca="1" si="77"/>
        <v>0</v>
      </c>
      <c r="BD145" s="15">
        <f t="shared" ca="1" si="77"/>
        <v>0</v>
      </c>
      <c r="BE145" s="15">
        <f t="shared" ca="1" si="77"/>
        <v>0</v>
      </c>
      <c r="BF145" s="15">
        <f t="shared" ca="1" si="77"/>
        <v>0</v>
      </c>
      <c r="BG145" s="15">
        <f t="shared" ca="1" si="77"/>
        <v>0</v>
      </c>
    </row>
    <row r="146" spans="1:59" x14ac:dyDescent="0.2">
      <c r="A146" s="189">
        <f t="shared" ca="1" si="59"/>
        <v>0</v>
      </c>
      <c r="B146" s="189">
        <f t="shared" ca="1" si="60"/>
        <v>0</v>
      </c>
      <c r="C146" s="189">
        <f t="shared" ca="1" si="61"/>
        <v>0</v>
      </c>
      <c r="D146" s="189">
        <f t="shared" ca="1" si="62"/>
        <v>0</v>
      </c>
      <c r="E146" s="189">
        <f t="shared" ca="1" si="63"/>
        <v>0</v>
      </c>
      <c r="F146" s="15">
        <f t="shared" ca="1" si="64"/>
        <v>0</v>
      </c>
      <c r="G146" s="15">
        <f t="shared" ca="1" si="65"/>
        <v>0</v>
      </c>
      <c r="H146" s="15">
        <f t="shared" ca="1" si="77"/>
        <v>0</v>
      </c>
      <c r="I146" s="15">
        <f t="shared" ca="1" si="77"/>
        <v>0</v>
      </c>
      <c r="J146" s="15">
        <f t="shared" ca="1" si="77"/>
        <v>0</v>
      </c>
      <c r="K146" s="15">
        <f t="shared" ca="1" si="77"/>
        <v>0</v>
      </c>
      <c r="L146" s="15">
        <f t="shared" ca="1" si="77"/>
        <v>0</v>
      </c>
      <c r="M146" s="15">
        <f t="shared" ca="1" si="77"/>
        <v>0</v>
      </c>
      <c r="N146" s="15">
        <f t="shared" ca="1" si="77"/>
        <v>0</v>
      </c>
      <c r="O146" s="15">
        <f t="shared" ca="1" si="77"/>
        <v>0</v>
      </c>
      <c r="P146" s="15">
        <f t="shared" ca="1" si="77"/>
        <v>0</v>
      </c>
      <c r="Q146" s="15">
        <f t="shared" ca="1" si="77"/>
        <v>0</v>
      </c>
      <c r="R146" s="15">
        <f t="shared" ca="1" si="77"/>
        <v>0</v>
      </c>
      <c r="S146" s="15">
        <f t="shared" ca="1" si="77"/>
        <v>0</v>
      </c>
      <c r="T146" s="15">
        <f t="shared" ca="1" si="77"/>
        <v>0</v>
      </c>
      <c r="U146" s="15">
        <f t="shared" ca="1" si="77"/>
        <v>0</v>
      </c>
      <c r="V146" s="15">
        <f t="shared" ca="1" si="77"/>
        <v>0</v>
      </c>
      <c r="W146" s="15">
        <f t="shared" ca="1" si="77"/>
        <v>0</v>
      </c>
      <c r="X146" s="15">
        <f t="shared" ca="1" si="77"/>
        <v>0</v>
      </c>
      <c r="Y146" s="15">
        <f t="shared" ca="1" si="77"/>
        <v>0</v>
      </c>
      <c r="Z146" s="15">
        <f t="shared" ca="1" si="77"/>
        <v>0</v>
      </c>
      <c r="AA146" s="15">
        <f t="shared" ca="1" si="77"/>
        <v>0</v>
      </c>
      <c r="AB146" s="15">
        <f t="shared" ca="1" si="77"/>
        <v>0</v>
      </c>
      <c r="AC146" s="15">
        <f t="shared" ca="1" si="77"/>
        <v>0</v>
      </c>
      <c r="AD146" s="15">
        <f t="shared" ca="1" si="77"/>
        <v>0</v>
      </c>
      <c r="AE146" s="15">
        <f t="shared" ca="1" si="77"/>
        <v>0</v>
      </c>
      <c r="AF146" s="15">
        <f t="shared" ca="1" si="77"/>
        <v>0</v>
      </c>
      <c r="AG146" s="15">
        <f t="shared" ca="1" si="77"/>
        <v>0</v>
      </c>
      <c r="AH146" s="15">
        <f t="shared" ca="1" si="77"/>
        <v>0</v>
      </c>
      <c r="AI146" s="15">
        <f t="shared" ca="1" si="77"/>
        <v>0</v>
      </c>
      <c r="AJ146" s="15">
        <f t="shared" ca="1" si="77"/>
        <v>0</v>
      </c>
      <c r="AK146" s="15">
        <f t="shared" ca="1" si="77"/>
        <v>0</v>
      </c>
      <c r="AL146" s="15">
        <f t="shared" ca="1" si="77"/>
        <v>0</v>
      </c>
      <c r="AM146" s="15">
        <f t="shared" ca="1" si="77"/>
        <v>0</v>
      </c>
      <c r="AN146" s="15">
        <f t="shared" ca="1" si="77"/>
        <v>0</v>
      </c>
      <c r="AO146" s="15">
        <f t="shared" ca="1" si="77"/>
        <v>0</v>
      </c>
      <c r="AP146" s="15">
        <f t="shared" ca="1" si="77"/>
        <v>0</v>
      </c>
      <c r="AQ146" s="15">
        <f t="shared" ca="1" si="77"/>
        <v>0</v>
      </c>
      <c r="AR146" s="15">
        <f t="shared" ca="1" si="77"/>
        <v>0</v>
      </c>
      <c r="AS146" s="15">
        <f t="shared" ca="1" si="77"/>
        <v>0</v>
      </c>
      <c r="AT146" s="15">
        <f t="shared" ca="1" si="77"/>
        <v>0</v>
      </c>
      <c r="AU146" s="15">
        <f t="shared" ca="1" si="77"/>
        <v>0</v>
      </c>
      <c r="AV146" s="15">
        <f t="shared" ca="1" si="77"/>
        <v>0</v>
      </c>
      <c r="AW146" s="15">
        <f t="shared" ca="1" si="77"/>
        <v>0</v>
      </c>
      <c r="AX146" s="15">
        <f t="shared" ca="1" si="77"/>
        <v>0</v>
      </c>
      <c r="AY146" s="15">
        <f t="shared" ca="1" si="77"/>
        <v>0</v>
      </c>
      <c r="AZ146" s="15">
        <f t="shared" ref="H146:BG152" ca="1" si="78">IFERROR(SUMIFS(OFFSET(INDIRECT(ADDRESS(1,1,1,1,TEXT(AZ$2,"YYYY-MM-DD"))),3,AZ$20-1,40,1),OFFSET(INDIRECT(ADDRESS(1,1,1,1,TEXT(AZ$2,"YYYY-MM-DD"))),3,0,40,1),$A146,OFFSET(INDIRECT(ADDRESS(1,1,1,1,TEXT(AZ$2,"YYYY-MM-DD"))),3,AZ$20,40,1),"Y"),0)+IFERROR(SUMIFS(OFFSET(INDIRECT(ADDRESS(1,1,1,1,TEXT(AZ$2,"YYYY-MM-DD"))),3,AZ$20-1,40,1),OFFSET(INDIRECT(ADDRESS(1,1,1,1,TEXT(AZ$2,"YYYY-MM-DD"))),3,0,40,1),$A146,OFFSET(INDIRECT(ADDRESS(1,1,1,1,TEXT(AZ$2,"YYYY-MM-DD"))),3,AZ$20,40,1),"N",OFFSET(INDIRECT(ADDRESS(1,1,1,1,TEXT(AZ$2,"YYYY-MM-DD"))),3,3,40,1),"Leave"),0)+IFERROR(IF($F$19="N",SUMIFS(OFFSET(INDIRECT(ADDRESS(1,1,1,1,TEXT(AZ$2,"YYYY-MM-DD"))),3,AZ$20-1,40,1),OFFSET(INDIRECT(ADDRESS(1,1,1,1,TEXT(AZ$2,"YYYY-MM-DD"))),3,0,40,1),$A146,OFFSET(INDIRECT(ADDRESS(1,1,1,1,TEXT(AZ$2,"YYYY-MM-DD"))),3,AZ$20,40,1),"N",OFFSET(INDIRECT(ADDRESS(1,1,1,1,TEXT(AZ$2,"YYYY-MM-DD"))),3,3,40,1),"&lt;&gt;Leave")),0)</f>
        <v>0</v>
      </c>
      <c r="BA146" s="15">
        <f t="shared" ca="1" si="78"/>
        <v>0</v>
      </c>
      <c r="BB146" s="15">
        <f t="shared" ca="1" si="78"/>
        <v>0</v>
      </c>
      <c r="BC146" s="15">
        <f t="shared" ca="1" si="78"/>
        <v>0</v>
      </c>
      <c r="BD146" s="15">
        <f t="shared" ca="1" si="78"/>
        <v>0</v>
      </c>
      <c r="BE146" s="15">
        <f t="shared" ca="1" si="78"/>
        <v>0</v>
      </c>
      <c r="BF146" s="15">
        <f t="shared" ca="1" si="78"/>
        <v>0</v>
      </c>
      <c r="BG146" s="15">
        <f t="shared" ca="1" si="78"/>
        <v>0</v>
      </c>
    </row>
    <row r="147" spans="1:59" x14ac:dyDescent="0.2">
      <c r="A147" s="189">
        <f t="shared" ca="1" si="59"/>
        <v>0</v>
      </c>
      <c r="B147" s="189">
        <f t="shared" ca="1" si="60"/>
        <v>0</v>
      </c>
      <c r="C147" s="189">
        <f t="shared" ca="1" si="61"/>
        <v>0</v>
      </c>
      <c r="D147" s="189">
        <f t="shared" ca="1" si="62"/>
        <v>0</v>
      </c>
      <c r="E147" s="189">
        <f t="shared" ca="1" si="63"/>
        <v>0</v>
      </c>
      <c r="F147" s="15">
        <f t="shared" ca="1" si="64"/>
        <v>0</v>
      </c>
      <c r="G147" s="15">
        <f t="shared" ca="1" si="65"/>
        <v>0</v>
      </c>
      <c r="H147" s="15">
        <f t="shared" ca="1" si="78"/>
        <v>0</v>
      </c>
      <c r="I147" s="15">
        <f t="shared" ca="1" si="78"/>
        <v>0</v>
      </c>
      <c r="J147" s="15">
        <f t="shared" ca="1" si="78"/>
        <v>0</v>
      </c>
      <c r="K147" s="15">
        <f t="shared" ca="1" si="78"/>
        <v>0</v>
      </c>
      <c r="L147" s="15">
        <f t="shared" ca="1" si="78"/>
        <v>0</v>
      </c>
      <c r="M147" s="15">
        <f t="shared" ca="1" si="78"/>
        <v>0</v>
      </c>
      <c r="N147" s="15">
        <f t="shared" ca="1" si="78"/>
        <v>0</v>
      </c>
      <c r="O147" s="15">
        <f t="shared" ca="1" si="78"/>
        <v>0</v>
      </c>
      <c r="P147" s="15">
        <f t="shared" ca="1" si="78"/>
        <v>0</v>
      </c>
      <c r="Q147" s="15">
        <f t="shared" ca="1" si="78"/>
        <v>0</v>
      </c>
      <c r="R147" s="15">
        <f t="shared" ca="1" si="78"/>
        <v>0</v>
      </c>
      <c r="S147" s="15">
        <f t="shared" ca="1" si="78"/>
        <v>0</v>
      </c>
      <c r="T147" s="15">
        <f t="shared" ca="1" si="78"/>
        <v>0</v>
      </c>
      <c r="U147" s="15">
        <f t="shared" ca="1" si="78"/>
        <v>0</v>
      </c>
      <c r="V147" s="15">
        <f t="shared" ca="1" si="78"/>
        <v>0</v>
      </c>
      <c r="W147" s="15">
        <f t="shared" ca="1" si="78"/>
        <v>0</v>
      </c>
      <c r="X147" s="15">
        <f t="shared" ca="1" si="78"/>
        <v>0</v>
      </c>
      <c r="Y147" s="15">
        <f t="shared" ca="1" si="78"/>
        <v>0</v>
      </c>
      <c r="Z147" s="15">
        <f t="shared" ca="1" si="78"/>
        <v>0</v>
      </c>
      <c r="AA147" s="15">
        <f t="shared" ca="1" si="78"/>
        <v>0</v>
      </c>
      <c r="AB147" s="15">
        <f t="shared" ca="1" si="78"/>
        <v>0</v>
      </c>
      <c r="AC147" s="15">
        <f t="shared" ca="1" si="78"/>
        <v>0</v>
      </c>
      <c r="AD147" s="15">
        <f t="shared" ca="1" si="78"/>
        <v>0</v>
      </c>
      <c r="AE147" s="15">
        <f t="shared" ca="1" si="78"/>
        <v>0</v>
      </c>
      <c r="AF147" s="15">
        <f t="shared" ca="1" si="78"/>
        <v>0</v>
      </c>
      <c r="AG147" s="15">
        <f t="shared" ca="1" si="78"/>
        <v>0</v>
      </c>
      <c r="AH147" s="15">
        <f t="shared" ca="1" si="78"/>
        <v>0</v>
      </c>
      <c r="AI147" s="15">
        <f t="shared" ca="1" si="78"/>
        <v>0</v>
      </c>
      <c r="AJ147" s="15">
        <f t="shared" ca="1" si="78"/>
        <v>0</v>
      </c>
      <c r="AK147" s="15">
        <f t="shared" ca="1" si="78"/>
        <v>0</v>
      </c>
      <c r="AL147" s="15">
        <f t="shared" ca="1" si="78"/>
        <v>0</v>
      </c>
      <c r="AM147" s="15">
        <f t="shared" ca="1" si="78"/>
        <v>0</v>
      </c>
      <c r="AN147" s="15">
        <f t="shared" ca="1" si="78"/>
        <v>0</v>
      </c>
      <c r="AO147" s="15">
        <f t="shared" ca="1" si="78"/>
        <v>0</v>
      </c>
      <c r="AP147" s="15">
        <f t="shared" ca="1" si="78"/>
        <v>0</v>
      </c>
      <c r="AQ147" s="15">
        <f t="shared" ca="1" si="78"/>
        <v>0</v>
      </c>
      <c r="AR147" s="15">
        <f t="shared" ca="1" si="78"/>
        <v>0</v>
      </c>
      <c r="AS147" s="15">
        <f t="shared" ca="1" si="78"/>
        <v>0</v>
      </c>
      <c r="AT147" s="15">
        <f t="shared" ca="1" si="78"/>
        <v>0</v>
      </c>
      <c r="AU147" s="15">
        <f t="shared" ca="1" si="78"/>
        <v>0</v>
      </c>
      <c r="AV147" s="15">
        <f t="shared" ca="1" si="78"/>
        <v>0</v>
      </c>
      <c r="AW147" s="15">
        <f t="shared" ca="1" si="78"/>
        <v>0</v>
      </c>
      <c r="AX147" s="15">
        <f t="shared" ca="1" si="78"/>
        <v>0</v>
      </c>
      <c r="AY147" s="15">
        <f t="shared" ca="1" si="78"/>
        <v>0</v>
      </c>
      <c r="AZ147" s="15">
        <f t="shared" ca="1" si="78"/>
        <v>0</v>
      </c>
      <c r="BA147" s="15">
        <f t="shared" ca="1" si="78"/>
        <v>0</v>
      </c>
      <c r="BB147" s="15">
        <f t="shared" ca="1" si="78"/>
        <v>0</v>
      </c>
      <c r="BC147" s="15">
        <f t="shared" ca="1" si="78"/>
        <v>0</v>
      </c>
      <c r="BD147" s="15">
        <f t="shared" ca="1" si="78"/>
        <v>0</v>
      </c>
      <c r="BE147" s="15">
        <f t="shared" ca="1" si="78"/>
        <v>0</v>
      </c>
      <c r="BF147" s="15">
        <f t="shared" ca="1" si="78"/>
        <v>0</v>
      </c>
      <c r="BG147" s="15">
        <f t="shared" ca="1" si="78"/>
        <v>0</v>
      </c>
    </row>
    <row r="148" spans="1:59" x14ac:dyDescent="0.2">
      <c r="A148" s="189">
        <f t="shared" ca="1" si="59"/>
        <v>0</v>
      </c>
      <c r="B148" s="189">
        <f t="shared" ca="1" si="60"/>
        <v>0</v>
      </c>
      <c r="C148" s="189">
        <f t="shared" ca="1" si="61"/>
        <v>0</v>
      </c>
      <c r="D148" s="189">
        <f t="shared" ca="1" si="62"/>
        <v>0</v>
      </c>
      <c r="E148" s="189">
        <f t="shared" ca="1" si="63"/>
        <v>0</v>
      </c>
      <c r="F148" s="15">
        <f t="shared" ca="1" si="64"/>
        <v>0</v>
      </c>
      <c r="G148" s="15">
        <f t="shared" ca="1" si="65"/>
        <v>0</v>
      </c>
      <c r="H148" s="15">
        <f t="shared" ca="1" si="78"/>
        <v>0</v>
      </c>
      <c r="I148" s="15">
        <f t="shared" ca="1" si="78"/>
        <v>0</v>
      </c>
      <c r="J148" s="15">
        <f t="shared" ca="1" si="78"/>
        <v>0</v>
      </c>
      <c r="K148" s="15">
        <f t="shared" ca="1" si="78"/>
        <v>0</v>
      </c>
      <c r="L148" s="15">
        <f t="shared" ca="1" si="78"/>
        <v>0</v>
      </c>
      <c r="M148" s="15">
        <f t="shared" ca="1" si="78"/>
        <v>0</v>
      </c>
      <c r="N148" s="15">
        <f t="shared" ca="1" si="78"/>
        <v>0</v>
      </c>
      <c r="O148" s="15">
        <f t="shared" ca="1" si="78"/>
        <v>0</v>
      </c>
      <c r="P148" s="15">
        <f t="shared" ca="1" si="78"/>
        <v>0</v>
      </c>
      <c r="Q148" s="15">
        <f t="shared" ca="1" si="78"/>
        <v>0</v>
      </c>
      <c r="R148" s="15">
        <f t="shared" ca="1" si="78"/>
        <v>0</v>
      </c>
      <c r="S148" s="15">
        <f t="shared" ca="1" si="78"/>
        <v>0</v>
      </c>
      <c r="T148" s="15">
        <f t="shared" ca="1" si="78"/>
        <v>0</v>
      </c>
      <c r="U148" s="15">
        <f t="shared" ca="1" si="78"/>
        <v>0</v>
      </c>
      <c r="V148" s="15">
        <f t="shared" ca="1" si="78"/>
        <v>0</v>
      </c>
      <c r="W148" s="15">
        <f t="shared" ca="1" si="78"/>
        <v>0</v>
      </c>
      <c r="X148" s="15">
        <f t="shared" ca="1" si="78"/>
        <v>0</v>
      </c>
      <c r="Y148" s="15">
        <f t="shared" ca="1" si="78"/>
        <v>0</v>
      </c>
      <c r="Z148" s="15">
        <f t="shared" ca="1" si="78"/>
        <v>0</v>
      </c>
      <c r="AA148" s="15">
        <f t="shared" ca="1" si="78"/>
        <v>0</v>
      </c>
      <c r="AB148" s="15">
        <f t="shared" ca="1" si="78"/>
        <v>0</v>
      </c>
      <c r="AC148" s="15">
        <f t="shared" ca="1" si="78"/>
        <v>0</v>
      </c>
      <c r="AD148" s="15">
        <f t="shared" ca="1" si="78"/>
        <v>0</v>
      </c>
      <c r="AE148" s="15">
        <f t="shared" ca="1" si="78"/>
        <v>0</v>
      </c>
      <c r="AF148" s="15">
        <f t="shared" ca="1" si="78"/>
        <v>0</v>
      </c>
      <c r="AG148" s="15">
        <f t="shared" ca="1" si="78"/>
        <v>0</v>
      </c>
      <c r="AH148" s="15">
        <f t="shared" ca="1" si="78"/>
        <v>0</v>
      </c>
      <c r="AI148" s="15">
        <f t="shared" ca="1" si="78"/>
        <v>0</v>
      </c>
      <c r="AJ148" s="15">
        <f t="shared" ca="1" si="78"/>
        <v>0</v>
      </c>
      <c r="AK148" s="15">
        <f t="shared" ca="1" si="78"/>
        <v>0</v>
      </c>
      <c r="AL148" s="15">
        <f t="shared" ca="1" si="78"/>
        <v>0</v>
      </c>
      <c r="AM148" s="15">
        <f t="shared" ca="1" si="78"/>
        <v>0</v>
      </c>
      <c r="AN148" s="15">
        <f t="shared" ca="1" si="78"/>
        <v>0</v>
      </c>
      <c r="AO148" s="15">
        <f t="shared" ca="1" si="78"/>
        <v>0</v>
      </c>
      <c r="AP148" s="15">
        <f t="shared" ca="1" si="78"/>
        <v>0</v>
      </c>
      <c r="AQ148" s="15">
        <f t="shared" ca="1" si="78"/>
        <v>0</v>
      </c>
      <c r="AR148" s="15">
        <f t="shared" ca="1" si="78"/>
        <v>0</v>
      </c>
      <c r="AS148" s="15">
        <f t="shared" ca="1" si="78"/>
        <v>0</v>
      </c>
      <c r="AT148" s="15">
        <f t="shared" ca="1" si="78"/>
        <v>0</v>
      </c>
      <c r="AU148" s="15">
        <f t="shared" ca="1" si="78"/>
        <v>0</v>
      </c>
      <c r="AV148" s="15">
        <f t="shared" ca="1" si="78"/>
        <v>0</v>
      </c>
      <c r="AW148" s="15">
        <f t="shared" ca="1" si="78"/>
        <v>0</v>
      </c>
      <c r="AX148" s="15">
        <f t="shared" ca="1" si="78"/>
        <v>0</v>
      </c>
      <c r="AY148" s="15">
        <f t="shared" ca="1" si="78"/>
        <v>0</v>
      </c>
      <c r="AZ148" s="15">
        <f t="shared" ca="1" si="78"/>
        <v>0</v>
      </c>
      <c r="BA148" s="15">
        <f t="shared" ca="1" si="78"/>
        <v>0</v>
      </c>
      <c r="BB148" s="15">
        <f t="shared" ca="1" si="78"/>
        <v>0</v>
      </c>
      <c r="BC148" s="15">
        <f t="shared" ca="1" si="78"/>
        <v>0</v>
      </c>
      <c r="BD148" s="15">
        <f t="shared" ca="1" si="78"/>
        <v>0</v>
      </c>
      <c r="BE148" s="15">
        <f t="shared" ca="1" si="78"/>
        <v>0</v>
      </c>
      <c r="BF148" s="15">
        <f t="shared" ca="1" si="78"/>
        <v>0</v>
      </c>
      <c r="BG148" s="15">
        <f t="shared" ca="1" si="78"/>
        <v>0</v>
      </c>
    </row>
    <row r="149" spans="1:59" x14ac:dyDescent="0.2">
      <c r="A149" s="189">
        <f t="shared" ca="1" si="59"/>
        <v>0</v>
      </c>
      <c r="B149" s="189">
        <f t="shared" ca="1" si="60"/>
        <v>0</v>
      </c>
      <c r="C149" s="189">
        <f t="shared" ca="1" si="61"/>
        <v>0</v>
      </c>
      <c r="D149" s="189">
        <f t="shared" ca="1" si="62"/>
        <v>0</v>
      </c>
      <c r="E149" s="189">
        <f t="shared" ca="1" si="63"/>
        <v>0</v>
      </c>
      <c r="F149" s="15">
        <f t="shared" ca="1" si="64"/>
        <v>0</v>
      </c>
      <c r="G149" s="15">
        <f t="shared" ca="1" si="65"/>
        <v>0</v>
      </c>
      <c r="H149" s="15">
        <f t="shared" ca="1" si="78"/>
        <v>0</v>
      </c>
      <c r="I149" s="15">
        <f t="shared" ca="1" si="78"/>
        <v>0</v>
      </c>
      <c r="J149" s="15">
        <f t="shared" ca="1" si="78"/>
        <v>0</v>
      </c>
      <c r="K149" s="15">
        <f t="shared" ca="1" si="78"/>
        <v>0</v>
      </c>
      <c r="L149" s="15">
        <f t="shared" ca="1" si="78"/>
        <v>0</v>
      </c>
      <c r="M149" s="15">
        <f t="shared" ca="1" si="78"/>
        <v>0</v>
      </c>
      <c r="N149" s="15">
        <f t="shared" ca="1" si="78"/>
        <v>0</v>
      </c>
      <c r="O149" s="15">
        <f t="shared" ca="1" si="78"/>
        <v>0</v>
      </c>
      <c r="P149" s="15">
        <f t="shared" ca="1" si="78"/>
        <v>0</v>
      </c>
      <c r="Q149" s="15">
        <f t="shared" ca="1" si="78"/>
        <v>0</v>
      </c>
      <c r="R149" s="15">
        <f t="shared" ca="1" si="78"/>
        <v>0</v>
      </c>
      <c r="S149" s="15">
        <f t="shared" ca="1" si="78"/>
        <v>0</v>
      </c>
      <c r="T149" s="15">
        <f t="shared" ca="1" si="78"/>
        <v>0</v>
      </c>
      <c r="U149" s="15">
        <f t="shared" ca="1" si="78"/>
        <v>0</v>
      </c>
      <c r="V149" s="15">
        <f t="shared" ca="1" si="78"/>
        <v>0</v>
      </c>
      <c r="W149" s="15">
        <f t="shared" ca="1" si="78"/>
        <v>0</v>
      </c>
      <c r="X149" s="15">
        <f t="shared" ca="1" si="78"/>
        <v>0</v>
      </c>
      <c r="Y149" s="15">
        <f t="shared" ca="1" si="78"/>
        <v>0</v>
      </c>
      <c r="Z149" s="15">
        <f t="shared" ca="1" si="78"/>
        <v>0</v>
      </c>
      <c r="AA149" s="15">
        <f t="shared" ca="1" si="78"/>
        <v>0</v>
      </c>
      <c r="AB149" s="15">
        <f t="shared" ca="1" si="78"/>
        <v>0</v>
      </c>
      <c r="AC149" s="15">
        <f t="shared" ca="1" si="78"/>
        <v>0</v>
      </c>
      <c r="AD149" s="15">
        <f t="shared" ca="1" si="78"/>
        <v>0</v>
      </c>
      <c r="AE149" s="15">
        <f t="shared" ca="1" si="78"/>
        <v>0</v>
      </c>
      <c r="AF149" s="15">
        <f t="shared" ca="1" si="78"/>
        <v>0</v>
      </c>
      <c r="AG149" s="15">
        <f t="shared" ca="1" si="78"/>
        <v>0</v>
      </c>
      <c r="AH149" s="15">
        <f t="shared" ca="1" si="78"/>
        <v>0</v>
      </c>
      <c r="AI149" s="15">
        <f t="shared" ca="1" si="78"/>
        <v>0</v>
      </c>
      <c r="AJ149" s="15">
        <f t="shared" ca="1" si="78"/>
        <v>0</v>
      </c>
      <c r="AK149" s="15">
        <f t="shared" ca="1" si="78"/>
        <v>0</v>
      </c>
      <c r="AL149" s="15">
        <f t="shared" ca="1" si="78"/>
        <v>0</v>
      </c>
      <c r="AM149" s="15">
        <f t="shared" ca="1" si="78"/>
        <v>0</v>
      </c>
      <c r="AN149" s="15">
        <f t="shared" ca="1" si="78"/>
        <v>0</v>
      </c>
      <c r="AO149" s="15">
        <f t="shared" ca="1" si="78"/>
        <v>0</v>
      </c>
      <c r="AP149" s="15">
        <f t="shared" ca="1" si="78"/>
        <v>0</v>
      </c>
      <c r="AQ149" s="15">
        <f t="shared" ca="1" si="78"/>
        <v>0</v>
      </c>
      <c r="AR149" s="15">
        <f t="shared" ca="1" si="78"/>
        <v>0</v>
      </c>
      <c r="AS149" s="15">
        <f t="shared" ca="1" si="78"/>
        <v>0</v>
      </c>
      <c r="AT149" s="15">
        <f t="shared" ca="1" si="78"/>
        <v>0</v>
      </c>
      <c r="AU149" s="15">
        <f t="shared" ca="1" si="78"/>
        <v>0</v>
      </c>
      <c r="AV149" s="15">
        <f t="shared" ca="1" si="78"/>
        <v>0</v>
      </c>
      <c r="AW149" s="15">
        <f t="shared" ca="1" si="78"/>
        <v>0</v>
      </c>
      <c r="AX149" s="15">
        <f t="shared" ca="1" si="78"/>
        <v>0</v>
      </c>
      <c r="AY149" s="15">
        <f t="shared" ca="1" si="78"/>
        <v>0</v>
      </c>
      <c r="AZ149" s="15">
        <f t="shared" ca="1" si="78"/>
        <v>0</v>
      </c>
      <c r="BA149" s="15">
        <f t="shared" ca="1" si="78"/>
        <v>0</v>
      </c>
      <c r="BB149" s="15">
        <f t="shared" ca="1" si="78"/>
        <v>0</v>
      </c>
      <c r="BC149" s="15">
        <f t="shared" ca="1" si="78"/>
        <v>0</v>
      </c>
      <c r="BD149" s="15">
        <f t="shared" ca="1" si="78"/>
        <v>0</v>
      </c>
      <c r="BE149" s="15">
        <f t="shared" ca="1" si="78"/>
        <v>0</v>
      </c>
      <c r="BF149" s="15">
        <f t="shared" ca="1" si="78"/>
        <v>0</v>
      </c>
      <c r="BG149" s="15">
        <f t="shared" ca="1" si="78"/>
        <v>0</v>
      </c>
    </row>
    <row r="150" spans="1:59" x14ac:dyDescent="0.2">
      <c r="A150" s="189">
        <f t="shared" ca="1" si="59"/>
        <v>0</v>
      </c>
      <c r="B150" s="189">
        <f t="shared" ca="1" si="60"/>
        <v>0</v>
      </c>
      <c r="C150" s="189">
        <f t="shared" ca="1" si="61"/>
        <v>0</v>
      </c>
      <c r="D150" s="189">
        <f t="shared" ca="1" si="62"/>
        <v>0</v>
      </c>
      <c r="E150" s="189">
        <f t="shared" ca="1" si="63"/>
        <v>0</v>
      </c>
      <c r="F150" s="15">
        <f t="shared" ca="1" si="64"/>
        <v>0</v>
      </c>
      <c r="G150" s="15">
        <f t="shared" ca="1" si="65"/>
        <v>0</v>
      </c>
      <c r="H150" s="15">
        <f t="shared" ca="1" si="78"/>
        <v>0</v>
      </c>
      <c r="I150" s="15">
        <f t="shared" ca="1" si="78"/>
        <v>0</v>
      </c>
      <c r="J150" s="15">
        <f t="shared" ca="1" si="78"/>
        <v>0</v>
      </c>
      <c r="K150" s="15">
        <f t="shared" ca="1" si="78"/>
        <v>0</v>
      </c>
      <c r="L150" s="15">
        <f t="shared" ca="1" si="78"/>
        <v>0</v>
      </c>
      <c r="M150" s="15">
        <f t="shared" ca="1" si="78"/>
        <v>0</v>
      </c>
      <c r="N150" s="15">
        <f t="shared" ca="1" si="78"/>
        <v>0</v>
      </c>
      <c r="O150" s="15">
        <f t="shared" ca="1" si="78"/>
        <v>0</v>
      </c>
      <c r="P150" s="15">
        <f t="shared" ca="1" si="78"/>
        <v>0</v>
      </c>
      <c r="Q150" s="15">
        <f t="shared" ca="1" si="78"/>
        <v>0</v>
      </c>
      <c r="R150" s="15">
        <f t="shared" ca="1" si="78"/>
        <v>0</v>
      </c>
      <c r="S150" s="15">
        <f t="shared" ca="1" si="78"/>
        <v>0</v>
      </c>
      <c r="T150" s="15">
        <f t="shared" ca="1" si="78"/>
        <v>0</v>
      </c>
      <c r="U150" s="15">
        <f t="shared" ca="1" si="78"/>
        <v>0</v>
      </c>
      <c r="V150" s="15">
        <f t="shared" ca="1" si="78"/>
        <v>0</v>
      </c>
      <c r="W150" s="15">
        <f t="shared" ca="1" si="78"/>
        <v>0</v>
      </c>
      <c r="X150" s="15">
        <f t="shared" ca="1" si="78"/>
        <v>0</v>
      </c>
      <c r="Y150" s="15">
        <f t="shared" ca="1" si="78"/>
        <v>0</v>
      </c>
      <c r="Z150" s="15">
        <f t="shared" ca="1" si="78"/>
        <v>0</v>
      </c>
      <c r="AA150" s="15">
        <f t="shared" ca="1" si="78"/>
        <v>0</v>
      </c>
      <c r="AB150" s="15">
        <f t="shared" ca="1" si="78"/>
        <v>0</v>
      </c>
      <c r="AC150" s="15">
        <f t="shared" ca="1" si="78"/>
        <v>0</v>
      </c>
      <c r="AD150" s="15">
        <f t="shared" ca="1" si="78"/>
        <v>0</v>
      </c>
      <c r="AE150" s="15">
        <f t="shared" ca="1" si="78"/>
        <v>0</v>
      </c>
      <c r="AF150" s="15">
        <f t="shared" ca="1" si="78"/>
        <v>0</v>
      </c>
      <c r="AG150" s="15">
        <f t="shared" ca="1" si="78"/>
        <v>0</v>
      </c>
      <c r="AH150" s="15">
        <f t="shared" ca="1" si="78"/>
        <v>0</v>
      </c>
      <c r="AI150" s="15">
        <f t="shared" ca="1" si="78"/>
        <v>0</v>
      </c>
      <c r="AJ150" s="15">
        <f t="shared" ca="1" si="78"/>
        <v>0</v>
      </c>
      <c r="AK150" s="15">
        <f t="shared" ca="1" si="78"/>
        <v>0</v>
      </c>
      <c r="AL150" s="15">
        <f t="shared" ca="1" si="78"/>
        <v>0</v>
      </c>
      <c r="AM150" s="15">
        <f t="shared" ca="1" si="78"/>
        <v>0</v>
      </c>
      <c r="AN150" s="15">
        <f t="shared" ca="1" si="78"/>
        <v>0</v>
      </c>
      <c r="AO150" s="15">
        <f t="shared" ca="1" si="78"/>
        <v>0</v>
      </c>
      <c r="AP150" s="15">
        <f t="shared" ca="1" si="78"/>
        <v>0</v>
      </c>
      <c r="AQ150" s="15">
        <f t="shared" ca="1" si="78"/>
        <v>0</v>
      </c>
      <c r="AR150" s="15">
        <f t="shared" ca="1" si="78"/>
        <v>0</v>
      </c>
      <c r="AS150" s="15">
        <f t="shared" ca="1" si="78"/>
        <v>0</v>
      </c>
      <c r="AT150" s="15">
        <f t="shared" ca="1" si="78"/>
        <v>0</v>
      </c>
      <c r="AU150" s="15">
        <f t="shared" ca="1" si="78"/>
        <v>0</v>
      </c>
      <c r="AV150" s="15">
        <f t="shared" ca="1" si="78"/>
        <v>0</v>
      </c>
      <c r="AW150" s="15">
        <f t="shared" ca="1" si="78"/>
        <v>0</v>
      </c>
      <c r="AX150" s="15">
        <f t="shared" ca="1" si="78"/>
        <v>0</v>
      </c>
      <c r="AY150" s="15">
        <f t="shared" ca="1" si="78"/>
        <v>0</v>
      </c>
      <c r="AZ150" s="15">
        <f t="shared" ca="1" si="78"/>
        <v>0</v>
      </c>
      <c r="BA150" s="15">
        <f t="shared" ca="1" si="78"/>
        <v>0</v>
      </c>
      <c r="BB150" s="15">
        <f t="shared" ca="1" si="78"/>
        <v>0</v>
      </c>
      <c r="BC150" s="15">
        <f t="shared" ca="1" si="78"/>
        <v>0</v>
      </c>
      <c r="BD150" s="15">
        <f t="shared" ca="1" si="78"/>
        <v>0</v>
      </c>
      <c r="BE150" s="15">
        <f t="shared" ca="1" si="78"/>
        <v>0</v>
      </c>
      <c r="BF150" s="15">
        <f t="shared" ca="1" si="78"/>
        <v>0</v>
      </c>
      <c r="BG150" s="15">
        <f t="shared" ca="1" si="78"/>
        <v>0</v>
      </c>
    </row>
    <row r="151" spans="1:59" x14ac:dyDescent="0.2">
      <c r="A151" s="189">
        <f t="shared" ref="A151:A214" ca="1" si="79">IFERROR(INDEX(OFFSET(INDIRECT(ADDRESS(1,1,1,1,"Projects")),1,0,COUNTA(OFFSET(INDIRECT(ADDRESS(1,1,1,1,"Projects")),0,0,200,1))-1,1),ROW()-ROW($A$21)),0)</f>
        <v>0</v>
      </c>
      <c r="B151" s="189">
        <f t="shared" ref="B151:B214" ca="1" si="80">IFERROR(INDEX(OFFSET(INDIRECT(ADDRESS(1,1,1,1,"Projects")),1,1,COUNTA(OFFSET(INDIRECT(ADDRESS(1,1,1,1,"Projects")),0,0,200,1))-1,1),ROW()-ROW($A$21)),0)</f>
        <v>0</v>
      </c>
      <c r="C151" s="189">
        <f t="shared" ref="C151:C214" ca="1" si="81">IFERROR(INDEX(OFFSET(INDIRECT(ADDRESS(1,1,1,1,"Projects")),1,2,COUNTA(OFFSET(INDIRECT(ADDRESS(1,1,1,1,"Projects")),0,0,200,1))-1,1),ROW()-ROW($A$21)),0)</f>
        <v>0</v>
      </c>
      <c r="D151" s="189">
        <f t="shared" ref="D151:D214" ca="1" si="82">IFERROR(INDEX(OFFSET(INDIRECT(ADDRESS(1,1,1,1,"Projects")),1,3,COUNTA(OFFSET(INDIRECT(ADDRESS(1,1,1,1,"Projects")),0,0,200,1))-1,1),ROW()-ROW($A$21)),0)</f>
        <v>0</v>
      </c>
      <c r="E151" s="189">
        <f t="shared" ref="E151:E214" ca="1" si="83">IFERROR(INDEX(OFFSET(INDIRECT(ADDRESS(1,1,1,1,"Projects")),1,4,COUNTA(OFFSET(INDIRECT(ADDRESS(1,1,1,1,"Projects")),0,0,200,1))-1,1),ROW()-ROW($A$21)),0)</f>
        <v>0</v>
      </c>
      <c r="F151" s="15">
        <f t="shared" ref="F151:F214" ca="1" si="84">SUM(G151:BF151)</f>
        <v>0</v>
      </c>
      <c r="G151" s="15">
        <f t="shared" ref="G151:V214" ca="1" si="85">IFERROR(SUMIFS(OFFSET(INDIRECT(ADDRESS(1,1,1,1,TEXT(G$2,"YYYY-MM-DD"))),3,G$20-1,40,1),OFFSET(INDIRECT(ADDRESS(1,1,1,1,TEXT(G$2,"YYYY-MM-DD"))),3,0,40,1),$A151,OFFSET(INDIRECT(ADDRESS(1,1,1,1,TEXT(G$2,"YYYY-MM-DD"))),3,G$20,40,1),"Y"),0)+IFERROR(SUMIFS(OFFSET(INDIRECT(ADDRESS(1,1,1,1,TEXT(G$2,"YYYY-MM-DD"))),3,G$20-1,40,1),OFFSET(INDIRECT(ADDRESS(1,1,1,1,TEXT(G$2,"YYYY-MM-DD"))),3,0,40,1),$A151,OFFSET(INDIRECT(ADDRESS(1,1,1,1,TEXT(G$2,"YYYY-MM-DD"))),3,G$20,40,1),"N",OFFSET(INDIRECT(ADDRESS(1,1,1,1,TEXT(G$2,"YYYY-MM-DD"))),3,3,40,1),"Leave"),0)+IFERROR(IF($F$19="N",SUMIFS(OFFSET(INDIRECT(ADDRESS(1,1,1,1,TEXT(G$2,"YYYY-MM-DD"))),3,G$20-1,40,1),OFFSET(INDIRECT(ADDRESS(1,1,1,1,TEXT(G$2,"YYYY-MM-DD"))),3,0,40,1),$A151,OFFSET(INDIRECT(ADDRESS(1,1,1,1,TEXT(G$2,"YYYY-MM-DD"))),3,G$20,40,1),"N",OFFSET(INDIRECT(ADDRESS(1,1,1,1,TEXT(G$2,"YYYY-MM-DD"))),3,3,40,1),"&lt;&gt;Leave")),0)</f>
        <v>0</v>
      </c>
      <c r="H151" s="15">
        <f t="shared" ca="1" si="85"/>
        <v>0</v>
      </c>
      <c r="I151" s="15">
        <f t="shared" ca="1" si="85"/>
        <v>0</v>
      </c>
      <c r="J151" s="15">
        <f t="shared" ca="1" si="85"/>
        <v>0</v>
      </c>
      <c r="K151" s="15">
        <f t="shared" ca="1" si="85"/>
        <v>0</v>
      </c>
      <c r="L151" s="15">
        <f t="shared" ca="1" si="85"/>
        <v>0</v>
      </c>
      <c r="M151" s="15">
        <f t="shared" ca="1" si="85"/>
        <v>0</v>
      </c>
      <c r="N151" s="15">
        <f t="shared" ca="1" si="85"/>
        <v>0</v>
      </c>
      <c r="O151" s="15">
        <f t="shared" ca="1" si="85"/>
        <v>0</v>
      </c>
      <c r="P151" s="15">
        <f t="shared" ca="1" si="85"/>
        <v>0</v>
      </c>
      <c r="Q151" s="15">
        <f t="shared" ca="1" si="85"/>
        <v>0</v>
      </c>
      <c r="R151" s="15">
        <f t="shared" ca="1" si="85"/>
        <v>0</v>
      </c>
      <c r="S151" s="15">
        <f t="shared" ca="1" si="85"/>
        <v>0</v>
      </c>
      <c r="T151" s="15">
        <f t="shared" ca="1" si="85"/>
        <v>0</v>
      </c>
      <c r="U151" s="15">
        <f t="shared" ca="1" si="85"/>
        <v>0</v>
      </c>
      <c r="V151" s="15">
        <f t="shared" ca="1" si="85"/>
        <v>0</v>
      </c>
      <c r="W151" s="15">
        <f t="shared" ca="1" si="78"/>
        <v>0</v>
      </c>
      <c r="X151" s="15">
        <f t="shared" ca="1" si="78"/>
        <v>0</v>
      </c>
      <c r="Y151" s="15">
        <f t="shared" ca="1" si="78"/>
        <v>0</v>
      </c>
      <c r="Z151" s="15">
        <f t="shared" ca="1" si="78"/>
        <v>0</v>
      </c>
      <c r="AA151" s="15">
        <f t="shared" ca="1" si="78"/>
        <v>0</v>
      </c>
      <c r="AB151" s="15">
        <f t="shared" ca="1" si="78"/>
        <v>0</v>
      </c>
      <c r="AC151" s="15">
        <f t="shared" ca="1" si="78"/>
        <v>0</v>
      </c>
      <c r="AD151" s="15">
        <f t="shared" ca="1" si="78"/>
        <v>0</v>
      </c>
      <c r="AE151" s="15">
        <f t="shared" ca="1" si="78"/>
        <v>0</v>
      </c>
      <c r="AF151" s="15">
        <f t="shared" ca="1" si="78"/>
        <v>0</v>
      </c>
      <c r="AG151" s="15">
        <f t="shared" ca="1" si="78"/>
        <v>0</v>
      </c>
      <c r="AH151" s="15">
        <f t="shared" ca="1" si="78"/>
        <v>0</v>
      </c>
      <c r="AI151" s="15">
        <f t="shared" ca="1" si="78"/>
        <v>0</v>
      </c>
      <c r="AJ151" s="15">
        <f t="shared" ca="1" si="78"/>
        <v>0</v>
      </c>
      <c r="AK151" s="15">
        <f t="shared" ca="1" si="78"/>
        <v>0</v>
      </c>
      <c r="AL151" s="15">
        <f t="shared" ca="1" si="78"/>
        <v>0</v>
      </c>
      <c r="AM151" s="15">
        <f t="shared" ca="1" si="78"/>
        <v>0</v>
      </c>
      <c r="AN151" s="15">
        <f t="shared" ca="1" si="78"/>
        <v>0</v>
      </c>
      <c r="AO151" s="15">
        <f t="shared" ca="1" si="78"/>
        <v>0</v>
      </c>
      <c r="AP151" s="15">
        <f t="shared" ca="1" si="78"/>
        <v>0</v>
      </c>
      <c r="AQ151" s="15">
        <f t="shared" ca="1" si="78"/>
        <v>0</v>
      </c>
      <c r="AR151" s="15">
        <f t="shared" ca="1" si="78"/>
        <v>0</v>
      </c>
      <c r="AS151" s="15">
        <f t="shared" ca="1" si="78"/>
        <v>0</v>
      </c>
      <c r="AT151" s="15">
        <f t="shared" ca="1" si="78"/>
        <v>0</v>
      </c>
      <c r="AU151" s="15">
        <f t="shared" ca="1" si="78"/>
        <v>0</v>
      </c>
      <c r="AV151" s="15">
        <f t="shared" ca="1" si="78"/>
        <v>0</v>
      </c>
      <c r="AW151" s="15">
        <f t="shared" ca="1" si="78"/>
        <v>0</v>
      </c>
      <c r="AX151" s="15">
        <f t="shared" ca="1" si="78"/>
        <v>0</v>
      </c>
      <c r="AY151" s="15">
        <f t="shared" ca="1" si="78"/>
        <v>0</v>
      </c>
      <c r="AZ151" s="15">
        <f t="shared" ca="1" si="78"/>
        <v>0</v>
      </c>
      <c r="BA151" s="15">
        <f t="shared" ca="1" si="78"/>
        <v>0</v>
      </c>
      <c r="BB151" s="15">
        <f t="shared" ca="1" si="78"/>
        <v>0</v>
      </c>
      <c r="BC151" s="15">
        <f t="shared" ca="1" si="78"/>
        <v>0</v>
      </c>
      <c r="BD151" s="15">
        <f t="shared" ca="1" si="78"/>
        <v>0</v>
      </c>
      <c r="BE151" s="15">
        <f t="shared" ca="1" si="78"/>
        <v>0</v>
      </c>
      <c r="BF151" s="15">
        <f t="shared" ca="1" si="78"/>
        <v>0</v>
      </c>
      <c r="BG151" s="15">
        <f t="shared" ca="1" si="78"/>
        <v>0</v>
      </c>
    </row>
    <row r="152" spans="1:59" x14ac:dyDescent="0.2">
      <c r="A152" s="189">
        <f t="shared" ca="1" si="79"/>
        <v>0</v>
      </c>
      <c r="B152" s="189">
        <f t="shared" ca="1" si="80"/>
        <v>0</v>
      </c>
      <c r="C152" s="189">
        <f t="shared" ca="1" si="81"/>
        <v>0</v>
      </c>
      <c r="D152" s="189">
        <f t="shared" ca="1" si="82"/>
        <v>0</v>
      </c>
      <c r="E152" s="189">
        <f t="shared" ca="1" si="83"/>
        <v>0</v>
      </c>
      <c r="F152" s="15">
        <f t="shared" ca="1" si="84"/>
        <v>0</v>
      </c>
      <c r="G152" s="15">
        <f t="shared" ca="1" si="85"/>
        <v>0</v>
      </c>
      <c r="H152" s="15">
        <f t="shared" ca="1" si="78"/>
        <v>0</v>
      </c>
      <c r="I152" s="15">
        <f t="shared" ca="1" si="78"/>
        <v>0</v>
      </c>
      <c r="J152" s="15">
        <f t="shared" ref="H152:BG156" ca="1" si="86">IFERROR(SUMIFS(OFFSET(INDIRECT(ADDRESS(1,1,1,1,TEXT(J$2,"YYYY-MM-DD"))),3,J$20-1,40,1),OFFSET(INDIRECT(ADDRESS(1,1,1,1,TEXT(J$2,"YYYY-MM-DD"))),3,0,40,1),$A152,OFFSET(INDIRECT(ADDRESS(1,1,1,1,TEXT(J$2,"YYYY-MM-DD"))),3,J$20,40,1),"Y"),0)+IFERROR(SUMIFS(OFFSET(INDIRECT(ADDRESS(1,1,1,1,TEXT(J$2,"YYYY-MM-DD"))),3,J$20-1,40,1),OFFSET(INDIRECT(ADDRESS(1,1,1,1,TEXT(J$2,"YYYY-MM-DD"))),3,0,40,1),$A152,OFFSET(INDIRECT(ADDRESS(1,1,1,1,TEXT(J$2,"YYYY-MM-DD"))),3,J$20,40,1),"N",OFFSET(INDIRECT(ADDRESS(1,1,1,1,TEXT(J$2,"YYYY-MM-DD"))),3,3,40,1),"Leave"),0)+IFERROR(IF($F$19="N",SUMIFS(OFFSET(INDIRECT(ADDRESS(1,1,1,1,TEXT(J$2,"YYYY-MM-DD"))),3,J$20-1,40,1),OFFSET(INDIRECT(ADDRESS(1,1,1,1,TEXT(J$2,"YYYY-MM-DD"))),3,0,40,1),$A152,OFFSET(INDIRECT(ADDRESS(1,1,1,1,TEXT(J$2,"YYYY-MM-DD"))),3,J$20,40,1),"N",OFFSET(INDIRECT(ADDRESS(1,1,1,1,TEXT(J$2,"YYYY-MM-DD"))),3,3,40,1),"&lt;&gt;Leave")),0)</f>
        <v>0</v>
      </c>
      <c r="K152" s="15">
        <f t="shared" ca="1" si="86"/>
        <v>0</v>
      </c>
      <c r="L152" s="15">
        <f t="shared" ca="1" si="86"/>
        <v>0</v>
      </c>
      <c r="M152" s="15">
        <f t="shared" ca="1" si="86"/>
        <v>0</v>
      </c>
      <c r="N152" s="15">
        <f t="shared" ca="1" si="86"/>
        <v>0</v>
      </c>
      <c r="O152" s="15">
        <f t="shared" ca="1" si="86"/>
        <v>0</v>
      </c>
      <c r="P152" s="15">
        <f t="shared" ca="1" si="86"/>
        <v>0</v>
      </c>
      <c r="Q152" s="15">
        <f t="shared" ca="1" si="86"/>
        <v>0</v>
      </c>
      <c r="R152" s="15">
        <f t="shared" ca="1" si="86"/>
        <v>0</v>
      </c>
      <c r="S152" s="15">
        <f t="shared" ca="1" si="86"/>
        <v>0</v>
      </c>
      <c r="T152" s="15">
        <f t="shared" ca="1" si="86"/>
        <v>0</v>
      </c>
      <c r="U152" s="15">
        <f t="shared" ca="1" si="86"/>
        <v>0</v>
      </c>
      <c r="V152" s="15">
        <f t="shared" ca="1" si="86"/>
        <v>0</v>
      </c>
      <c r="W152" s="15">
        <f t="shared" ca="1" si="86"/>
        <v>0</v>
      </c>
      <c r="X152" s="15">
        <f t="shared" ca="1" si="86"/>
        <v>0</v>
      </c>
      <c r="Y152" s="15">
        <f t="shared" ca="1" si="86"/>
        <v>0</v>
      </c>
      <c r="Z152" s="15">
        <f t="shared" ca="1" si="86"/>
        <v>0</v>
      </c>
      <c r="AA152" s="15">
        <f t="shared" ca="1" si="86"/>
        <v>0</v>
      </c>
      <c r="AB152" s="15">
        <f t="shared" ca="1" si="86"/>
        <v>0</v>
      </c>
      <c r="AC152" s="15">
        <f t="shared" ca="1" si="86"/>
        <v>0</v>
      </c>
      <c r="AD152" s="15">
        <f t="shared" ca="1" si="86"/>
        <v>0</v>
      </c>
      <c r="AE152" s="15">
        <f t="shared" ca="1" si="86"/>
        <v>0</v>
      </c>
      <c r="AF152" s="15">
        <f t="shared" ca="1" si="86"/>
        <v>0</v>
      </c>
      <c r="AG152" s="15">
        <f t="shared" ca="1" si="86"/>
        <v>0</v>
      </c>
      <c r="AH152" s="15">
        <f t="shared" ca="1" si="86"/>
        <v>0</v>
      </c>
      <c r="AI152" s="15">
        <f t="shared" ca="1" si="86"/>
        <v>0</v>
      </c>
      <c r="AJ152" s="15">
        <f t="shared" ca="1" si="86"/>
        <v>0</v>
      </c>
      <c r="AK152" s="15">
        <f t="shared" ca="1" si="86"/>
        <v>0</v>
      </c>
      <c r="AL152" s="15">
        <f t="shared" ca="1" si="86"/>
        <v>0</v>
      </c>
      <c r="AM152" s="15">
        <f t="shared" ca="1" si="86"/>
        <v>0</v>
      </c>
      <c r="AN152" s="15">
        <f t="shared" ca="1" si="86"/>
        <v>0</v>
      </c>
      <c r="AO152" s="15">
        <f t="shared" ca="1" si="86"/>
        <v>0</v>
      </c>
      <c r="AP152" s="15">
        <f t="shared" ca="1" si="86"/>
        <v>0</v>
      </c>
      <c r="AQ152" s="15">
        <f t="shared" ca="1" si="86"/>
        <v>0</v>
      </c>
      <c r="AR152" s="15">
        <f t="shared" ca="1" si="86"/>
        <v>0</v>
      </c>
      <c r="AS152" s="15">
        <f t="shared" ca="1" si="86"/>
        <v>0</v>
      </c>
      <c r="AT152" s="15">
        <f t="shared" ca="1" si="86"/>
        <v>0</v>
      </c>
      <c r="AU152" s="15">
        <f t="shared" ca="1" si="86"/>
        <v>0</v>
      </c>
      <c r="AV152" s="15">
        <f t="shared" ca="1" si="86"/>
        <v>0</v>
      </c>
      <c r="AW152" s="15">
        <f t="shared" ca="1" si="86"/>
        <v>0</v>
      </c>
      <c r="AX152" s="15">
        <f t="shared" ca="1" si="86"/>
        <v>0</v>
      </c>
      <c r="AY152" s="15">
        <f t="shared" ca="1" si="86"/>
        <v>0</v>
      </c>
      <c r="AZ152" s="15">
        <f t="shared" ca="1" si="86"/>
        <v>0</v>
      </c>
      <c r="BA152" s="15">
        <f t="shared" ca="1" si="86"/>
        <v>0</v>
      </c>
      <c r="BB152" s="15">
        <f t="shared" ca="1" si="86"/>
        <v>0</v>
      </c>
      <c r="BC152" s="15">
        <f t="shared" ca="1" si="86"/>
        <v>0</v>
      </c>
      <c r="BD152" s="15">
        <f t="shared" ca="1" si="86"/>
        <v>0</v>
      </c>
      <c r="BE152" s="15">
        <f t="shared" ca="1" si="86"/>
        <v>0</v>
      </c>
      <c r="BF152" s="15">
        <f t="shared" ca="1" si="86"/>
        <v>0</v>
      </c>
      <c r="BG152" s="15">
        <f t="shared" ca="1" si="86"/>
        <v>0</v>
      </c>
    </row>
    <row r="153" spans="1:59" x14ac:dyDescent="0.2">
      <c r="A153" s="189">
        <f t="shared" ca="1" si="79"/>
        <v>0</v>
      </c>
      <c r="B153" s="189">
        <f t="shared" ca="1" si="80"/>
        <v>0</v>
      </c>
      <c r="C153" s="189">
        <f t="shared" ca="1" si="81"/>
        <v>0</v>
      </c>
      <c r="D153" s="189">
        <f t="shared" ca="1" si="82"/>
        <v>0</v>
      </c>
      <c r="E153" s="189">
        <f t="shared" ca="1" si="83"/>
        <v>0</v>
      </c>
      <c r="F153" s="15">
        <f t="shared" ca="1" si="84"/>
        <v>0</v>
      </c>
      <c r="G153" s="15">
        <f t="shared" ca="1" si="85"/>
        <v>0</v>
      </c>
      <c r="H153" s="15">
        <f t="shared" ca="1" si="86"/>
        <v>0</v>
      </c>
      <c r="I153" s="15">
        <f t="shared" ca="1" si="86"/>
        <v>0</v>
      </c>
      <c r="J153" s="15">
        <f t="shared" ca="1" si="86"/>
        <v>0</v>
      </c>
      <c r="K153" s="15">
        <f t="shared" ca="1" si="86"/>
        <v>0</v>
      </c>
      <c r="L153" s="15">
        <f t="shared" ca="1" si="86"/>
        <v>0</v>
      </c>
      <c r="M153" s="15">
        <f t="shared" ca="1" si="86"/>
        <v>0</v>
      </c>
      <c r="N153" s="15">
        <f t="shared" ca="1" si="86"/>
        <v>0</v>
      </c>
      <c r="O153" s="15">
        <f t="shared" ca="1" si="86"/>
        <v>0</v>
      </c>
      <c r="P153" s="15">
        <f t="shared" ca="1" si="86"/>
        <v>0</v>
      </c>
      <c r="Q153" s="15">
        <f t="shared" ca="1" si="86"/>
        <v>0</v>
      </c>
      <c r="R153" s="15">
        <f t="shared" ca="1" si="86"/>
        <v>0</v>
      </c>
      <c r="S153" s="15">
        <f t="shared" ca="1" si="86"/>
        <v>0</v>
      </c>
      <c r="T153" s="15">
        <f t="shared" ca="1" si="86"/>
        <v>0</v>
      </c>
      <c r="U153" s="15">
        <f t="shared" ca="1" si="86"/>
        <v>0</v>
      </c>
      <c r="V153" s="15">
        <f t="shared" ca="1" si="86"/>
        <v>0</v>
      </c>
      <c r="W153" s="15">
        <f t="shared" ca="1" si="86"/>
        <v>0</v>
      </c>
      <c r="X153" s="15">
        <f t="shared" ca="1" si="86"/>
        <v>0</v>
      </c>
      <c r="Y153" s="15">
        <f t="shared" ca="1" si="86"/>
        <v>0</v>
      </c>
      <c r="Z153" s="15">
        <f t="shared" ca="1" si="86"/>
        <v>0</v>
      </c>
      <c r="AA153" s="15">
        <f t="shared" ca="1" si="86"/>
        <v>0</v>
      </c>
      <c r="AB153" s="15">
        <f t="shared" ca="1" si="86"/>
        <v>0</v>
      </c>
      <c r="AC153" s="15">
        <f t="shared" ca="1" si="86"/>
        <v>0</v>
      </c>
      <c r="AD153" s="15">
        <f t="shared" ca="1" si="86"/>
        <v>0</v>
      </c>
      <c r="AE153" s="15">
        <f t="shared" ca="1" si="86"/>
        <v>0</v>
      </c>
      <c r="AF153" s="15">
        <f t="shared" ca="1" si="86"/>
        <v>0</v>
      </c>
      <c r="AG153" s="15">
        <f t="shared" ca="1" si="86"/>
        <v>0</v>
      </c>
      <c r="AH153" s="15">
        <f t="shared" ca="1" si="86"/>
        <v>0</v>
      </c>
      <c r="AI153" s="15">
        <f t="shared" ca="1" si="86"/>
        <v>0</v>
      </c>
      <c r="AJ153" s="15">
        <f t="shared" ca="1" si="86"/>
        <v>0</v>
      </c>
      <c r="AK153" s="15">
        <f t="shared" ca="1" si="86"/>
        <v>0</v>
      </c>
      <c r="AL153" s="15">
        <f t="shared" ca="1" si="86"/>
        <v>0</v>
      </c>
      <c r="AM153" s="15">
        <f t="shared" ca="1" si="86"/>
        <v>0</v>
      </c>
      <c r="AN153" s="15">
        <f t="shared" ca="1" si="86"/>
        <v>0</v>
      </c>
      <c r="AO153" s="15">
        <f t="shared" ca="1" si="86"/>
        <v>0</v>
      </c>
      <c r="AP153" s="15">
        <f t="shared" ca="1" si="86"/>
        <v>0</v>
      </c>
      <c r="AQ153" s="15">
        <f t="shared" ca="1" si="86"/>
        <v>0</v>
      </c>
      <c r="AR153" s="15">
        <f t="shared" ca="1" si="86"/>
        <v>0</v>
      </c>
      <c r="AS153" s="15">
        <f t="shared" ca="1" si="86"/>
        <v>0</v>
      </c>
      <c r="AT153" s="15">
        <f t="shared" ca="1" si="86"/>
        <v>0</v>
      </c>
      <c r="AU153" s="15">
        <f t="shared" ca="1" si="86"/>
        <v>0</v>
      </c>
      <c r="AV153" s="15">
        <f t="shared" ca="1" si="86"/>
        <v>0</v>
      </c>
      <c r="AW153" s="15">
        <f t="shared" ca="1" si="86"/>
        <v>0</v>
      </c>
      <c r="AX153" s="15">
        <f t="shared" ca="1" si="86"/>
        <v>0</v>
      </c>
      <c r="AY153" s="15">
        <f t="shared" ca="1" si="86"/>
        <v>0</v>
      </c>
      <c r="AZ153" s="15">
        <f t="shared" ca="1" si="86"/>
        <v>0</v>
      </c>
      <c r="BA153" s="15">
        <f t="shared" ca="1" si="86"/>
        <v>0</v>
      </c>
      <c r="BB153" s="15">
        <f t="shared" ca="1" si="86"/>
        <v>0</v>
      </c>
      <c r="BC153" s="15">
        <f t="shared" ca="1" si="86"/>
        <v>0</v>
      </c>
      <c r="BD153" s="15">
        <f t="shared" ca="1" si="86"/>
        <v>0</v>
      </c>
      <c r="BE153" s="15">
        <f t="shared" ca="1" si="86"/>
        <v>0</v>
      </c>
      <c r="BF153" s="15">
        <f t="shared" ca="1" si="86"/>
        <v>0</v>
      </c>
      <c r="BG153" s="15">
        <f t="shared" ca="1" si="86"/>
        <v>0</v>
      </c>
    </row>
    <row r="154" spans="1:59" x14ac:dyDescent="0.2">
      <c r="A154" s="189">
        <f t="shared" ca="1" si="79"/>
        <v>0</v>
      </c>
      <c r="B154" s="189">
        <f t="shared" ca="1" si="80"/>
        <v>0</v>
      </c>
      <c r="C154" s="189">
        <f t="shared" ca="1" si="81"/>
        <v>0</v>
      </c>
      <c r="D154" s="189">
        <f t="shared" ca="1" si="82"/>
        <v>0</v>
      </c>
      <c r="E154" s="189">
        <f t="shared" ca="1" si="83"/>
        <v>0</v>
      </c>
      <c r="F154" s="15">
        <f t="shared" ca="1" si="84"/>
        <v>0</v>
      </c>
      <c r="G154" s="15">
        <f t="shared" ca="1" si="85"/>
        <v>0</v>
      </c>
      <c r="H154" s="15">
        <f t="shared" ca="1" si="86"/>
        <v>0</v>
      </c>
      <c r="I154" s="15">
        <f t="shared" ca="1" si="86"/>
        <v>0</v>
      </c>
      <c r="J154" s="15">
        <f t="shared" ca="1" si="86"/>
        <v>0</v>
      </c>
      <c r="K154" s="15">
        <f t="shared" ca="1" si="86"/>
        <v>0</v>
      </c>
      <c r="L154" s="15">
        <f t="shared" ca="1" si="86"/>
        <v>0</v>
      </c>
      <c r="M154" s="15">
        <f t="shared" ca="1" si="86"/>
        <v>0</v>
      </c>
      <c r="N154" s="15">
        <f t="shared" ca="1" si="86"/>
        <v>0</v>
      </c>
      <c r="O154" s="15">
        <f t="shared" ca="1" si="86"/>
        <v>0</v>
      </c>
      <c r="P154" s="15">
        <f t="shared" ca="1" si="86"/>
        <v>0</v>
      </c>
      <c r="Q154" s="15">
        <f t="shared" ca="1" si="86"/>
        <v>0</v>
      </c>
      <c r="R154" s="15">
        <f t="shared" ca="1" si="86"/>
        <v>0</v>
      </c>
      <c r="S154" s="15">
        <f t="shared" ca="1" si="86"/>
        <v>0</v>
      </c>
      <c r="T154" s="15">
        <f t="shared" ca="1" si="86"/>
        <v>0</v>
      </c>
      <c r="U154" s="15">
        <f t="shared" ca="1" si="86"/>
        <v>0</v>
      </c>
      <c r="V154" s="15">
        <f t="shared" ca="1" si="86"/>
        <v>0</v>
      </c>
      <c r="W154" s="15">
        <f t="shared" ca="1" si="86"/>
        <v>0</v>
      </c>
      <c r="X154" s="15">
        <f t="shared" ca="1" si="86"/>
        <v>0</v>
      </c>
      <c r="Y154" s="15">
        <f t="shared" ca="1" si="86"/>
        <v>0</v>
      </c>
      <c r="Z154" s="15">
        <f t="shared" ca="1" si="86"/>
        <v>0</v>
      </c>
      <c r="AA154" s="15">
        <f t="shared" ca="1" si="86"/>
        <v>0</v>
      </c>
      <c r="AB154" s="15">
        <f t="shared" ca="1" si="86"/>
        <v>0</v>
      </c>
      <c r="AC154" s="15">
        <f t="shared" ca="1" si="86"/>
        <v>0</v>
      </c>
      <c r="AD154" s="15">
        <f t="shared" ca="1" si="86"/>
        <v>0</v>
      </c>
      <c r="AE154" s="15">
        <f t="shared" ca="1" si="86"/>
        <v>0</v>
      </c>
      <c r="AF154" s="15">
        <f t="shared" ca="1" si="86"/>
        <v>0</v>
      </c>
      <c r="AG154" s="15">
        <f t="shared" ca="1" si="86"/>
        <v>0</v>
      </c>
      <c r="AH154" s="15">
        <f t="shared" ca="1" si="86"/>
        <v>0</v>
      </c>
      <c r="AI154" s="15">
        <f t="shared" ca="1" si="86"/>
        <v>0</v>
      </c>
      <c r="AJ154" s="15">
        <f t="shared" ca="1" si="86"/>
        <v>0</v>
      </c>
      <c r="AK154" s="15">
        <f t="shared" ca="1" si="86"/>
        <v>0</v>
      </c>
      <c r="AL154" s="15">
        <f t="shared" ca="1" si="86"/>
        <v>0</v>
      </c>
      <c r="AM154" s="15">
        <f t="shared" ca="1" si="86"/>
        <v>0</v>
      </c>
      <c r="AN154" s="15">
        <f t="shared" ca="1" si="86"/>
        <v>0</v>
      </c>
      <c r="AO154" s="15">
        <f t="shared" ca="1" si="86"/>
        <v>0</v>
      </c>
      <c r="AP154" s="15">
        <f t="shared" ca="1" si="86"/>
        <v>0</v>
      </c>
      <c r="AQ154" s="15">
        <f t="shared" ca="1" si="86"/>
        <v>0</v>
      </c>
      <c r="AR154" s="15">
        <f t="shared" ca="1" si="86"/>
        <v>0</v>
      </c>
      <c r="AS154" s="15">
        <f t="shared" ca="1" si="86"/>
        <v>0</v>
      </c>
      <c r="AT154" s="15">
        <f t="shared" ca="1" si="86"/>
        <v>0</v>
      </c>
      <c r="AU154" s="15">
        <f t="shared" ca="1" si="86"/>
        <v>0</v>
      </c>
      <c r="AV154" s="15">
        <f t="shared" ca="1" si="86"/>
        <v>0</v>
      </c>
      <c r="AW154" s="15">
        <f t="shared" ca="1" si="86"/>
        <v>0</v>
      </c>
      <c r="AX154" s="15">
        <f t="shared" ca="1" si="86"/>
        <v>0</v>
      </c>
      <c r="AY154" s="15">
        <f t="shared" ca="1" si="86"/>
        <v>0</v>
      </c>
      <c r="AZ154" s="15">
        <f t="shared" ca="1" si="86"/>
        <v>0</v>
      </c>
      <c r="BA154" s="15">
        <f t="shared" ca="1" si="86"/>
        <v>0</v>
      </c>
      <c r="BB154" s="15">
        <f t="shared" ca="1" si="86"/>
        <v>0</v>
      </c>
      <c r="BC154" s="15">
        <f t="shared" ca="1" si="86"/>
        <v>0</v>
      </c>
      <c r="BD154" s="15">
        <f t="shared" ca="1" si="86"/>
        <v>0</v>
      </c>
      <c r="BE154" s="15">
        <f t="shared" ca="1" si="86"/>
        <v>0</v>
      </c>
      <c r="BF154" s="15">
        <f t="shared" ca="1" si="86"/>
        <v>0</v>
      </c>
      <c r="BG154" s="15">
        <f t="shared" ca="1" si="86"/>
        <v>0</v>
      </c>
    </row>
    <row r="155" spans="1:59" x14ac:dyDescent="0.2">
      <c r="A155" s="189">
        <f t="shared" ca="1" si="79"/>
        <v>0</v>
      </c>
      <c r="B155" s="189">
        <f t="shared" ca="1" si="80"/>
        <v>0</v>
      </c>
      <c r="C155" s="189">
        <f t="shared" ca="1" si="81"/>
        <v>0</v>
      </c>
      <c r="D155" s="189">
        <f t="shared" ca="1" si="82"/>
        <v>0</v>
      </c>
      <c r="E155" s="189">
        <f t="shared" ca="1" si="83"/>
        <v>0</v>
      </c>
      <c r="F155" s="15">
        <f t="shared" ca="1" si="84"/>
        <v>0</v>
      </c>
      <c r="G155" s="15">
        <f t="shared" ca="1" si="85"/>
        <v>0</v>
      </c>
      <c r="H155" s="15">
        <f t="shared" ca="1" si="86"/>
        <v>0</v>
      </c>
      <c r="I155" s="15">
        <f t="shared" ca="1" si="86"/>
        <v>0</v>
      </c>
      <c r="J155" s="15">
        <f t="shared" ca="1" si="86"/>
        <v>0</v>
      </c>
      <c r="K155" s="15">
        <f t="shared" ca="1" si="86"/>
        <v>0</v>
      </c>
      <c r="L155" s="15">
        <f t="shared" ca="1" si="86"/>
        <v>0</v>
      </c>
      <c r="M155" s="15">
        <f t="shared" ca="1" si="86"/>
        <v>0</v>
      </c>
      <c r="N155" s="15">
        <f t="shared" ca="1" si="86"/>
        <v>0</v>
      </c>
      <c r="O155" s="15">
        <f t="shared" ca="1" si="86"/>
        <v>0</v>
      </c>
      <c r="P155" s="15">
        <f t="shared" ca="1" si="86"/>
        <v>0</v>
      </c>
      <c r="Q155" s="15">
        <f t="shared" ca="1" si="86"/>
        <v>0</v>
      </c>
      <c r="R155" s="15">
        <f t="shared" ca="1" si="86"/>
        <v>0</v>
      </c>
      <c r="S155" s="15">
        <f t="shared" ca="1" si="86"/>
        <v>0</v>
      </c>
      <c r="T155" s="15">
        <f t="shared" ca="1" si="86"/>
        <v>0</v>
      </c>
      <c r="U155" s="15">
        <f t="shared" ca="1" si="86"/>
        <v>0</v>
      </c>
      <c r="V155" s="15">
        <f t="shared" ca="1" si="86"/>
        <v>0</v>
      </c>
      <c r="W155" s="15">
        <f t="shared" ca="1" si="86"/>
        <v>0</v>
      </c>
      <c r="X155" s="15">
        <f t="shared" ca="1" si="86"/>
        <v>0</v>
      </c>
      <c r="Y155" s="15">
        <f t="shared" ca="1" si="86"/>
        <v>0</v>
      </c>
      <c r="Z155" s="15">
        <f t="shared" ca="1" si="86"/>
        <v>0</v>
      </c>
      <c r="AA155" s="15">
        <f t="shared" ca="1" si="86"/>
        <v>0</v>
      </c>
      <c r="AB155" s="15">
        <f t="shared" ca="1" si="86"/>
        <v>0</v>
      </c>
      <c r="AC155" s="15">
        <f t="shared" ca="1" si="86"/>
        <v>0</v>
      </c>
      <c r="AD155" s="15">
        <f t="shared" ca="1" si="86"/>
        <v>0</v>
      </c>
      <c r="AE155" s="15">
        <f t="shared" ca="1" si="86"/>
        <v>0</v>
      </c>
      <c r="AF155" s="15">
        <f t="shared" ca="1" si="86"/>
        <v>0</v>
      </c>
      <c r="AG155" s="15">
        <f t="shared" ca="1" si="86"/>
        <v>0</v>
      </c>
      <c r="AH155" s="15">
        <f t="shared" ca="1" si="86"/>
        <v>0</v>
      </c>
      <c r="AI155" s="15">
        <f t="shared" ca="1" si="86"/>
        <v>0</v>
      </c>
      <c r="AJ155" s="15">
        <f t="shared" ca="1" si="86"/>
        <v>0</v>
      </c>
      <c r="AK155" s="15">
        <f t="shared" ca="1" si="86"/>
        <v>0</v>
      </c>
      <c r="AL155" s="15">
        <f t="shared" ca="1" si="86"/>
        <v>0</v>
      </c>
      <c r="AM155" s="15">
        <f t="shared" ca="1" si="86"/>
        <v>0</v>
      </c>
      <c r="AN155" s="15">
        <f t="shared" ca="1" si="86"/>
        <v>0</v>
      </c>
      <c r="AO155" s="15">
        <f t="shared" ca="1" si="86"/>
        <v>0</v>
      </c>
      <c r="AP155" s="15">
        <f t="shared" ca="1" si="86"/>
        <v>0</v>
      </c>
      <c r="AQ155" s="15">
        <f t="shared" ca="1" si="86"/>
        <v>0</v>
      </c>
      <c r="AR155" s="15">
        <f t="shared" ca="1" si="86"/>
        <v>0</v>
      </c>
      <c r="AS155" s="15">
        <f t="shared" ca="1" si="86"/>
        <v>0</v>
      </c>
      <c r="AT155" s="15">
        <f t="shared" ca="1" si="86"/>
        <v>0</v>
      </c>
      <c r="AU155" s="15">
        <f t="shared" ca="1" si="86"/>
        <v>0</v>
      </c>
      <c r="AV155" s="15">
        <f t="shared" ca="1" si="86"/>
        <v>0</v>
      </c>
      <c r="AW155" s="15">
        <f t="shared" ca="1" si="86"/>
        <v>0</v>
      </c>
      <c r="AX155" s="15">
        <f t="shared" ca="1" si="86"/>
        <v>0</v>
      </c>
      <c r="AY155" s="15">
        <f t="shared" ca="1" si="86"/>
        <v>0</v>
      </c>
      <c r="AZ155" s="15">
        <f t="shared" ca="1" si="86"/>
        <v>0</v>
      </c>
      <c r="BA155" s="15">
        <f t="shared" ca="1" si="86"/>
        <v>0</v>
      </c>
      <c r="BB155" s="15">
        <f t="shared" ca="1" si="86"/>
        <v>0</v>
      </c>
      <c r="BC155" s="15">
        <f t="shared" ca="1" si="86"/>
        <v>0</v>
      </c>
      <c r="BD155" s="15">
        <f t="shared" ca="1" si="86"/>
        <v>0</v>
      </c>
      <c r="BE155" s="15">
        <f t="shared" ca="1" si="86"/>
        <v>0</v>
      </c>
      <c r="BF155" s="15">
        <f t="shared" ca="1" si="86"/>
        <v>0</v>
      </c>
      <c r="BG155" s="15">
        <f t="shared" ca="1" si="86"/>
        <v>0</v>
      </c>
    </row>
    <row r="156" spans="1:59" x14ac:dyDescent="0.2">
      <c r="A156" s="189">
        <f t="shared" ca="1" si="79"/>
        <v>0</v>
      </c>
      <c r="B156" s="189">
        <f t="shared" ca="1" si="80"/>
        <v>0</v>
      </c>
      <c r="C156" s="189">
        <f t="shared" ca="1" si="81"/>
        <v>0</v>
      </c>
      <c r="D156" s="189">
        <f t="shared" ca="1" si="82"/>
        <v>0</v>
      </c>
      <c r="E156" s="189">
        <f t="shared" ca="1" si="83"/>
        <v>0</v>
      </c>
      <c r="F156" s="15">
        <f t="shared" ca="1" si="84"/>
        <v>0</v>
      </c>
      <c r="G156" s="15">
        <f t="shared" ca="1" si="85"/>
        <v>0</v>
      </c>
      <c r="H156" s="15">
        <f t="shared" ca="1" si="86"/>
        <v>0</v>
      </c>
      <c r="I156" s="15">
        <f t="shared" ca="1" si="86"/>
        <v>0</v>
      </c>
      <c r="J156" s="15">
        <f t="shared" ca="1" si="86"/>
        <v>0</v>
      </c>
      <c r="K156" s="15">
        <f t="shared" ca="1" si="86"/>
        <v>0</v>
      </c>
      <c r="L156" s="15">
        <f t="shared" ca="1" si="86"/>
        <v>0</v>
      </c>
      <c r="M156" s="15">
        <f t="shared" ca="1" si="86"/>
        <v>0</v>
      </c>
      <c r="N156" s="15">
        <f t="shared" ca="1" si="86"/>
        <v>0</v>
      </c>
      <c r="O156" s="15">
        <f t="shared" ca="1" si="86"/>
        <v>0</v>
      </c>
      <c r="P156" s="15">
        <f t="shared" ca="1" si="86"/>
        <v>0</v>
      </c>
      <c r="Q156" s="15">
        <f t="shared" ca="1" si="86"/>
        <v>0</v>
      </c>
      <c r="R156" s="15">
        <f t="shared" ca="1" si="86"/>
        <v>0</v>
      </c>
      <c r="S156" s="15">
        <f t="shared" ca="1" si="86"/>
        <v>0</v>
      </c>
      <c r="T156" s="15">
        <f t="shared" ca="1" si="86"/>
        <v>0</v>
      </c>
      <c r="U156" s="15">
        <f t="shared" ca="1" si="86"/>
        <v>0</v>
      </c>
      <c r="V156" s="15">
        <f t="shared" ca="1" si="86"/>
        <v>0</v>
      </c>
      <c r="W156" s="15">
        <f t="shared" ca="1" si="86"/>
        <v>0</v>
      </c>
      <c r="X156" s="15">
        <f t="shared" ca="1" si="86"/>
        <v>0</v>
      </c>
      <c r="Y156" s="15">
        <f t="shared" ca="1" si="86"/>
        <v>0</v>
      </c>
      <c r="Z156" s="15">
        <f t="shared" ca="1" si="86"/>
        <v>0</v>
      </c>
      <c r="AA156" s="15">
        <f t="shared" ca="1" si="86"/>
        <v>0</v>
      </c>
      <c r="AB156" s="15">
        <f t="shared" ca="1" si="86"/>
        <v>0</v>
      </c>
      <c r="AC156" s="15">
        <f t="shared" ca="1" si="86"/>
        <v>0</v>
      </c>
      <c r="AD156" s="15">
        <f t="shared" ca="1" si="86"/>
        <v>0</v>
      </c>
      <c r="AE156" s="15">
        <f t="shared" ca="1" si="86"/>
        <v>0</v>
      </c>
      <c r="AF156" s="15">
        <f t="shared" ca="1" si="86"/>
        <v>0</v>
      </c>
      <c r="AG156" s="15">
        <f t="shared" ca="1" si="86"/>
        <v>0</v>
      </c>
      <c r="AH156" s="15">
        <f t="shared" ca="1" si="86"/>
        <v>0</v>
      </c>
      <c r="AI156" s="15">
        <f t="shared" ca="1" si="86"/>
        <v>0</v>
      </c>
      <c r="AJ156" s="15">
        <f t="shared" ca="1" si="86"/>
        <v>0</v>
      </c>
      <c r="AK156" s="15">
        <f t="shared" ca="1" si="86"/>
        <v>0</v>
      </c>
      <c r="AL156" s="15">
        <f t="shared" ca="1" si="86"/>
        <v>0</v>
      </c>
      <c r="AM156" s="15">
        <f t="shared" ca="1" si="86"/>
        <v>0</v>
      </c>
      <c r="AN156" s="15">
        <f t="shared" ca="1" si="86"/>
        <v>0</v>
      </c>
      <c r="AO156" s="15">
        <f t="shared" ca="1" si="86"/>
        <v>0</v>
      </c>
      <c r="AP156" s="15">
        <f t="shared" ca="1" si="86"/>
        <v>0</v>
      </c>
      <c r="AQ156" s="15">
        <f t="shared" ca="1" si="86"/>
        <v>0</v>
      </c>
      <c r="AR156" s="15">
        <f t="shared" ca="1" si="86"/>
        <v>0</v>
      </c>
      <c r="AS156" s="15">
        <f t="shared" ca="1" si="86"/>
        <v>0</v>
      </c>
      <c r="AT156" s="15">
        <f t="shared" ca="1" si="86"/>
        <v>0</v>
      </c>
      <c r="AU156" s="15">
        <f t="shared" ca="1" si="86"/>
        <v>0</v>
      </c>
      <c r="AV156" s="15">
        <f t="shared" ca="1" si="86"/>
        <v>0</v>
      </c>
      <c r="AW156" s="15">
        <f t="shared" ca="1" si="86"/>
        <v>0</v>
      </c>
      <c r="AX156" s="15">
        <f t="shared" ca="1" si="86"/>
        <v>0</v>
      </c>
      <c r="AY156" s="15">
        <f t="shared" ca="1" si="86"/>
        <v>0</v>
      </c>
      <c r="AZ156" s="15">
        <f t="shared" ca="1" si="86"/>
        <v>0</v>
      </c>
      <c r="BA156" s="15">
        <f t="shared" ca="1" si="86"/>
        <v>0</v>
      </c>
      <c r="BB156" s="15">
        <f t="shared" ca="1" si="86"/>
        <v>0</v>
      </c>
      <c r="BC156" s="15">
        <f t="shared" ca="1" si="86"/>
        <v>0</v>
      </c>
      <c r="BD156" s="15">
        <f t="shared" ca="1" si="86"/>
        <v>0</v>
      </c>
      <c r="BE156" s="15">
        <f t="shared" ref="H156:BG161" ca="1" si="87">IFERROR(SUMIFS(OFFSET(INDIRECT(ADDRESS(1,1,1,1,TEXT(BE$2,"YYYY-MM-DD"))),3,BE$20-1,40,1),OFFSET(INDIRECT(ADDRESS(1,1,1,1,TEXT(BE$2,"YYYY-MM-DD"))),3,0,40,1),$A156,OFFSET(INDIRECT(ADDRESS(1,1,1,1,TEXT(BE$2,"YYYY-MM-DD"))),3,BE$20,40,1),"Y"),0)+IFERROR(SUMIFS(OFFSET(INDIRECT(ADDRESS(1,1,1,1,TEXT(BE$2,"YYYY-MM-DD"))),3,BE$20-1,40,1),OFFSET(INDIRECT(ADDRESS(1,1,1,1,TEXT(BE$2,"YYYY-MM-DD"))),3,0,40,1),$A156,OFFSET(INDIRECT(ADDRESS(1,1,1,1,TEXT(BE$2,"YYYY-MM-DD"))),3,BE$20,40,1),"N",OFFSET(INDIRECT(ADDRESS(1,1,1,1,TEXT(BE$2,"YYYY-MM-DD"))),3,3,40,1),"Leave"),0)+IFERROR(IF($F$19="N",SUMIFS(OFFSET(INDIRECT(ADDRESS(1,1,1,1,TEXT(BE$2,"YYYY-MM-DD"))),3,BE$20-1,40,1),OFFSET(INDIRECT(ADDRESS(1,1,1,1,TEXT(BE$2,"YYYY-MM-DD"))),3,0,40,1),$A156,OFFSET(INDIRECT(ADDRESS(1,1,1,1,TEXT(BE$2,"YYYY-MM-DD"))),3,BE$20,40,1),"N",OFFSET(INDIRECT(ADDRESS(1,1,1,1,TEXT(BE$2,"YYYY-MM-DD"))),3,3,40,1),"&lt;&gt;Leave")),0)</f>
        <v>0</v>
      </c>
      <c r="BF156" s="15">
        <f t="shared" ca="1" si="87"/>
        <v>0</v>
      </c>
      <c r="BG156" s="15">
        <f t="shared" ca="1" si="87"/>
        <v>0</v>
      </c>
    </row>
    <row r="157" spans="1:59" x14ac:dyDescent="0.2">
      <c r="A157" s="189">
        <f t="shared" ca="1" si="79"/>
        <v>0</v>
      </c>
      <c r="B157" s="189">
        <f t="shared" ca="1" si="80"/>
        <v>0</v>
      </c>
      <c r="C157" s="189">
        <f t="shared" ca="1" si="81"/>
        <v>0</v>
      </c>
      <c r="D157" s="189">
        <f t="shared" ca="1" si="82"/>
        <v>0</v>
      </c>
      <c r="E157" s="189">
        <f t="shared" ca="1" si="83"/>
        <v>0</v>
      </c>
      <c r="F157" s="15">
        <f t="shared" ca="1" si="84"/>
        <v>0</v>
      </c>
      <c r="G157" s="15">
        <f t="shared" ca="1" si="85"/>
        <v>0</v>
      </c>
      <c r="H157" s="15">
        <f t="shared" ca="1" si="87"/>
        <v>0</v>
      </c>
      <c r="I157" s="15">
        <f t="shared" ca="1" si="87"/>
        <v>0</v>
      </c>
      <c r="J157" s="15">
        <f t="shared" ca="1" si="87"/>
        <v>0</v>
      </c>
      <c r="K157" s="15">
        <f t="shared" ca="1" si="87"/>
        <v>0</v>
      </c>
      <c r="L157" s="15">
        <f t="shared" ca="1" si="87"/>
        <v>0</v>
      </c>
      <c r="M157" s="15">
        <f t="shared" ca="1" si="87"/>
        <v>0</v>
      </c>
      <c r="N157" s="15">
        <f t="shared" ca="1" si="87"/>
        <v>0</v>
      </c>
      <c r="O157" s="15">
        <f t="shared" ca="1" si="87"/>
        <v>0</v>
      </c>
      <c r="P157" s="15">
        <f t="shared" ca="1" si="87"/>
        <v>0</v>
      </c>
      <c r="Q157" s="15">
        <f t="shared" ca="1" si="87"/>
        <v>0</v>
      </c>
      <c r="R157" s="15">
        <f t="shared" ca="1" si="87"/>
        <v>0</v>
      </c>
      <c r="S157" s="15">
        <f t="shared" ca="1" si="87"/>
        <v>0</v>
      </c>
      <c r="T157" s="15">
        <f t="shared" ca="1" si="87"/>
        <v>0</v>
      </c>
      <c r="U157" s="15">
        <f t="shared" ca="1" si="87"/>
        <v>0</v>
      </c>
      <c r="V157" s="15">
        <f t="shared" ca="1" si="87"/>
        <v>0</v>
      </c>
      <c r="W157" s="15">
        <f t="shared" ca="1" si="87"/>
        <v>0</v>
      </c>
      <c r="X157" s="15">
        <f t="shared" ca="1" si="87"/>
        <v>0</v>
      </c>
      <c r="Y157" s="15">
        <f t="shared" ca="1" si="87"/>
        <v>0</v>
      </c>
      <c r="Z157" s="15">
        <f t="shared" ca="1" si="87"/>
        <v>0</v>
      </c>
      <c r="AA157" s="15">
        <f t="shared" ca="1" si="87"/>
        <v>0</v>
      </c>
      <c r="AB157" s="15">
        <f t="shared" ca="1" si="87"/>
        <v>0</v>
      </c>
      <c r="AC157" s="15">
        <f t="shared" ca="1" si="87"/>
        <v>0</v>
      </c>
      <c r="AD157" s="15">
        <f t="shared" ca="1" si="87"/>
        <v>0</v>
      </c>
      <c r="AE157" s="15">
        <f t="shared" ca="1" si="87"/>
        <v>0</v>
      </c>
      <c r="AF157" s="15">
        <f t="shared" ca="1" si="87"/>
        <v>0</v>
      </c>
      <c r="AG157" s="15">
        <f t="shared" ca="1" si="87"/>
        <v>0</v>
      </c>
      <c r="AH157" s="15">
        <f t="shared" ca="1" si="87"/>
        <v>0</v>
      </c>
      <c r="AI157" s="15">
        <f t="shared" ca="1" si="87"/>
        <v>0</v>
      </c>
      <c r="AJ157" s="15">
        <f t="shared" ca="1" si="87"/>
        <v>0</v>
      </c>
      <c r="AK157" s="15">
        <f t="shared" ca="1" si="87"/>
        <v>0</v>
      </c>
      <c r="AL157" s="15">
        <f t="shared" ca="1" si="87"/>
        <v>0</v>
      </c>
      <c r="AM157" s="15">
        <f t="shared" ca="1" si="87"/>
        <v>0</v>
      </c>
      <c r="AN157" s="15">
        <f t="shared" ca="1" si="87"/>
        <v>0</v>
      </c>
      <c r="AO157" s="15">
        <f t="shared" ca="1" si="87"/>
        <v>0</v>
      </c>
      <c r="AP157" s="15">
        <f t="shared" ca="1" si="87"/>
        <v>0</v>
      </c>
      <c r="AQ157" s="15">
        <f t="shared" ca="1" si="87"/>
        <v>0</v>
      </c>
      <c r="AR157" s="15">
        <f t="shared" ca="1" si="87"/>
        <v>0</v>
      </c>
      <c r="AS157" s="15">
        <f t="shared" ca="1" si="87"/>
        <v>0</v>
      </c>
      <c r="AT157" s="15">
        <f t="shared" ca="1" si="87"/>
        <v>0</v>
      </c>
      <c r="AU157" s="15">
        <f t="shared" ca="1" si="87"/>
        <v>0</v>
      </c>
      <c r="AV157" s="15">
        <f t="shared" ca="1" si="87"/>
        <v>0</v>
      </c>
      <c r="AW157" s="15">
        <f t="shared" ca="1" si="87"/>
        <v>0</v>
      </c>
      <c r="AX157" s="15">
        <f t="shared" ca="1" si="87"/>
        <v>0</v>
      </c>
      <c r="AY157" s="15">
        <f t="shared" ca="1" si="87"/>
        <v>0</v>
      </c>
      <c r="AZ157" s="15">
        <f t="shared" ca="1" si="87"/>
        <v>0</v>
      </c>
      <c r="BA157" s="15">
        <f t="shared" ca="1" si="87"/>
        <v>0</v>
      </c>
      <c r="BB157" s="15">
        <f t="shared" ca="1" si="87"/>
        <v>0</v>
      </c>
      <c r="BC157" s="15">
        <f t="shared" ca="1" si="87"/>
        <v>0</v>
      </c>
      <c r="BD157" s="15">
        <f t="shared" ca="1" si="87"/>
        <v>0</v>
      </c>
      <c r="BE157" s="15">
        <f t="shared" ca="1" si="87"/>
        <v>0</v>
      </c>
      <c r="BF157" s="15">
        <f t="shared" ca="1" si="87"/>
        <v>0</v>
      </c>
      <c r="BG157" s="15">
        <f t="shared" ca="1" si="87"/>
        <v>0</v>
      </c>
    </row>
    <row r="158" spans="1:59" x14ac:dyDescent="0.2">
      <c r="A158" s="189">
        <f t="shared" ca="1" si="79"/>
        <v>0</v>
      </c>
      <c r="B158" s="189">
        <f t="shared" ca="1" si="80"/>
        <v>0</v>
      </c>
      <c r="C158" s="189">
        <f t="shared" ca="1" si="81"/>
        <v>0</v>
      </c>
      <c r="D158" s="189">
        <f t="shared" ca="1" si="82"/>
        <v>0</v>
      </c>
      <c r="E158" s="189">
        <f t="shared" ca="1" si="83"/>
        <v>0</v>
      </c>
      <c r="F158" s="15">
        <f t="shared" ca="1" si="84"/>
        <v>0</v>
      </c>
      <c r="G158" s="15">
        <f t="shared" ca="1" si="85"/>
        <v>0</v>
      </c>
      <c r="H158" s="15">
        <f t="shared" ca="1" si="87"/>
        <v>0</v>
      </c>
      <c r="I158" s="15">
        <f t="shared" ca="1" si="87"/>
        <v>0</v>
      </c>
      <c r="J158" s="15">
        <f t="shared" ca="1" si="87"/>
        <v>0</v>
      </c>
      <c r="K158" s="15">
        <f t="shared" ca="1" si="87"/>
        <v>0</v>
      </c>
      <c r="L158" s="15">
        <f t="shared" ca="1" si="87"/>
        <v>0</v>
      </c>
      <c r="M158" s="15">
        <f t="shared" ca="1" si="87"/>
        <v>0</v>
      </c>
      <c r="N158" s="15">
        <f t="shared" ca="1" si="87"/>
        <v>0</v>
      </c>
      <c r="O158" s="15">
        <f t="shared" ca="1" si="87"/>
        <v>0</v>
      </c>
      <c r="P158" s="15">
        <f t="shared" ca="1" si="87"/>
        <v>0</v>
      </c>
      <c r="Q158" s="15">
        <f t="shared" ca="1" si="87"/>
        <v>0</v>
      </c>
      <c r="R158" s="15">
        <f t="shared" ca="1" si="87"/>
        <v>0</v>
      </c>
      <c r="S158" s="15">
        <f t="shared" ca="1" si="87"/>
        <v>0</v>
      </c>
      <c r="T158" s="15">
        <f t="shared" ca="1" si="87"/>
        <v>0</v>
      </c>
      <c r="U158" s="15">
        <f t="shared" ca="1" si="87"/>
        <v>0</v>
      </c>
      <c r="V158" s="15">
        <f t="shared" ca="1" si="87"/>
        <v>0</v>
      </c>
      <c r="W158" s="15">
        <f t="shared" ca="1" si="87"/>
        <v>0</v>
      </c>
      <c r="X158" s="15">
        <f t="shared" ca="1" si="87"/>
        <v>0</v>
      </c>
      <c r="Y158" s="15">
        <f t="shared" ca="1" si="87"/>
        <v>0</v>
      </c>
      <c r="Z158" s="15">
        <f t="shared" ca="1" si="87"/>
        <v>0</v>
      </c>
      <c r="AA158" s="15">
        <f t="shared" ca="1" si="87"/>
        <v>0</v>
      </c>
      <c r="AB158" s="15">
        <f t="shared" ca="1" si="87"/>
        <v>0</v>
      </c>
      <c r="AC158" s="15">
        <f t="shared" ca="1" si="87"/>
        <v>0</v>
      </c>
      <c r="AD158" s="15">
        <f t="shared" ca="1" si="87"/>
        <v>0</v>
      </c>
      <c r="AE158" s="15">
        <f t="shared" ca="1" si="87"/>
        <v>0</v>
      </c>
      <c r="AF158" s="15">
        <f t="shared" ca="1" si="87"/>
        <v>0</v>
      </c>
      <c r="AG158" s="15">
        <f t="shared" ca="1" si="87"/>
        <v>0</v>
      </c>
      <c r="AH158" s="15">
        <f t="shared" ca="1" si="87"/>
        <v>0</v>
      </c>
      <c r="AI158" s="15">
        <f t="shared" ca="1" si="87"/>
        <v>0</v>
      </c>
      <c r="AJ158" s="15">
        <f t="shared" ca="1" si="87"/>
        <v>0</v>
      </c>
      <c r="AK158" s="15">
        <f t="shared" ca="1" si="87"/>
        <v>0</v>
      </c>
      <c r="AL158" s="15">
        <f t="shared" ca="1" si="87"/>
        <v>0</v>
      </c>
      <c r="AM158" s="15">
        <f t="shared" ca="1" si="87"/>
        <v>0</v>
      </c>
      <c r="AN158" s="15">
        <f t="shared" ca="1" si="87"/>
        <v>0</v>
      </c>
      <c r="AO158" s="15">
        <f t="shared" ca="1" si="87"/>
        <v>0</v>
      </c>
      <c r="AP158" s="15">
        <f t="shared" ca="1" si="87"/>
        <v>0</v>
      </c>
      <c r="AQ158" s="15">
        <f t="shared" ca="1" si="87"/>
        <v>0</v>
      </c>
      <c r="AR158" s="15">
        <f t="shared" ca="1" si="87"/>
        <v>0</v>
      </c>
      <c r="AS158" s="15">
        <f t="shared" ca="1" si="87"/>
        <v>0</v>
      </c>
      <c r="AT158" s="15">
        <f t="shared" ca="1" si="87"/>
        <v>0</v>
      </c>
      <c r="AU158" s="15">
        <f t="shared" ca="1" si="87"/>
        <v>0</v>
      </c>
      <c r="AV158" s="15">
        <f t="shared" ca="1" si="87"/>
        <v>0</v>
      </c>
      <c r="AW158" s="15">
        <f t="shared" ca="1" si="87"/>
        <v>0</v>
      </c>
      <c r="AX158" s="15">
        <f t="shared" ca="1" si="87"/>
        <v>0</v>
      </c>
      <c r="AY158" s="15">
        <f t="shared" ca="1" si="87"/>
        <v>0</v>
      </c>
      <c r="AZ158" s="15">
        <f t="shared" ca="1" si="87"/>
        <v>0</v>
      </c>
      <c r="BA158" s="15">
        <f t="shared" ca="1" si="87"/>
        <v>0</v>
      </c>
      <c r="BB158" s="15">
        <f t="shared" ca="1" si="87"/>
        <v>0</v>
      </c>
      <c r="BC158" s="15">
        <f t="shared" ca="1" si="87"/>
        <v>0</v>
      </c>
      <c r="BD158" s="15">
        <f t="shared" ca="1" si="87"/>
        <v>0</v>
      </c>
      <c r="BE158" s="15">
        <f t="shared" ca="1" si="87"/>
        <v>0</v>
      </c>
      <c r="BF158" s="15">
        <f t="shared" ca="1" si="87"/>
        <v>0</v>
      </c>
      <c r="BG158" s="15">
        <f t="shared" ca="1" si="87"/>
        <v>0</v>
      </c>
    </row>
    <row r="159" spans="1:59" x14ac:dyDescent="0.2">
      <c r="A159" s="189">
        <f t="shared" ca="1" si="79"/>
        <v>0</v>
      </c>
      <c r="B159" s="189">
        <f t="shared" ca="1" si="80"/>
        <v>0</v>
      </c>
      <c r="C159" s="189">
        <f t="shared" ca="1" si="81"/>
        <v>0</v>
      </c>
      <c r="D159" s="189">
        <f t="shared" ca="1" si="82"/>
        <v>0</v>
      </c>
      <c r="E159" s="189">
        <f t="shared" ca="1" si="83"/>
        <v>0</v>
      </c>
      <c r="F159" s="15">
        <f t="shared" ca="1" si="84"/>
        <v>0</v>
      </c>
      <c r="G159" s="15">
        <f t="shared" ca="1" si="85"/>
        <v>0</v>
      </c>
      <c r="H159" s="15">
        <f t="shared" ca="1" si="87"/>
        <v>0</v>
      </c>
      <c r="I159" s="15">
        <f t="shared" ca="1" si="87"/>
        <v>0</v>
      </c>
      <c r="J159" s="15">
        <f t="shared" ca="1" si="87"/>
        <v>0</v>
      </c>
      <c r="K159" s="15">
        <f t="shared" ca="1" si="87"/>
        <v>0</v>
      </c>
      <c r="L159" s="15">
        <f t="shared" ca="1" si="87"/>
        <v>0</v>
      </c>
      <c r="M159" s="15">
        <f t="shared" ca="1" si="87"/>
        <v>0</v>
      </c>
      <c r="N159" s="15">
        <f t="shared" ca="1" si="87"/>
        <v>0</v>
      </c>
      <c r="O159" s="15">
        <f t="shared" ca="1" si="87"/>
        <v>0</v>
      </c>
      <c r="P159" s="15">
        <f t="shared" ca="1" si="87"/>
        <v>0</v>
      </c>
      <c r="Q159" s="15">
        <f t="shared" ca="1" si="87"/>
        <v>0</v>
      </c>
      <c r="R159" s="15">
        <f t="shared" ca="1" si="87"/>
        <v>0</v>
      </c>
      <c r="S159" s="15">
        <f t="shared" ca="1" si="87"/>
        <v>0</v>
      </c>
      <c r="T159" s="15">
        <f t="shared" ca="1" si="87"/>
        <v>0</v>
      </c>
      <c r="U159" s="15">
        <f t="shared" ca="1" si="87"/>
        <v>0</v>
      </c>
      <c r="V159" s="15">
        <f t="shared" ca="1" si="87"/>
        <v>0</v>
      </c>
      <c r="W159" s="15">
        <f t="shared" ca="1" si="87"/>
        <v>0</v>
      </c>
      <c r="X159" s="15">
        <f t="shared" ca="1" si="87"/>
        <v>0</v>
      </c>
      <c r="Y159" s="15">
        <f t="shared" ca="1" si="87"/>
        <v>0</v>
      </c>
      <c r="Z159" s="15">
        <f t="shared" ca="1" si="87"/>
        <v>0</v>
      </c>
      <c r="AA159" s="15">
        <f t="shared" ca="1" si="87"/>
        <v>0</v>
      </c>
      <c r="AB159" s="15">
        <f t="shared" ca="1" si="87"/>
        <v>0</v>
      </c>
      <c r="AC159" s="15">
        <f t="shared" ca="1" si="87"/>
        <v>0</v>
      </c>
      <c r="AD159" s="15">
        <f t="shared" ca="1" si="87"/>
        <v>0</v>
      </c>
      <c r="AE159" s="15">
        <f t="shared" ca="1" si="87"/>
        <v>0</v>
      </c>
      <c r="AF159" s="15">
        <f t="shared" ca="1" si="87"/>
        <v>0</v>
      </c>
      <c r="AG159" s="15">
        <f t="shared" ca="1" si="87"/>
        <v>0</v>
      </c>
      <c r="AH159" s="15">
        <f t="shared" ca="1" si="87"/>
        <v>0</v>
      </c>
      <c r="AI159" s="15">
        <f t="shared" ca="1" si="87"/>
        <v>0</v>
      </c>
      <c r="AJ159" s="15">
        <f t="shared" ca="1" si="87"/>
        <v>0</v>
      </c>
      <c r="AK159" s="15">
        <f t="shared" ca="1" si="87"/>
        <v>0</v>
      </c>
      <c r="AL159" s="15">
        <f t="shared" ca="1" si="87"/>
        <v>0</v>
      </c>
      <c r="AM159" s="15">
        <f t="shared" ca="1" si="87"/>
        <v>0</v>
      </c>
      <c r="AN159" s="15">
        <f t="shared" ca="1" si="87"/>
        <v>0</v>
      </c>
      <c r="AO159" s="15">
        <f t="shared" ca="1" si="87"/>
        <v>0</v>
      </c>
      <c r="AP159" s="15">
        <f t="shared" ca="1" si="87"/>
        <v>0</v>
      </c>
      <c r="AQ159" s="15">
        <f t="shared" ca="1" si="87"/>
        <v>0</v>
      </c>
      <c r="AR159" s="15">
        <f t="shared" ca="1" si="87"/>
        <v>0</v>
      </c>
      <c r="AS159" s="15">
        <f t="shared" ca="1" si="87"/>
        <v>0</v>
      </c>
      <c r="AT159" s="15">
        <f t="shared" ca="1" si="87"/>
        <v>0</v>
      </c>
      <c r="AU159" s="15">
        <f t="shared" ca="1" si="87"/>
        <v>0</v>
      </c>
      <c r="AV159" s="15">
        <f t="shared" ca="1" si="87"/>
        <v>0</v>
      </c>
      <c r="AW159" s="15">
        <f t="shared" ca="1" si="87"/>
        <v>0</v>
      </c>
      <c r="AX159" s="15">
        <f t="shared" ca="1" si="87"/>
        <v>0</v>
      </c>
      <c r="AY159" s="15">
        <f t="shared" ca="1" si="87"/>
        <v>0</v>
      </c>
      <c r="AZ159" s="15">
        <f t="shared" ca="1" si="87"/>
        <v>0</v>
      </c>
      <c r="BA159" s="15">
        <f t="shared" ca="1" si="87"/>
        <v>0</v>
      </c>
      <c r="BB159" s="15">
        <f t="shared" ca="1" si="87"/>
        <v>0</v>
      </c>
      <c r="BC159" s="15">
        <f t="shared" ca="1" si="87"/>
        <v>0</v>
      </c>
      <c r="BD159" s="15">
        <f t="shared" ca="1" si="87"/>
        <v>0</v>
      </c>
      <c r="BE159" s="15">
        <f t="shared" ca="1" si="87"/>
        <v>0</v>
      </c>
      <c r="BF159" s="15">
        <f t="shared" ca="1" si="87"/>
        <v>0</v>
      </c>
      <c r="BG159" s="15">
        <f t="shared" ca="1" si="87"/>
        <v>0</v>
      </c>
    </row>
    <row r="160" spans="1:59" x14ac:dyDescent="0.2">
      <c r="A160" s="189">
        <f t="shared" ca="1" si="79"/>
        <v>0</v>
      </c>
      <c r="B160" s="189">
        <f t="shared" ca="1" si="80"/>
        <v>0</v>
      </c>
      <c r="C160" s="189">
        <f t="shared" ca="1" si="81"/>
        <v>0</v>
      </c>
      <c r="D160" s="189">
        <f t="shared" ca="1" si="82"/>
        <v>0</v>
      </c>
      <c r="E160" s="189">
        <f t="shared" ca="1" si="83"/>
        <v>0</v>
      </c>
      <c r="F160" s="15">
        <f t="shared" ca="1" si="84"/>
        <v>0</v>
      </c>
      <c r="G160" s="15">
        <f t="shared" ca="1" si="85"/>
        <v>0</v>
      </c>
      <c r="H160" s="15">
        <f t="shared" ca="1" si="87"/>
        <v>0</v>
      </c>
      <c r="I160" s="15">
        <f t="shared" ca="1" si="87"/>
        <v>0</v>
      </c>
      <c r="J160" s="15">
        <f t="shared" ca="1" si="87"/>
        <v>0</v>
      </c>
      <c r="K160" s="15">
        <f t="shared" ca="1" si="87"/>
        <v>0</v>
      </c>
      <c r="L160" s="15">
        <f t="shared" ca="1" si="87"/>
        <v>0</v>
      </c>
      <c r="M160" s="15">
        <f t="shared" ca="1" si="87"/>
        <v>0</v>
      </c>
      <c r="N160" s="15">
        <f t="shared" ca="1" si="87"/>
        <v>0</v>
      </c>
      <c r="O160" s="15">
        <f t="shared" ca="1" si="87"/>
        <v>0</v>
      </c>
      <c r="P160" s="15">
        <f t="shared" ca="1" si="87"/>
        <v>0</v>
      </c>
      <c r="Q160" s="15">
        <f t="shared" ca="1" si="87"/>
        <v>0</v>
      </c>
      <c r="R160" s="15">
        <f t="shared" ca="1" si="87"/>
        <v>0</v>
      </c>
      <c r="S160" s="15">
        <f t="shared" ca="1" si="87"/>
        <v>0</v>
      </c>
      <c r="T160" s="15">
        <f t="shared" ca="1" si="87"/>
        <v>0</v>
      </c>
      <c r="U160" s="15">
        <f t="shared" ca="1" si="87"/>
        <v>0</v>
      </c>
      <c r="V160" s="15">
        <f t="shared" ca="1" si="87"/>
        <v>0</v>
      </c>
      <c r="W160" s="15">
        <f t="shared" ca="1" si="87"/>
        <v>0</v>
      </c>
      <c r="X160" s="15">
        <f t="shared" ca="1" si="87"/>
        <v>0</v>
      </c>
      <c r="Y160" s="15">
        <f t="shared" ca="1" si="87"/>
        <v>0</v>
      </c>
      <c r="Z160" s="15">
        <f t="shared" ca="1" si="87"/>
        <v>0</v>
      </c>
      <c r="AA160" s="15">
        <f t="shared" ca="1" si="87"/>
        <v>0</v>
      </c>
      <c r="AB160" s="15">
        <f t="shared" ca="1" si="87"/>
        <v>0</v>
      </c>
      <c r="AC160" s="15">
        <f t="shared" ca="1" si="87"/>
        <v>0</v>
      </c>
      <c r="AD160" s="15">
        <f t="shared" ca="1" si="87"/>
        <v>0</v>
      </c>
      <c r="AE160" s="15">
        <f t="shared" ca="1" si="87"/>
        <v>0</v>
      </c>
      <c r="AF160" s="15">
        <f t="shared" ca="1" si="87"/>
        <v>0</v>
      </c>
      <c r="AG160" s="15">
        <f t="shared" ca="1" si="87"/>
        <v>0</v>
      </c>
      <c r="AH160" s="15">
        <f t="shared" ca="1" si="87"/>
        <v>0</v>
      </c>
      <c r="AI160" s="15">
        <f t="shared" ca="1" si="87"/>
        <v>0</v>
      </c>
      <c r="AJ160" s="15">
        <f t="shared" ca="1" si="87"/>
        <v>0</v>
      </c>
      <c r="AK160" s="15">
        <f t="shared" ca="1" si="87"/>
        <v>0</v>
      </c>
      <c r="AL160" s="15">
        <f t="shared" ca="1" si="87"/>
        <v>0</v>
      </c>
      <c r="AM160" s="15">
        <f t="shared" ca="1" si="87"/>
        <v>0</v>
      </c>
      <c r="AN160" s="15">
        <f t="shared" ca="1" si="87"/>
        <v>0</v>
      </c>
      <c r="AO160" s="15">
        <f t="shared" ca="1" si="87"/>
        <v>0</v>
      </c>
      <c r="AP160" s="15">
        <f t="shared" ca="1" si="87"/>
        <v>0</v>
      </c>
      <c r="AQ160" s="15">
        <f t="shared" ca="1" si="87"/>
        <v>0</v>
      </c>
      <c r="AR160" s="15">
        <f t="shared" ca="1" si="87"/>
        <v>0</v>
      </c>
      <c r="AS160" s="15">
        <f t="shared" ca="1" si="87"/>
        <v>0</v>
      </c>
      <c r="AT160" s="15">
        <f t="shared" ca="1" si="87"/>
        <v>0</v>
      </c>
      <c r="AU160" s="15">
        <f t="shared" ca="1" si="87"/>
        <v>0</v>
      </c>
      <c r="AV160" s="15">
        <f t="shared" ca="1" si="87"/>
        <v>0</v>
      </c>
      <c r="AW160" s="15">
        <f t="shared" ca="1" si="87"/>
        <v>0</v>
      </c>
      <c r="AX160" s="15">
        <f t="shared" ca="1" si="87"/>
        <v>0</v>
      </c>
      <c r="AY160" s="15">
        <f t="shared" ca="1" si="87"/>
        <v>0</v>
      </c>
      <c r="AZ160" s="15">
        <f t="shared" ca="1" si="87"/>
        <v>0</v>
      </c>
      <c r="BA160" s="15">
        <f t="shared" ca="1" si="87"/>
        <v>0</v>
      </c>
      <c r="BB160" s="15">
        <f t="shared" ca="1" si="87"/>
        <v>0</v>
      </c>
      <c r="BC160" s="15">
        <f t="shared" ca="1" si="87"/>
        <v>0</v>
      </c>
      <c r="BD160" s="15">
        <f t="shared" ca="1" si="87"/>
        <v>0</v>
      </c>
      <c r="BE160" s="15">
        <f t="shared" ca="1" si="87"/>
        <v>0</v>
      </c>
      <c r="BF160" s="15">
        <f t="shared" ca="1" si="87"/>
        <v>0</v>
      </c>
      <c r="BG160" s="15">
        <f t="shared" ca="1" si="87"/>
        <v>0</v>
      </c>
    </row>
    <row r="161" spans="1:59" x14ac:dyDescent="0.2">
      <c r="A161" s="189">
        <f t="shared" ca="1" si="79"/>
        <v>0</v>
      </c>
      <c r="B161" s="189">
        <f t="shared" ca="1" si="80"/>
        <v>0</v>
      </c>
      <c r="C161" s="189">
        <f t="shared" ca="1" si="81"/>
        <v>0</v>
      </c>
      <c r="D161" s="189">
        <f t="shared" ca="1" si="82"/>
        <v>0</v>
      </c>
      <c r="E161" s="189">
        <f t="shared" ca="1" si="83"/>
        <v>0</v>
      </c>
      <c r="F161" s="15">
        <f t="shared" ca="1" si="84"/>
        <v>0</v>
      </c>
      <c r="G161" s="15">
        <f t="shared" ca="1" si="85"/>
        <v>0</v>
      </c>
      <c r="H161" s="15">
        <f t="shared" ca="1" si="87"/>
        <v>0</v>
      </c>
      <c r="I161" s="15">
        <f t="shared" ca="1" si="87"/>
        <v>0</v>
      </c>
      <c r="J161" s="15">
        <f t="shared" ca="1" si="87"/>
        <v>0</v>
      </c>
      <c r="K161" s="15">
        <f t="shared" ca="1" si="87"/>
        <v>0</v>
      </c>
      <c r="L161" s="15">
        <f t="shared" ca="1" si="87"/>
        <v>0</v>
      </c>
      <c r="M161" s="15">
        <f t="shared" ca="1" si="87"/>
        <v>0</v>
      </c>
      <c r="N161" s="15">
        <f t="shared" ca="1" si="87"/>
        <v>0</v>
      </c>
      <c r="O161" s="15">
        <f t="shared" ca="1" si="87"/>
        <v>0</v>
      </c>
      <c r="P161" s="15">
        <f t="shared" ca="1" si="87"/>
        <v>0</v>
      </c>
      <c r="Q161" s="15">
        <f t="shared" ca="1" si="87"/>
        <v>0</v>
      </c>
      <c r="R161" s="15">
        <f t="shared" ca="1" si="87"/>
        <v>0</v>
      </c>
      <c r="S161" s="15">
        <f t="shared" ca="1" si="87"/>
        <v>0</v>
      </c>
      <c r="T161" s="15">
        <f t="shared" ca="1" si="87"/>
        <v>0</v>
      </c>
      <c r="U161" s="15">
        <f t="shared" ca="1" si="87"/>
        <v>0</v>
      </c>
      <c r="V161" s="15">
        <f t="shared" ca="1" si="87"/>
        <v>0</v>
      </c>
      <c r="W161" s="15">
        <f t="shared" ca="1" si="87"/>
        <v>0</v>
      </c>
      <c r="X161" s="15">
        <f t="shared" ca="1" si="87"/>
        <v>0</v>
      </c>
      <c r="Y161" s="15">
        <f t="shared" ca="1" si="87"/>
        <v>0</v>
      </c>
      <c r="Z161" s="15">
        <f t="shared" ca="1" si="87"/>
        <v>0</v>
      </c>
      <c r="AA161" s="15">
        <f t="shared" ca="1" si="87"/>
        <v>0</v>
      </c>
      <c r="AB161" s="15">
        <f t="shared" ca="1" si="87"/>
        <v>0</v>
      </c>
      <c r="AC161" s="15">
        <f t="shared" ca="1" si="87"/>
        <v>0</v>
      </c>
      <c r="AD161" s="15">
        <f t="shared" ca="1" si="87"/>
        <v>0</v>
      </c>
      <c r="AE161" s="15">
        <f t="shared" ca="1" si="87"/>
        <v>0</v>
      </c>
      <c r="AF161" s="15">
        <f t="shared" ca="1" si="87"/>
        <v>0</v>
      </c>
      <c r="AG161" s="15">
        <f t="shared" ca="1" si="87"/>
        <v>0</v>
      </c>
      <c r="AH161" s="15">
        <f t="shared" ca="1" si="87"/>
        <v>0</v>
      </c>
      <c r="AI161" s="15">
        <f t="shared" ca="1" si="87"/>
        <v>0</v>
      </c>
      <c r="AJ161" s="15">
        <f t="shared" ca="1" si="87"/>
        <v>0</v>
      </c>
      <c r="AK161" s="15">
        <f t="shared" ca="1" si="87"/>
        <v>0</v>
      </c>
      <c r="AL161" s="15">
        <f t="shared" ca="1" si="87"/>
        <v>0</v>
      </c>
      <c r="AM161" s="15">
        <f t="shared" ca="1" si="87"/>
        <v>0</v>
      </c>
      <c r="AN161" s="15">
        <f t="shared" ca="1" si="87"/>
        <v>0</v>
      </c>
      <c r="AO161" s="15">
        <f t="shared" ca="1" si="87"/>
        <v>0</v>
      </c>
      <c r="AP161" s="15">
        <f t="shared" ca="1" si="87"/>
        <v>0</v>
      </c>
      <c r="AQ161" s="15">
        <f t="shared" ca="1" si="87"/>
        <v>0</v>
      </c>
      <c r="AR161" s="15">
        <f t="shared" ca="1" si="87"/>
        <v>0</v>
      </c>
      <c r="AS161" s="15">
        <f t="shared" ca="1" si="87"/>
        <v>0</v>
      </c>
      <c r="AT161" s="15">
        <f t="shared" ca="1" si="87"/>
        <v>0</v>
      </c>
      <c r="AU161" s="15">
        <f t="shared" ca="1" si="87"/>
        <v>0</v>
      </c>
      <c r="AV161" s="15">
        <f t="shared" ca="1" si="87"/>
        <v>0</v>
      </c>
      <c r="AW161" s="15">
        <f t="shared" ca="1" si="87"/>
        <v>0</v>
      </c>
      <c r="AX161" s="15">
        <f t="shared" ca="1" si="87"/>
        <v>0</v>
      </c>
      <c r="AY161" s="15">
        <f t="shared" ca="1" si="87"/>
        <v>0</v>
      </c>
      <c r="AZ161" s="15">
        <f t="shared" ref="H161:BG166" ca="1" si="88">IFERROR(SUMIFS(OFFSET(INDIRECT(ADDRESS(1,1,1,1,TEXT(AZ$2,"YYYY-MM-DD"))),3,AZ$20-1,40,1),OFFSET(INDIRECT(ADDRESS(1,1,1,1,TEXT(AZ$2,"YYYY-MM-DD"))),3,0,40,1),$A161,OFFSET(INDIRECT(ADDRESS(1,1,1,1,TEXT(AZ$2,"YYYY-MM-DD"))),3,AZ$20,40,1),"Y"),0)+IFERROR(SUMIFS(OFFSET(INDIRECT(ADDRESS(1,1,1,1,TEXT(AZ$2,"YYYY-MM-DD"))),3,AZ$20-1,40,1),OFFSET(INDIRECT(ADDRESS(1,1,1,1,TEXT(AZ$2,"YYYY-MM-DD"))),3,0,40,1),$A161,OFFSET(INDIRECT(ADDRESS(1,1,1,1,TEXT(AZ$2,"YYYY-MM-DD"))),3,AZ$20,40,1),"N",OFFSET(INDIRECT(ADDRESS(1,1,1,1,TEXT(AZ$2,"YYYY-MM-DD"))),3,3,40,1),"Leave"),0)+IFERROR(IF($F$19="N",SUMIFS(OFFSET(INDIRECT(ADDRESS(1,1,1,1,TEXT(AZ$2,"YYYY-MM-DD"))),3,AZ$20-1,40,1),OFFSET(INDIRECT(ADDRESS(1,1,1,1,TEXT(AZ$2,"YYYY-MM-DD"))),3,0,40,1),$A161,OFFSET(INDIRECT(ADDRESS(1,1,1,1,TEXT(AZ$2,"YYYY-MM-DD"))),3,AZ$20,40,1),"N",OFFSET(INDIRECT(ADDRESS(1,1,1,1,TEXT(AZ$2,"YYYY-MM-DD"))),3,3,40,1),"&lt;&gt;Leave")),0)</f>
        <v>0</v>
      </c>
      <c r="BA161" s="15">
        <f t="shared" ca="1" si="88"/>
        <v>0</v>
      </c>
      <c r="BB161" s="15">
        <f t="shared" ca="1" si="88"/>
        <v>0</v>
      </c>
      <c r="BC161" s="15">
        <f t="shared" ca="1" si="88"/>
        <v>0</v>
      </c>
      <c r="BD161" s="15">
        <f t="shared" ca="1" si="88"/>
        <v>0</v>
      </c>
      <c r="BE161" s="15">
        <f t="shared" ca="1" si="88"/>
        <v>0</v>
      </c>
      <c r="BF161" s="15">
        <f t="shared" ca="1" si="88"/>
        <v>0</v>
      </c>
      <c r="BG161" s="15">
        <f t="shared" ca="1" si="88"/>
        <v>0</v>
      </c>
    </row>
    <row r="162" spans="1:59" x14ac:dyDescent="0.2">
      <c r="A162" s="189">
        <f t="shared" ca="1" si="79"/>
        <v>0</v>
      </c>
      <c r="B162" s="189">
        <f t="shared" ca="1" si="80"/>
        <v>0</v>
      </c>
      <c r="C162" s="189">
        <f t="shared" ca="1" si="81"/>
        <v>0</v>
      </c>
      <c r="D162" s="189">
        <f t="shared" ca="1" si="82"/>
        <v>0</v>
      </c>
      <c r="E162" s="189">
        <f t="shared" ca="1" si="83"/>
        <v>0</v>
      </c>
      <c r="F162" s="15">
        <f t="shared" ca="1" si="84"/>
        <v>0</v>
      </c>
      <c r="G162" s="15">
        <f t="shared" ca="1" si="85"/>
        <v>0</v>
      </c>
      <c r="H162" s="15">
        <f t="shared" ca="1" si="88"/>
        <v>0</v>
      </c>
      <c r="I162" s="15">
        <f t="shared" ca="1" si="88"/>
        <v>0</v>
      </c>
      <c r="J162" s="15">
        <f t="shared" ca="1" si="88"/>
        <v>0</v>
      </c>
      <c r="K162" s="15">
        <f t="shared" ca="1" si="88"/>
        <v>0</v>
      </c>
      <c r="L162" s="15">
        <f t="shared" ca="1" si="88"/>
        <v>0</v>
      </c>
      <c r="M162" s="15">
        <f t="shared" ca="1" si="88"/>
        <v>0</v>
      </c>
      <c r="N162" s="15">
        <f t="shared" ca="1" si="88"/>
        <v>0</v>
      </c>
      <c r="O162" s="15">
        <f t="shared" ca="1" si="88"/>
        <v>0</v>
      </c>
      <c r="P162" s="15">
        <f t="shared" ca="1" si="88"/>
        <v>0</v>
      </c>
      <c r="Q162" s="15">
        <f t="shared" ca="1" si="88"/>
        <v>0</v>
      </c>
      <c r="R162" s="15">
        <f t="shared" ca="1" si="88"/>
        <v>0</v>
      </c>
      <c r="S162" s="15">
        <f t="shared" ca="1" si="88"/>
        <v>0</v>
      </c>
      <c r="T162" s="15">
        <f t="shared" ca="1" si="88"/>
        <v>0</v>
      </c>
      <c r="U162" s="15">
        <f t="shared" ca="1" si="88"/>
        <v>0</v>
      </c>
      <c r="V162" s="15">
        <f t="shared" ca="1" si="88"/>
        <v>0</v>
      </c>
      <c r="W162" s="15">
        <f t="shared" ca="1" si="88"/>
        <v>0</v>
      </c>
      <c r="X162" s="15">
        <f t="shared" ca="1" si="88"/>
        <v>0</v>
      </c>
      <c r="Y162" s="15">
        <f t="shared" ca="1" si="88"/>
        <v>0</v>
      </c>
      <c r="Z162" s="15">
        <f t="shared" ca="1" si="88"/>
        <v>0</v>
      </c>
      <c r="AA162" s="15">
        <f t="shared" ca="1" si="88"/>
        <v>0</v>
      </c>
      <c r="AB162" s="15">
        <f t="shared" ca="1" si="88"/>
        <v>0</v>
      </c>
      <c r="AC162" s="15">
        <f t="shared" ca="1" si="88"/>
        <v>0</v>
      </c>
      <c r="AD162" s="15">
        <f t="shared" ca="1" si="88"/>
        <v>0</v>
      </c>
      <c r="AE162" s="15">
        <f t="shared" ca="1" si="88"/>
        <v>0</v>
      </c>
      <c r="AF162" s="15">
        <f t="shared" ca="1" si="88"/>
        <v>0</v>
      </c>
      <c r="AG162" s="15">
        <f t="shared" ca="1" si="88"/>
        <v>0</v>
      </c>
      <c r="AH162" s="15">
        <f t="shared" ca="1" si="88"/>
        <v>0</v>
      </c>
      <c r="AI162" s="15">
        <f t="shared" ca="1" si="88"/>
        <v>0</v>
      </c>
      <c r="AJ162" s="15">
        <f t="shared" ca="1" si="88"/>
        <v>0</v>
      </c>
      <c r="AK162" s="15">
        <f t="shared" ca="1" si="88"/>
        <v>0</v>
      </c>
      <c r="AL162" s="15">
        <f t="shared" ca="1" si="88"/>
        <v>0</v>
      </c>
      <c r="AM162" s="15">
        <f t="shared" ca="1" si="88"/>
        <v>0</v>
      </c>
      <c r="AN162" s="15">
        <f t="shared" ca="1" si="88"/>
        <v>0</v>
      </c>
      <c r="AO162" s="15">
        <f t="shared" ca="1" si="88"/>
        <v>0</v>
      </c>
      <c r="AP162" s="15">
        <f t="shared" ca="1" si="88"/>
        <v>0</v>
      </c>
      <c r="AQ162" s="15">
        <f t="shared" ca="1" si="88"/>
        <v>0</v>
      </c>
      <c r="AR162" s="15">
        <f t="shared" ca="1" si="88"/>
        <v>0</v>
      </c>
      <c r="AS162" s="15">
        <f t="shared" ca="1" si="88"/>
        <v>0</v>
      </c>
      <c r="AT162" s="15">
        <f t="shared" ca="1" si="88"/>
        <v>0</v>
      </c>
      <c r="AU162" s="15">
        <f t="shared" ca="1" si="88"/>
        <v>0</v>
      </c>
      <c r="AV162" s="15">
        <f t="shared" ca="1" si="88"/>
        <v>0</v>
      </c>
      <c r="AW162" s="15">
        <f t="shared" ca="1" si="88"/>
        <v>0</v>
      </c>
      <c r="AX162" s="15">
        <f t="shared" ca="1" si="88"/>
        <v>0</v>
      </c>
      <c r="AY162" s="15">
        <f t="shared" ca="1" si="88"/>
        <v>0</v>
      </c>
      <c r="AZ162" s="15">
        <f t="shared" ca="1" si="88"/>
        <v>0</v>
      </c>
      <c r="BA162" s="15">
        <f t="shared" ca="1" si="88"/>
        <v>0</v>
      </c>
      <c r="BB162" s="15">
        <f t="shared" ca="1" si="88"/>
        <v>0</v>
      </c>
      <c r="BC162" s="15">
        <f t="shared" ca="1" si="88"/>
        <v>0</v>
      </c>
      <c r="BD162" s="15">
        <f t="shared" ca="1" si="88"/>
        <v>0</v>
      </c>
      <c r="BE162" s="15">
        <f t="shared" ca="1" si="88"/>
        <v>0</v>
      </c>
      <c r="BF162" s="15">
        <f t="shared" ca="1" si="88"/>
        <v>0</v>
      </c>
      <c r="BG162" s="15">
        <f t="shared" ca="1" si="88"/>
        <v>0</v>
      </c>
    </row>
    <row r="163" spans="1:59" x14ac:dyDescent="0.2">
      <c r="A163" s="189">
        <f t="shared" ca="1" si="79"/>
        <v>0</v>
      </c>
      <c r="B163" s="189">
        <f t="shared" ca="1" si="80"/>
        <v>0</v>
      </c>
      <c r="C163" s="189">
        <f t="shared" ca="1" si="81"/>
        <v>0</v>
      </c>
      <c r="D163" s="189">
        <f t="shared" ca="1" si="82"/>
        <v>0</v>
      </c>
      <c r="E163" s="189">
        <f t="shared" ca="1" si="83"/>
        <v>0</v>
      </c>
      <c r="F163" s="15">
        <f t="shared" ca="1" si="84"/>
        <v>0</v>
      </c>
      <c r="G163" s="15">
        <f t="shared" ca="1" si="85"/>
        <v>0</v>
      </c>
      <c r="H163" s="15">
        <f t="shared" ca="1" si="88"/>
        <v>0</v>
      </c>
      <c r="I163" s="15">
        <f t="shared" ca="1" si="88"/>
        <v>0</v>
      </c>
      <c r="J163" s="15">
        <f t="shared" ca="1" si="88"/>
        <v>0</v>
      </c>
      <c r="K163" s="15">
        <f t="shared" ca="1" si="88"/>
        <v>0</v>
      </c>
      <c r="L163" s="15">
        <f t="shared" ca="1" si="88"/>
        <v>0</v>
      </c>
      <c r="M163" s="15">
        <f t="shared" ca="1" si="88"/>
        <v>0</v>
      </c>
      <c r="N163" s="15">
        <f t="shared" ca="1" si="88"/>
        <v>0</v>
      </c>
      <c r="O163" s="15">
        <f t="shared" ca="1" si="88"/>
        <v>0</v>
      </c>
      <c r="P163" s="15">
        <f t="shared" ca="1" si="88"/>
        <v>0</v>
      </c>
      <c r="Q163" s="15">
        <f t="shared" ca="1" si="88"/>
        <v>0</v>
      </c>
      <c r="R163" s="15">
        <f t="shared" ca="1" si="88"/>
        <v>0</v>
      </c>
      <c r="S163" s="15">
        <f t="shared" ca="1" si="88"/>
        <v>0</v>
      </c>
      <c r="T163" s="15">
        <f t="shared" ca="1" si="88"/>
        <v>0</v>
      </c>
      <c r="U163" s="15">
        <f t="shared" ca="1" si="88"/>
        <v>0</v>
      </c>
      <c r="V163" s="15">
        <f t="shared" ca="1" si="88"/>
        <v>0</v>
      </c>
      <c r="W163" s="15">
        <f t="shared" ca="1" si="88"/>
        <v>0</v>
      </c>
      <c r="X163" s="15">
        <f t="shared" ca="1" si="88"/>
        <v>0</v>
      </c>
      <c r="Y163" s="15">
        <f t="shared" ca="1" si="88"/>
        <v>0</v>
      </c>
      <c r="Z163" s="15">
        <f t="shared" ca="1" si="88"/>
        <v>0</v>
      </c>
      <c r="AA163" s="15">
        <f t="shared" ca="1" si="88"/>
        <v>0</v>
      </c>
      <c r="AB163" s="15">
        <f t="shared" ca="1" si="88"/>
        <v>0</v>
      </c>
      <c r="AC163" s="15">
        <f t="shared" ca="1" si="88"/>
        <v>0</v>
      </c>
      <c r="AD163" s="15">
        <f t="shared" ca="1" si="88"/>
        <v>0</v>
      </c>
      <c r="AE163" s="15">
        <f t="shared" ca="1" si="88"/>
        <v>0</v>
      </c>
      <c r="AF163" s="15">
        <f t="shared" ca="1" si="88"/>
        <v>0</v>
      </c>
      <c r="AG163" s="15">
        <f t="shared" ca="1" si="88"/>
        <v>0</v>
      </c>
      <c r="AH163" s="15">
        <f t="shared" ca="1" si="88"/>
        <v>0</v>
      </c>
      <c r="AI163" s="15">
        <f t="shared" ca="1" si="88"/>
        <v>0</v>
      </c>
      <c r="AJ163" s="15">
        <f t="shared" ca="1" si="88"/>
        <v>0</v>
      </c>
      <c r="AK163" s="15">
        <f t="shared" ca="1" si="88"/>
        <v>0</v>
      </c>
      <c r="AL163" s="15">
        <f t="shared" ca="1" si="88"/>
        <v>0</v>
      </c>
      <c r="AM163" s="15">
        <f t="shared" ca="1" si="88"/>
        <v>0</v>
      </c>
      <c r="AN163" s="15">
        <f t="shared" ca="1" si="88"/>
        <v>0</v>
      </c>
      <c r="AO163" s="15">
        <f t="shared" ca="1" si="88"/>
        <v>0</v>
      </c>
      <c r="AP163" s="15">
        <f t="shared" ca="1" si="88"/>
        <v>0</v>
      </c>
      <c r="AQ163" s="15">
        <f t="shared" ca="1" si="88"/>
        <v>0</v>
      </c>
      <c r="AR163" s="15">
        <f t="shared" ca="1" si="88"/>
        <v>0</v>
      </c>
      <c r="AS163" s="15">
        <f t="shared" ca="1" si="88"/>
        <v>0</v>
      </c>
      <c r="AT163" s="15">
        <f t="shared" ca="1" si="88"/>
        <v>0</v>
      </c>
      <c r="AU163" s="15">
        <f t="shared" ca="1" si="88"/>
        <v>0</v>
      </c>
      <c r="AV163" s="15">
        <f t="shared" ca="1" si="88"/>
        <v>0</v>
      </c>
      <c r="AW163" s="15">
        <f t="shared" ca="1" si="88"/>
        <v>0</v>
      </c>
      <c r="AX163" s="15">
        <f t="shared" ca="1" si="88"/>
        <v>0</v>
      </c>
      <c r="AY163" s="15">
        <f t="shared" ca="1" si="88"/>
        <v>0</v>
      </c>
      <c r="AZ163" s="15">
        <f t="shared" ca="1" si="88"/>
        <v>0</v>
      </c>
      <c r="BA163" s="15">
        <f t="shared" ca="1" si="88"/>
        <v>0</v>
      </c>
      <c r="BB163" s="15">
        <f t="shared" ca="1" si="88"/>
        <v>0</v>
      </c>
      <c r="BC163" s="15">
        <f t="shared" ca="1" si="88"/>
        <v>0</v>
      </c>
      <c r="BD163" s="15">
        <f t="shared" ca="1" si="88"/>
        <v>0</v>
      </c>
      <c r="BE163" s="15">
        <f t="shared" ca="1" si="88"/>
        <v>0</v>
      </c>
      <c r="BF163" s="15">
        <f t="shared" ca="1" si="88"/>
        <v>0</v>
      </c>
      <c r="BG163" s="15">
        <f t="shared" ca="1" si="88"/>
        <v>0</v>
      </c>
    </row>
    <row r="164" spans="1:59" x14ac:dyDescent="0.2">
      <c r="A164" s="189">
        <f t="shared" ca="1" si="79"/>
        <v>0</v>
      </c>
      <c r="B164" s="189">
        <f t="shared" ca="1" si="80"/>
        <v>0</v>
      </c>
      <c r="C164" s="189">
        <f t="shared" ca="1" si="81"/>
        <v>0</v>
      </c>
      <c r="D164" s="189">
        <f t="shared" ca="1" si="82"/>
        <v>0</v>
      </c>
      <c r="E164" s="189">
        <f t="shared" ca="1" si="83"/>
        <v>0</v>
      </c>
      <c r="F164" s="15">
        <f t="shared" ca="1" si="84"/>
        <v>0</v>
      </c>
      <c r="G164" s="15">
        <f t="shared" ca="1" si="85"/>
        <v>0</v>
      </c>
      <c r="H164" s="15">
        <f t="shared" ca="1" si="88"/>
        <v>0</v>
      </c>
      <c r="I164" s="15">
        <f t="shared" ca="1" si="88"/>
        <v>0</v>
      </c>
      <c r="J164" s="15">
        <f t="shared" ca="1" si="88"/>
        <v>0</v>
      </c>
      <c r="K164" s="15">
        <f t="shared" ca="1" si="88"/>
        <v>0</v>
      </c>
      <c r="L164" s="15">
        <f t="shared" ca="1" si="88"/>
        <v>0</v>
      </c>
      <c r="M164" s="15">
        <f t="shared" ca="1" si="88"/>
        <v>0</v>
      </c>
      <c r="N164" s="15">
        <f t="shared" ca="1" si="88"/>
        <v>0</v>
      </c>
      <c r="O164" s="15">
        <f t="shared" ca="1" si="88"/>
        <v>0</v>
      </c>
      <c r="P164" s="15">
        <f t="shared" ca="1" si="88"/>
        <v>0</v>
      </c>
      <c r="Q164" s="15">
        <f t="shared" ca="1" si="88"/>
        <v>0</v>
      </c>
      <c r="R164" s="15">
        <f t="shared" ca="1" si="88"/>
        <v>0</v>
      </c>
      <c r="S164" s="15">
        <f t="shared" ca="1" si="88"/>
        <v>0</v>
      </c>
      <c r="T164" s="15">
        <f t="shared" ca="1" si="88"/>
        <v>0</v>
      </c>
      <c r="U164" s="15">
        <f t="shared" ca="1" si="88"/>
        <v>0</v>
      </c>
      <c r="V164" s="15">
        <f t="shared" ca="1" si="88"/>
        <v>0</v>
      </c>
      <c r="W164" s="15">
        <f t="shared" ca="1" si="88"/>
        <v>0</v>
      </c>
      <c r="X164" s="15">
        <f t="shared" ca="1" si="88"/>
        <v>0</v>
      </c>
      <c r="Y164" s="15">
        <f t="shared" ca="1" si="88"/>
        <v>0</v>
      </c>
      <c r="Z164" s="15">
        <f t="shared" ca="1" si="88"/>
        <v>0</v>
      </c>
      <c r="AA164" s="15">
        <f t="shared" ca="1" si="88"/>
        <v>0</v>
      </c>
      <c r="AB164" s="15">
        <f t="shared" ca="1" si="88"/>
        <v>0</v>
      </c>
      <c r="AC164" s="15">
        <f t="shared" ca="1" si="88"/>
        <v>0</v>
      </c>
      <c r="AD164" s="15">
        <f t="shared" ca="1" si="88"/>
        <v>0</v>
      </c>
      <c r="AE164" s="15">
        <f t="shared" ca="1" si="88"/>
        <v>0</v>
      </c>
      <c r="AF164" s="15">
        <f t="shared" ca="1" si="88"/>
        <v>0</v>
      </c>
      <c r="AG164" s="15">
        <f t="shared" ca="1" si="88"/>
        <v>0</v>
      </c>
      <c r="AH164" s="15">
        <f t="shared" ca="1" si="88"/>
        <v>0</v>
      </c>
      <c r="AI164" s="15">
        <f t="shared" ca="1" si="88"/>
        <v>0</v>
      </c>
      <c r="AJ164" s="15">
        <f t="shared" ca="1" si="88"/>
        <v>0</v>
      </c>
      <c r="AK164" s="15">
        <f t="shared" ca="1" si="88"/>
        <v>0</v>
      </c>
      <c r="AL164" s="15">
        <f t="shared" ca="1" si="88"/>
        <v>0</v>
      </c>
      <c r="AM164" s="15">
        <f t="shared" ca="1" si="88"/>
        <v>0</v>
      </c>
      <c r="AN164" s="15">
        <f t="shared" ca="1" si="88"/>
        <v>0</v>
      </c>
      <c r="AO164" s="15">
        <f t="shared" ca="1" si="88"/>
        <v>0</v>
      </c>
      <c r="AP164" s="15">
        <f t="shared" ca="1" si="88"/>
        <v>0</v>
      </c>
      <c r="AQ164" s="15">
        <f t="shared" ca="1" si="88"/>
        <v>0</v>
      </c>
      <c r="AR164" s="15">
        <f t="shared" ca="1" si="88"/>
        <v>0</v>
      </c>
      <c r="AS164" s="15">
        <f t="shared" ca="1" si="88"/>
        <v>0</v>
      </c>
      <c r="AT164" s="15">
        <f t="shared" ca="1" si="88"/>
        <v>0</v>
      </c>
      <c r="AU164" s="15">
        <f t="shared" ca="1" si="88"/>
        <v>0</v>
      </c>
      <c r="AV164" s="15">
        <f t="shared" ca="1" si="88"/>
        <v>0</v>
      </c>
      <c r="AW164" s="15">
        <f t="shared" ca="1" si="88"/>
        <v>0</v>
      </c>
      <c r="AX164" s="15">
        <f t="shared" ca="1" si="88"/>
        <v>0</v>
      </c>
      <c r="AY164" s="15">
        <f t="shared" ca="1" si="88"/>
        <v>0</v>
      </c>
      <c r="AZ164" s="15">
        <f t="shared" ca="1" si="88"/>
        <v>0</v>
      </c>
      <c r="BA164" s="15">
        <f t="shared" ca="1" si="88"/>
        <v>0</v>
      </c>
      <c r="BB164" s="15">
        <f t="shared" ca="1" si="88"/>
        <v>0</v>
      </c>
      <c r="BC164" s="15">
        <f t="shared" ca="1" si="88"/>
        <v>0</v>
      </c>
      <c r="BD164" s="15">
        <f t="shared" ca="1" si="88"/>
        <v>0</v>
      </c>
      <c r="BE164" s="15">
        <f t="shared" ca="1" si="88"/>
        <v>0</v>
      </c>
      <c r="BF164" s="15">
        <f t="shared" ca="1" si="88"/>
        <v>0</v>
      </c>
      <c r="BG164" s="15">
        <f t="shared" ca="1" si="88"/>
        <v>0</v>
      </c>
    </row>
    <row r="165" spans="1:59" x14ac:dyDescent="0.2">
      <c r="A165" s="189">
        <f t="shared" ca="1" si="79"/>
        <v>0</v>
      </c>
      <c r="B165" s="189">
        <f t="shared" ca="1" si="80"/>
        <v>0</v>
      </c>
      <c r="C165" s="189">
        <f t="shared" ca="1" si="81"/>
        <v>0</v>
      </c>
      <c r="D165" s="189">
        <f t="shared" ca="1" si="82"/>
        <v>0</v>
      </c>
      <c r="E165" s="189">
        <f t="shared" ca="1" si="83"/>
        <v>0</v>
      </c>
      <c r="F165" s="15">
        <f t="shared" ca="1" si="84"/>
        <v>0</v>
      </c>
      <c r="G165" s="15">
        <f t="shared" ca="1" si="85"/>
        <v>0</v>
      </c>
      <c r="H165" s="15">
        <f t="shared" ca="1" si="88"/>
        <v>0</v>
      </c>
      <c r="I165" s="15">
        <f t="shared" ca="1" si="88"/>
        <v>0</v>
      </c>
      <c r="J165" s="15">
        <f t="shared" ca="1" si="88"/>
        <v>0</v>
      </c>
      <c r="K165" s="15">
        <f t="shared" ca="1" si="88"/>
        <v>0</v>
      </c>
      <c r="L165" s="15">
        <f t="shared" ca="1" si="88"/>
        <v>0</v>
      </c>
      <c r="M165" s="15">
        <f t="shared" ca="1" si="88"/>
        <v>0</v>
      </c>
      <c r="N165" s="15">
        <f t="shared" ca="1" si="88"/>
        <v>0</v>
      </c>
      <c r="O165" s="15">
        <f t="shared" ca="1" si="88"/>
        <v>0</v>
      </c>
      <c r="P165" s="15">
        <f t="shared" ca="1" si="88"/>
        <v>0</v>
      </c>
      <c r="Q165" s="15">
        <f t="shared" ca="1" si="88"/>
        <v>0</v>
      </c>
      <c r="R165" s="15">
        <f t="shared" ca="1" si="88"/>
        <v>0</v>
      </c>
      <c r="S165" s="15">
        <f t="shared" ca="1" si="88"/>
        <v>0</v>
      </c>
      <c r="T165" s="15">
        <f t="shared" ca="1" si="88"/>
        <v>0</v>
      </c>
      <c r="U165" s="15">
        <f t="shared" ca="1" si="88"/>
        <v>0</v>
      </c>
      <c r="V165" s="15">
        <f t="shared" ca="1" si="88"/>
        <v>0</v>
      </c>
      <c r="W165" s="15">
        <f t="shared" ca="1" si="88"/>
        <v>0</v>
      </c>
      <c r="X165" s="15">
        <f t="shared" ca="1" si="88"/>
        <v>0</v>
      </c>
      <c r="Y165" s="15">
        <f t="shared" ca="1" si="88"/>
        <v>0</v>
      </c>
      <c r="Z165" s="15">
        <f t="shared" ca="1" si="88"/>
        <v>0</v>
      </c>
      <c r="AA165" s="15">
        <f t="shared" ca="1" si="88"/>
        <v>0</v>
      </c>
      <c r="AB165" s="15">
        <f t="shared" ca="1" si="88"/>
        <v>0</v>
      </c>
      <c r="AC165" s="15">
        <f t="shared" ca="1" si="88"/>
        <v>0</v>
      </c>
      <c r="AD165" s="15">
        <f t="shared" ca="1" si="88"/>
        <v>0</v>
      </c>
      <c r="AE165" s="15">
        <f t="shared" ca="1" si="88"/>
        <v>0</v>
      </c>
      <c r="AF165" s="15">
        <f t="shared" ca="1" si="88"/>
        <v>0</v>
      </c>
      <c r="AG165" s="15">
        <f t="shared" ca="1" si="88"/>
        <v>0</v>
      </c>
      <c r="AH165" s="15">
        <f t="shared" ca="1" si="88"/>
        <v>0</v>
      </c>
      <c r="AI165" s="15">
        <f t="shared" ca="1" si="88"/>
        <v>0</v>
      </c>
      <c r="AJ165" s="15">
        <f t="shared" ca="1" si="88"/>
        <v>0</v>
      </c>
      <c r="AK165" s="15">
        <f t="shared" ca="1" si="88"/>
        <v>0</v>
      </c>
      <c r="AL165" s="15">
        <f t="shared" ca="1" si="88"/>
        <v>0</v>
      </c>
      <c r="AM165" s="15">
        <f t="shared" ca="1" si="88"/>
        <v>0</v>
      </c>
      <c r="AN165" s="15">
        <f t="shared" ca="1" si="88"/>
        <v>0</v>
      </c>
      <c r="AO165" s="15">
        <f t="shared" ca="1" si="88"/>
        <v>0</v>
      </c>
      <c r="AP165" s="15">
        <f t="shared" ca="1" si="88"/>
        <v>0</v>
      </c>
      <c r="AQ165" s="15">
        <f t="shared" ca="1" si="88"/>
        <v>0</v>
      </c>
      <c r="AR165" s="15">
        <f t="shared" ca="1" si="88"/>
        <v>0</v>
      </c>
      <c r="AS165" s="15">
        <f t="shared" ca="1" si="88"/>
        <v>0</v>
      </c>
      <c r="AT165" s="15">
        <f t="shared" ca="1" si="88"/>
        <v>0</v>
      </c>
      <c r="AU165" s="15">
        <f t="shared" ca="1" si="88"/>
        <v>0</v>
      </c>
      <c r="AV165" s="15">
        <f t="shared" ca="1" si="88"/>
        <v>0</v>
      </c>
      <c r="AW165" s="15">
        <f t="shared" ca="1" si="88"/>
        <v>0</v>
      </c>
      <c r="AX165" s="15">
        <f t="shared" ca="1" si="88"/>
        <v>0</v>
      </c>
      <c r="AY165" s="15">
        <f t="shared" ca="1" si="88"/>
        <v>0</v>
      </c>
      <c r="AZ165" s="15">
        <f t="shared" ca="1" si="88"/>
        <v>0</v>
      </c>
      <c r="BA165" s="15">
        <f t="shared" ca="1" si="88"/>
        <v>0</v>
      </c>
      <c r="BB165" s="15">
        <f t="shared" ca="1" si="88"/>
        <v>0</v>
      </c>
      <c r="BC165" s="15">
        <f t="shared" ca="1" si="88"/>
        <v>0</v>
      </c>
      <c r="BD165" s="15">
        <f t="shared" ca="1" si="88"/>
        <v>0</v>
      </c>
      <c r="BE165" s="15">
        <f t="shared" ca="1" si="88"/>
        <v>0</v>
      </c>
      <c r="BF165" s="15">
        <f t="shared" ca="1" si="88"/>
        <v>0</v>
      </c>
      <c r="BG165" s="15">
        <f t="shared" ca="1" si="88"/>
        <v>0</v>
      </c>
    </row>
    <row r="166" spans="1:59" x14ac:dyDescent="0.2">
      <c r="A166" s="189">
        <f t="shared" ca="1" si="79"/>
        <v>0</v>
      </c>
      <c r="B166" s="189">
        <f t="shared" ca="1" si="80"/>
        <v>0</v>
      </c>
      <c r="C166" s="189">
        <f t="shared" ca="1" si="81"/>
        <v>0</v>
      </c>
      <c r="D166" s="189">
        <f t="shared" ca="1" si="82"/>
        <v>0</v>
      </c>
      <c r="E166" s="189">
        <f t="shared" ca="1" si="83"/>
        <v>0</v>
      </c>
      <c r="F166" s="15">
        <f t="shared" ca="1" si="84"/>
        <v>0</v>
      </c>
      <c r="G166" s="15">
        <f t="shared" ca="1" si="85"/>
        <v>0</v>
      </c>
      <c r="H166" s="15">
        <f t="shared" ca="1" si="88"/>
        <v>0</v>
      </c>
      <c r="I166" s="15">
        <f t="shared" ca="1" si="88"/>
        <v>0</v>
      </c>
      <c r="J166" s="15">
        <f t="shared" ca="1" si="88"/>
        <v>0</v>
      </c>
      <c r="K166" s="15">
        <f t="shared" ca="1" si="88"/>
        <v>0</v>
      </c>
      <c r="L166" s="15">
        <f t="shared" ca="1" si="88"/>
        <v>0</v>
      </c>
      <c r="M166" s="15">
        <f t="shared" ca="1" si="88"/>
        <v>0</v>
      </c>
      <c r="N166" s="15">
        <f t="shared" ca="1" si="88"/>
        <v>0</v>
      </c>
      <c r="O166" s="15">
        <f t="shared" ca="1" si="88"/>
        <v>0</v>
      </c>
      <c r="P166" s="15">
        <f t="shared" ca="1" si="88"/>
        <v>0</v>
      </c>
      <c r="Q166" s="15">
        <f t="shared" ca="1" si="88"/>
        <v>0</v>
      </c>
      <c r="R166" s="15">
        <f t="shared" ca="1" si="88"/>
        <v>0</v>
      </c>
      <c r="S166" s="15">
        <f t="shared" ca="1" si="88"/>
        <v>0</v>
      </c>
      <c r="T166" s="15">
        <f t="shared" ca="1" si="88"/>
        <v>0</v>
      </c>
      <c r="U166" s="15">
        <f t="shared" ca="1" si="88"/>
        <v>0</v>
      </c>
      <c r="V166" s="15">
        <f t="shared" ca="1" si="88"/>
        <v>0</v>
      </c>
      <c r="W166" s="15">
        <f t="shared" ca="1" si="88"/>
        <v>0</v>
      </c>
      <c r="X166" s="15">
        <f t="shared" ca="1" si="88"/>
        <v>0</v>
      </c>
      <c r="Y166" s="15">
        <f t="shared" ca="1" si="88"/>
        <v>0</v>
      </c>
      <c r="Z166" s="15">
        <f t="shared" ca="1" si="88"/>
        <v>0</v>
      </c>
      <c r="AA166" s="15">
        <f t="shared" ca="1" si="88"/>
        <v>0</v>
      </c>
      <c r="AB166" s="15">
        <f t="shared" ca="1" si="88"/>
        <v>0</v>
      </c>
      <c r="AC166" s="15">
        <f t="shared" ca="1" si="88"/>
        <v>0</v>
      </c>
      <c r="AD166" s="15">
        <f t="shared" ca="1" si="88"/>
        <v>0</v>
      </c>
      <c r="AE166" s="15">
        <f t="shared" ca="1" si="88"/>
        <v>0</v>
      </c>
      <c r="AF166" s="15">
        <f t="shared" ca="1" si="88"/>
        <v>0</v>
      </c>
      <c r="AG166" s="15">
        <f t="shared" ca="1" si="88"/>
        <v>0</v>
      </c>
      <c r="AH166" s="15">
        <f t="shared" ca="1" si="88"/>
        <v>0</v>
      </c>
      <c r="AI166" s="15">
        <f t="shared" ca="1" si="88"/>
        <v>0</v>
      </c>
      <c r="AJ166" s="15">
        <f t="shared" ca="1" si="88"/>
        <v>0</v>
      </c>
      <c r="AK166" s="15">
        <f t="shared" ca="1" si="88"/>
        <v>0</v>
      </c>
      <c r="AL166" s="15">
        <f t="shared" ca="1" si="88"/>
        <v>0</v>
      </c>
      <c r="AM166" s="15">
        <f t="shared" ca="1" si="88"/>
        <v>0</v>
      </c>
      <c r="AN166" s="15">
        <f t="shared" ca="1" si="88"/>
        <v>0</v>
      </c>
      <c r="AO166" s="15">
        <f t="shared" ca="1" si="88"/>
        <v>0</v>
      </c>
      <c r="AP166" s="15">
        <f t="shared" ca="1" si="88"/>
        <v>0</v>
      </c>
      <c r="AQ166" s="15">
        <f t="shared" ca="1" si="88"/>
        <v>0</v>
      </c>
      <c r="AR166" s="15">
        <f t="shared" ca="1" si="88"/>
        <v>0</v>
      </c>
      <c r="AS166" s="15">
        <f t="shared" ca="1" si="88"/>
        <v>0</v>
      </c>
      <c r="AT166" s="15">
        <f t="shared" ca="1" si="88"/>
        <v>0</v>
      </c>
      <c r="AU166" s="15">
        <f t="shared" ref="H166:BG171" ca="1" si="89">IFERROR(SUMIFS(OFFSET(INDIRECT(ADDRESS(1,1,1,1,TEXT(AU$2,"YYYY-MM-DD"))),3,AU$20-1,40,1),OFFSET(INDIRECT(ADDRESS(1,1,1,1,TEXT(AU$2,"YYYY-MM-DD"))),3,0,40,1),$A166,OFFSET(INDIRECT(ADDRESS(1,1,1,1,TEXT(AU$2,"YYYY-MM-DD"))),3,AU$20,40,1),"Y"),0)+IFERROR(SUMIFS(OFFSET(INDIRECT(ADDRESS(1,1,1,1,TEXT(AU$2,"YYYY-MM-DD"))),3,AU$20-1,40,1),OFFSET(INDIRECT(ADDRESS(1,1,1,1,TEXT(AU$2,"YYYY-MM-DD"))),3,0,40,1),$A166,OFFSET(INDIRECT(ADDRESS(1,1,1,1,TEXT(AU$2,"YYYY-MM-DD"))),3,AU$20,40,1),"N",OFFSET(INDIRECT(ADDRESS(1,1,1,1,TEXT(AU$2,"YYYY-MM-DD"))),3,3,40,1),"Leave"),0)+IFERROR(IF($F$19="N",SUMIFS(OFFSET(INDIRECT(ADDRESS(1,1,1,1,TEXT(AU$2,"YYYY-MM-DD"))),3,AU$20-1,40,1),OFFSET(INDIRECT(ADDRESS(1,1,1,1,TEXT(AU$2,"YYYY-MM-DD"))),3,0,40,1),$A166,OFFSET(INDIRECT(ADDRESS(1,1,1,1,TEXT(AU$2,"YYYY-MM-DD"))),3,AU$20,40,1),"N",OFFSET(INDIRECT(ADDRESS(1,1,1,1,TEXT(AU$2,"YYYY-MM-DD"))),3,3,40,1),"&lt;&gt;Leave")),0)</f>
        <v>0</v>
      </c>
      <c r="AV166" s="15">
        <f t="shared" ca="1" si="89"/>
        <v>0</v>
      </c>
      <c r="AW166" s="15">
        <f t="shared" ca="1" si="89"/>
        <v>0</v>
      </c>
      <c r="AX166" s="15">
        <f t="shared" ca="1" si="89"/>
        <v>0</v>
      </c>
      <c r="AY166" s="15">
        <f t="shared" ca="1" si="89"/>
        <v>0</v>
      </c>
      <c r="AZ166" s="15">
        <f t="shared" ca="1" si="89"/>
        <v>0</v>
      </c>
      <c r="BA166" s="15">
        <f t="shared" ca="1" si="89"/>
        <v>0</v>
      </c>
      <c r="BB166" s="15">
        <f t="shared" ca="1" si="89"/>
        <v>0</v>
      </c>
      <c r="BC166" s="15">
        <f t="shared" ca="1" si="89"/>
        <v>0</v>
      </c>
      <c r="BD166" s="15">
        <f t="shared" ca="1" si="89"/>
        <v>0</v>
      </c>
      <c r="BE166" s="15">
        <f t="shared" ca="1" si="89"/>
        <v>0</v>
      </c>
      <c r="BF166" s="15">
        <f t="shared" ca="1" si="89"/>
        <v>0</v>
      </c>
      <c r="BG166" s="15">
        <f t="shared" ca="1" si="89"/>
        <v>0</v>
      </c>
    </row>
    <row r="167" spans="1:59" x14ac:dyDescent="0.2">
      <c r="A167" s="189">
        <f t="shared" ca="1" si="79"/>
        <v>0</v>
      </c>
      <c r="B167" s="189">
        <f t="shared" ca="1" si="80"/>
        <v>0</v>
      </c>
      <c r="C167" s="189">
        <f t="shared" ca="1" si="81"/>
        <v>0</v>
      </c>
      <c r="D167" s="189">
        <f t="shared" ca="1" si="82"/>
        <v>0</v>
      </c>
      <c r="E167" s="189">
        <f t="shared" ca="1" si="83"/>
        <v>0</v>
      </c>
      <c r="F167" s="15">
        <f t="shared" ca="1" si="84"/>
        <v>0</v>
      </c>
      <c r="G167" s="15">
        <f t="shared" ca="1" si="85"/>
        <v>0</v>
      </c>
      <c r="H167" s="15">
        <f t="shared" ca="1" si="89"/>
        <v>0</v>
      </c>
      <c r="I167" s="15">
        <f t="shared" ca="1" si="89"/>
        <v>0</v>
      </c>
      <c r="J167" s="15">
        <f t="shared" ca="1" si="89"/>
        <v>0</v>
      </c>
      <c r="K167" s="15">
        <f t="shared" ca="1" si="89"/>
        <v>0</v>
      </c>
      <c r="L167" s="15">
        <f t="shared" ca="1" si="89"/>
        <v>0</v>
      </c>
      <c r="M167" s="15">
        <f t="shared" ca="1" si="89"/>
        <v>0</v>
      </c>
      <c r="N167" s="15">
        <f t="shared" ca="1" si="89"/>
        <v>0</v>
      </c>
      <c r="O167" s="15">
        <f t="shared" ca="1" si="89"/>
        <v>0</v>
      </c>
      <c r="P167" s="15">
        <f t="shared" ca="1" si="89"/>
        <v>0</v>
      </c>
      <c r="Q167" s="15">
        <f t="shared" ca="1" si="89"/>
        <v>0</v>
      </c>
      <c r="R167" s="15">
        <f t="shared" ca="1" si="89"/>
        <v>0</v>
      </c>
      <c r="S167" s="15">
        <f t="shared" ca="1" si="89"/>
        <v>0</v>
      </c>
      <c r="T167" s="15">
        <f t="shared" ca="1" si="89"/>
        <v>0</v>
      </c>
      <c r="U167" s="15">
        <f t="shared" ca="1" si="89"/>
        <v>0</v>
      </c>
      <c r="V167" s="15">
        <f t="shared" ca="1" si="89"/>
        <v>0</v>
      </c>
      <c r="W167" s="15">
        <f t="shared" ca="1" si="89"/>
        <v>0</v>
      </c>
      <c r="X167" s="15">
        <f t="shared" ca="1" si="89"/>
        <v>0</v>
      </c>
      <c r="Y167" s="15">
        <f t="shared" ca="1" si="89"/>
        <v>0</v>
      </c>
      <c r="Z167" s="15">
        <f t="shared" ca="1" si="89"/>
        <v>0</v>
      </c>
      <c r="AA167" s="15">
        <f t="shared" ca="1" si="89"/>
        <v>0</v>
      </c>
      <c r="AB167" s="15">
        <f t="shared" ca="1" si="89"/>
        <v>0</v>
      </c>
      <c r="AC167" s="15">
        <f t="shared" ca="1" si="89"/>
        <v>0</v>
      </c>
      <c r="AD167" s="15">
        <f t="shared" ca="1" si="89"/>
        <v>0</v>
      </c>
      <c r="AE167" s="15">
        <f t="shared" ca="1" si="89"/>
        <v>0</v>
      </c>
      <c r="AF167" s="15">
        <f t="shared" ca="1" si="89"/>
        <v>0</v>
      </c>
      <c r="AG167" s="15">
        <f t="shared" ca="1" si="89"/>
        <v>0</v>
      </c>
      <c r="AH167" s="15">
        <f t="shared" ca="1" si="89"/>
        <v>0</v>
      </c>
      <c r="AI167" s="15">
        <f t="shared" ca="1" si="89"/>
        <v>0</v>
      </c>
      <c r="AJ167" s="15">
        <f t="shared" ca="1" si="89"/>
        <v>0</v>
      </c>
      <c r="AK167" s="15">
        <f t="shared" ca="1" si="89"/>
        <v>0</v>
      </c>
      <c r="AL167" s="15">
        <f t="shared" ca="1" si="89"/>
        <v>0</v>
      </c>
      <c r="AM167" s="15">
        <f t="shared" ca="1" si="89"/>
        <v>0</v>
      </c>
      <c r="AN167" s="15">
        <f t="shared" ca="1" si="89"/>
        <v>0</v>
      </c>
      <c r="AO167" s="15">
        <f t="shared" ca="1" si="89"/>
        <v>0</v>
      </c>
      <c r="AP167" s="15">
        <f t="shared" ca="1" si="89"/>
        <v>0</v>
      </c>
      <c r="AQ167" s="15">
        <f t="shared" ca="1" si="89"/>
        <v>0</v>
      </c>
      <c r="AR167" s="15">
        <f t="shared" ca="1" si="89"/>
        <v>0</v>
      </c>
      <c r="AS167" s="15">
        <f t="shared" ca="1" si="89"/>
        <v>0</v>
      </c>
      <c r="AT167" s="15">
        <f t="shared" ca="1" si="89"/>
        <v>0</v>
      </c>
      <c r="AU167" s="15">
        <f t="shared" ca="1" si="89"/>
        <v>0</v>
      </c>
      <c r="AV167" s="15">
        <f t="shared" ca="1" si="89"/>
        <v>0</v>
      </c>
      <c r="AW167" s="15">
        <f t="shared" ca="1" si="89"/>
        <v>0</v>
      </c>
      <c r="AX167" s="15">
        <f t="shared" ca="1" si="89"/>
        <v>0</v>
      </c>
      <c r="AY167" s="15">
        <f t="shared" ca="1" si="89"/>
        <v>0</v>
      </c>
      <c r="AZ167" s="15">
        <f t="shared" ca="1" si="89"/>
        <v>0</v>
      </c>
      <c r="BA167" s="15">
        <f t="shared" ca="1" si="89"/>
        <v>0</v>
      </c>
      <c r="BB167" s="15">
        <f t="shared" ca="1" si="89"/>
        <v>0</v>
      </c>
      <c r="BC167" s="15">
        <f t="shared" ca="1" si="89"/>
        <v>0</v>
      </c>
      <c r="BD167" s="15">
        <f t="shared" ca="1" si="89"/>
        <v>0</v>
      </c>
      <c r="BE167" s="15">
        <f t="shared" ca="1" si="89"/>
        <v>0</v>
      </c>
      <c r="BF167" s="15">
        <f t="shared" ca="1" si="89"/>
        <v>0</v>
      </c>
      <c r="BG167" s="15">
        <f t="shared" ca="1" si="89"/>
        <v>0</v>
      </c>
    </row>
    <row r="168" spans="1:59" x14ac:dyDescent="0.2">
      <c r="A168" s="189">
        <f t="shared" ca="1" si="79"/>
        <v>0</v>
      </c>
      <c r="B168" s="189">
        <f t="shared" ca="1" si="80"/>
        <v>0</v>
      </c>
      <c r="C168" s="189">
        <f t="shared" ca="1" si="81"/>
        <v>0</v>
      </c>
      <c r="D168" s="189">
        <f t="shared" ca="1" si="82"/>
        <v>0</v>
      </c>
      <c r="E168" s="189">
        <f t="shared" ca="1" si="83"/>
        <v>0</v>
      </c>
      <c r="F168" s="15">
        <f t="shared" ca="1" si="84"/>
        <v>0</v>
      </c>
      <c r="G168" s="15">
        <f t="shared" ca="1" si="85"/>
        <v>0</v>
      </c>
      <c r="H168" s="15">
        <f t="shared" ca="1" si="89"/>
        <v>0</v>
      </c>
      <c r="I168" s="15">
        <f t="shared" ca="1" si="89"/>
        <v>0</v>
      </c>
      <c r="J168" s="15">
        <f t="shared" ca="1" si="89"/>
        <v>0</v>
      </c>
      <c r="K168" s="15">
        <f t="shared" ca="1" si="89"/>
        <v>0</v>
      </c>
      <c r="L168" s="15">
        <f t="shared" ca="1" si="89"/>
        <v>0</v>
      </c>
      <c r="M168" s="15">
        <f t="shared" ca="1" si="89"/>
        <v>0</v>
      </c>
      <c r="N168" s="15">
        <f t="shared" ca="1" si="89"/>
        <v>0</v>
      </c>
      <c r="O168" s="15">
        <f t="shared" ca="1" si="89"/>
        <v>0</v>
      </c>
      <c r="P168" s="15">
        <f t="shared" ca="1" si="89"/>
        <v>0</v>
      </c>
      <c r="Q168" s="15">
        <f t="shared" ca="1" si="89"/>
        <v>0</v>
      </c>
      <c r="R168" s="15">
        <f t="shared" ca="1" si="89"/>
        <v>0</v>
      </c>
      <c r="S168" s="15">
        <f t="shared" ca="1" si="89"/>
        <v>0</v>
      </c>
      <c r="T168" s="15">
        <f t="shared" ca="1" si="89"/>
        <v>0</v>
      </c>
      <c r="U168" s="15">
        <f t="shared" ca="1" si="89"/>
        <v>0</v>
      </c>
      <c r="V168" s="15">
        <f t="shared" ca="1" si="89"/>
        <v>0</v>
      </c>
      <c r="W168" s="15">
        <f t="shared" ca="1" si="89"/>
        <v>0</v>
      </c>
      <c r="X168" s="15">
        <f t="shared" ca="1" si="89"/>
        <v>0</v>
      </c>
      <c r="Y168" s="15">
        <f t="shared" ca="1" si="89"/>
        <v>0</v>
      </c>
      <c r="Z168" s="15">
        <f t="shared" ca="1" si="89"/>
        <v>0</v>
      </c>
      <c r="AA168" s="15">
        <f t="shared" ca="1" si="89"/>
        <v>0</v>
      </c>
      <c r="AB168" s="15">
        <f t="shared" ca="1" si="89"/>
        <v>0</v>
      </c>
      <c r="AC168" s="15">
        <f t="shared" ca="1" si="89"/>
        <v>0</v>
      </c>
      <c r="AD168" s="15">
        <f t="shared" ca="1" si="89"/>
        <v>0</v>
      </c>
      <c r="AE168" s="15">
        <f t="shared" ca="1" si="89"/>
        <v>0</v>
      </c>
      <c r="AF168" s="15">
        <f t="shared" ca="1" si="89"/>
        <v>0</v>
      </c>
      <c r="AG168" s="15">
        <f t="shared" ca="1" si="89"/>
        <v>0</v>
      </c>
      <c r="AH168" s="15">
        <f t="shared" ca="1" si="89"/>
        <v>0</v>
      </c>
      <c r="AI168" s="15">
        <f t="shared" ca="1" si="89"/>
        <v>0</v>
      </c>
      <c r="AJ168" s="15">
        <f t="shared" ca="1" si="89"/>
        <v>0</v>
      </c>
      <c r="AK168" s="15">
        <f t="shared" ca="1" si="89"/>
        <v>0</v>
      </c>
      <c r="AL168" s="15">
        <f t="shared" ca="1" si="89"/>
        <v>0</v>
      </c>
      <c r="AM168" s="15">
        <f t="shared" ca="1" si="89"/>
        <v>0</v>
      </c>
      <c r="AN168" s="15">
        <f t="shared" ca="1" si="89"/>
        <v>0</v>
      </c>
      <c r="AO168" s="15">
        <f t="shared" ca="1" si="89"/>
        <v>0</v>
      </c>
      <c r="AP168" s="15">
        <f t="shared" ca="1" si="89"/>
        <v>0</v>
      </c>
      <c r="AQ168" s="15">
        <f t="shared" ca="1" si="89"/>
        <v>0</v>
      </c>
      <c r="AR168" s="15">
        <f t="shared" ca="1" si="89"/>
        <v>0</v>
      </c>
      <c r="AS168" s="15">
        <f t="shared" ca="1" si="89"/>
        <v>0</v>
      </c>
      <c r="AT168" s="15">
        <f t="shared" ca="1" si="89"/>
        <v>0</v>
      </c>
      <c r="AU168" s="15">
        <f t="shared" ca="1" si="89"/>
        <v>0</v>
      </c>
      <c r="AV168" s="15">
        <f t="shared" ca="1" si="89"/>
        <v>0</v>
      </c>
      <c r="AW168" s="15">
        <f t="shared" ca="1" si="89"/>
        <v>0</v>
      </c>
      <c r="AX168" s="15">
        <f t="shared" ca="1" si="89"/>
        <v>0</v>
      </c>
      <c r="AY168" s="15">
        <f t="shared" ca="1" si="89"/>
        <v>0</v>
      </c>
      <c r="AZ168" s="15">
        <f t="shared" ca="1" si="89"/>
        <v>0</v>
      </c>
      <c r="BA168" s="15">
        <f t="shared" ca="1" si="89"/>
        <v>0</v>
      </c>
      <c r="BB168" s="15">
        <f t="shared" ca="1" si="89"/>
        <v>0</v>
      </c>
      <c r="BC168" s="15">
        <f t="shared" ca="1" si="89"/>
        <v>0</v>
      </c>
      <c r="BD168" s="15">
        <f t="shared" ca="1" si="89"/>
        <v>0</v>
      </c>
      <c r="BE168" s="15">
        <f t="shared" ca="1" si="89"/>
        <v>0</v>
      </c>
      <c r="BF168" s="15">
        <f t="shared" ca="1" si="89"/>
        <v>0</v>
      </c>
      <c r="BG168" s="15">
        <f t="shared" ca="1" si="89"/>
        <v>0</v>
      </c>
    </row>
    <row r="169" spans="1:59" x14ac:dyDescent="0.2">
      <c r="A169" s="189">
        <f t="shared" ca="1" si="79"/>
        <v>0</v>
      </c>
      <c r="B169" s="189">
        <f t="shared" ca="1" si="80"/>
        <v>0</v>
      </c>
      <c r="C169" s="189">
        <f t="shared" ca="1" si="81"/>
        <v>0</v>
      </c>
      <c r="D169" s="189">
        <f t="shared" ca="1" si="82"/>
        <v>0</v>
      </c>
      <c r="E169" s="189">
        <f t="shared" ca="1" si="83"/>
        <v>0</v>
      </c>
      <c r="F169" s="15">
        <f t="shared" ca="1" si="84"/>
        <v>0</v>
      </c>
      <c r="G169" s="15">
        <f t="shared" ca="1" si="85"/>
        <v>0</v>
      </c>
      <c r="H169" s="15">
        <f t="shared" ca="1" si="89"/>
        <v>0</v>
      </c>
      <c r="I169" s="15">
        <f t="shared" ca="1" si="89"/>
        <v>0</v>
      </c>
      <c r="J169" s="15">
        <f t="shared" ca="1" si="89"/>
        <v>0</v>
      </c>
      <c r="K169" s="15">
        <f t="shared" ca="1" si="89"/>
        <v>0</v>
      </c>
      <c r="L169" s="15">
        <f t="shared" ca="1" si="89"/>
        <v>0</v>
      </c>
      <c r="M169" s="15">
        <f t="shared" ca="1" si="89"/>
        <v>0</v>
      </c>
      <c r="N169" s="15">
        <f t="shared" ca="1" si="89"/>
        <v>0</v>
      </c>
      <c r="O169" s="15">
        <f t="shared" ca="1" si="89"/>
        <v>0</v>
      </c>
      <c r="P169" s="15">
        <f t="shared" ca="1" si="89"/>
        <v>0</v>
      </c>
      <c r="Q169" s="15">
        <f t="shared" ca="1" si="89"/>
        <v>0</v>
      </c>
      <c r="R169" s="15">
        <f t="shared" ca="1" si="89"/>
        <v>0</v>
      </c>
      <c r="S169" s="15">
        <f t="shared" ca="1" si="89"/>
        <v>0</v>
      </c>
      <c r="T169" s="15">
        <f t="shared" ca="1" si="89"/>
        <v>0</v>
      </c>
      <c r="U169" s="15">
        <f t="shared" ca="1" si="89"/>
        <v>0</v>
      </c>
      <c r="V169" s="15">
        <f t="shared" ca="1" si="89"/>
        <v>0</v>
      </c>
      <c r="W169" s="15">
        <f t="shared" ca="1" si="89"/>
        <v>0</v>
      </c>
      <c r="X169" s="15">
        <f t="shared" ca="1" si="89"/>
        <v>0</v>
      </c>
      <c r="Y169" s="15">
        <f t="shared" ca="1" si="89"/>
        <v>0</v>
      </c>
      <c r="Z169" s="15">
        <f t="shared" ca="1" si="89"/>
        <v>0</v>
      </c>
      <c r="AA169" s="15">
        <f t="shared" ca="1" si="89"/>
        <v>0</v>
      </c>
      <c r="AB169" s="15">
        <f t="shared" ca="1" si="89"/>
        <v>0</v>
      </c>
      <c r="AC169" s="15">
        <f t="shared" ca="1" si="89"/>
        <v>0</v>
      </c>
      <c r="AD169" s="15">
        <f t="shared" ca="1" si="89"/>
        <v>0</v>
      </c>
      <c r="AE169" s="15">
        <f t="shared" ca="1" si="89"/>
        <v>0</v>
      </c>
      <c r="AF169" s="15">
        <f t="shared" ca="1" si="89"/>
        <v>0</v>
      </c>
      <c r="AG169" s="15">
        <f t="shared" ca="1" si="89"/>
        <v>0</v>
      </c>
      <c r="AH169" s="15">
        <f t="shared" ca="1" si="89"/>
        <v>0</v>
      </c>
      <c r="AI169" s="15">
        <f t="shared" ca="1" si="89"/>
        <v>0</v>
      </c>
      <c r="AJ169" s="15">
        <f t="shared" ca="1" si="89"/>
        <v>0</v>
      </c>
      <c r="AK169" s="15">
        <f t="shared" ca="1" si="89"/>
        <v>0</v>
      </c>
      <c r="AL169" s="15">
        <f t="shared" ca="1" si="89"/>
        <v>0</v>
      </c>
      <c r="AM169" s="15">
        <f t="shared" ca="1" si="89"/>
        <v>0</v>
      </c>
      <c r="AN169" s="15">
        <f t="shared" ca="1" si="89"/>
        <v>0</v>
      </c>
      <c r="AO169" s="15">
        <f t="shared" ca="1" si="89"/>
        <v>0</v>
      </c>
      <c r="AP169" s="15">
        <f t="shared" ca="1" si="89"/>
        <v>0</v>
      </c>
      <c r="AQ169" s="15">
        <f t="shared" ca="1" si="89"/>
        <v>0</v>
      </c>
      <c r="AR169" s="15">
        <f t="shared" ca="1" si="89"/>
        <v>0</v>
      </c>
      <c r="AS169" s="15">
        <f t="shared" ca="1" si="89"/>
        <v>0</v>
      </c>
      <c r="AT169" s="15">
        <f t="shared" ca="1" si="89"/>
        <v>0</v>
      </c>
      <c r="AU169" s="15">
        <f t="shared" ca="1" si="89"/>
        <v>0</v>
      </c>
      <c r="AV169" s="15">
        <f t="shared" ca="1" si="89"/>
        <v>0</v>
      </c>
      <c r="AW169" s="15">
        <f t="shared" ca="1" si="89"/>
        <v>0</v>
      </c>
      <c r="AX169" s="15">
        <f t="shared" ca="1" si="89"/>
        <v>0</v>
      </c>
      <c r="AY169" s="15">
        <f t="shared" ca="1" si="89"/>
        <v>0</v>
      </c>
      <c r="AZ169" s="15">
        <f t="shared" ca="1" si="89"/>
        <v>0</v>
      </c>
      <c r="BA169" s="15">
        <f t="shared" ca="1" si="89"/>
        <v>0</v>
      </c>
      <c r="BB169" s="15">
        <f t="shared" ca="1" si="89"/>
        <v>0</v>
      </c>
      <c r="BC169" s="15">
        <f t="shared" ca="1" si="89"/>
        <v>0</v>
      </c>
      <c r="BD169" s="15">
        <f t="shared" ca="1" si="89"/>
        <v>0</v>
      </c>
      <c r="BE169" s="15">
        <f t="shared" ca="1" si="89"/>
        <v>0</v>
      </c>
      <c r="BF169" s="15">
        <f t="shared" ca="1" si="89"/>
        <v>0</v>
      </c>
      <c r="BG169" s="15">
        <f t="shared" ca="1" si="89"/>
        <v>0</v>
      </c>
    </row>
    <row r="170" spans="1:59" x14ac:dyDescent="0.2">
      <c r="A170" s="189">
        <f t="shared" ca="1" si="79"/>
        <v>0</v>
      </c>
      <c r="B170" s="189">
        <f t="shared" ca="1" si="80"/>
        <v>0</v>
      </c>
      <c r="C170" s="189">
        <f t="shared" ca="1" si="81"/>
        <v>0</v>
      </c>
      <c r="D170" s="189">
        <f t="shared" ca="1" si="82"/>
        <v>0</v>
      </c>
      <c r="E170" s="189">
        <f t="shared" ca="1" si="83"/>
        <v>0</v>
      </c>
      <c r="F170" s="15">
        <f t="shared" ca="1" si="84"/>
        <v>0</v>
      </c>
      <c r="G170" s="15">
        <f t="shared" ca="1" si="85"/>
        <v>0</v>
      </c>
      <c r="H170" s="15">
        <f t="shared" ca="1" si="89"/>
        <v>0</v>
      </c>
      <c r="I170" s="15">
        <f t="shared" ca="1" si="89"/>
        <v>0</v>
      </c>
      <c r="J170" s="15">
        <f t="shared" ca="1" si="89"/>
        <v>0</v>
      </c>
      <c r="K170" s="15">
        <f t="shared" ca="1" si="89"/>
        <v>0</v>
      </c>
      <c r="L170" s="15">
        <f t="shared" ca="1" si="89"/>
        <v>0</v>
      </c>
      <c r="M170" s="15">
        <f t="shared" ca="1" si="89"/>
        <v>0</v>
      </c>
      <c r="N170" s="15">
        <f t="shared" ca="1" si="89"/>
        <v>0</v>
      </c>
      <c r="O170" s="15">
        <f t="shared" ca="1" si="89"/>
        <v>0</v>
      </c>
      <c r="P170" s="15">
        <f t="shared" ca="1" si="89"/>
        <v>0</v>
      </c>
      <c r="Q170" s="15">
        <f t="shared" ca="1" si="89"/>
        <v>0</v>
      </c>
      <c r="R170" s="15">
        <f t="shared" ca="1" si="89"/>
        <v>0</v>
      </c>
      <c r="S170" s="15">
        <f t="shared" ca="1" si="89"/>
        <v>0</v>
      </c>
      <c r="T170" s="15">
        <f t="shared" ca="1" si="89"/>
        <v>0</v>
      </c>
      <c r="U170" s="15">
        <f t="shared" ca="1" si="89"/>
        <v>0</v>
      </c>
      <c r="V170" s="15">
        <f t="shared" ca="1" si="89"/>
        <v>0</v>
      </c>
      <c r="W170" s="15">
        <f t="shared" ca="1" si="89"/>
        <v>0</v>
      </c>
      <c r="X170" s="15">
        <f t="shared" ca="1" si="89"/>
        <v>0</v>
      </c>
      <c r="Y170" s="15">
        <f t="shared" ca="1" si="89"/>
        <v>0</v>
      </c>
      <c r="Z170" s="15">
        <f t="shared" ca="1" si="89"/>
        <v>0</v>
      </c>
      <c r="AA170" s="15">
        <f t="shared" ca="1" si="89"/>
        <v>0</v>
      </c>
      <c r="AB170" s="15">
        <f t="shared" ca="1" si="89"/>
        <v>0</v>
      </c>
      <c r="AC170" s="15">
        <f t="shared" ca="1" si="89"/>
        <v>0</v>
      </c>
      <c r="AD170" s="15">
        <f t="shared" ca="1" si="89"/>
        <v>0</v>
      </c>
      <c r="AE170" s="15">
        <f t="shared" ca="1" si="89"/>
        <v>0</v>
      </c>
      <c r="AF170" s="15">
        <f t="shared" ca="1" si="89"/>
        <v>0</v>
      </c>
      <c r="AG170" s="15">
        <f t="shared" ca="1" si="89"/>
        <v>0</v>
      </c>
      <c r="AH170" s="15">
        <f t="shared" ca="1" si="89"/>
        <v>0</v>
      </c>
      <c r="AI170" s="15">
        <f t="shared" ca="1" si="89"/>
        <v>0</v>
      </c>
      <c r="AJ170" s="15">
        <f t="shared" ca="1" si="89"/>
        <v>0</v>
      </c>
      <c r="AK170" s="15">
        <f t="shared" ca="1" si="89"/>
        <v>0</v>
      </c>
      <c r="AL170" s="15">
        <f t="shared" ca="1" si="89"/>
        <v>0</v>
      </c>
      <c r="AM170" s="15">
        <f t="shared" ca="1" si="89"/>
        <v>0</v>
      </c>
      <c r="AN170" s="15">
        <f t="shared" ca="1" si="89"/>
        <v>0</v>
      </c>
      <c r="AO170" s="15">
        <f t="shared" ca="1" si="89"/>
        <v>0</v>
      </c>
      <c r="AP170" s="15">
        <f t="shared" ca="1" si="89"/>
        <v>0</v>
      </c>
      <c r="AQ170" s="15">
        <f t="shared" ca="1" si="89"/>
        <v>0</v>
      </c>
      <c r="AR170" s="15">
        <f t="shared" ca="1" si="89"/>
        <v>0</v>
      </c>
      <c r="AS170" s="15">
        <f t="shared" ca="1" si="89"/>
        <v>0</v>
      </c>
      <c r="AT170" s="15">
        <f t="shared" ca="1" si="89"/>
        <v>0</v>
      </c>
      <c r="AU170" s="15">
        <f t="shared" ca="1" si="89"/>
        <v>0</v>
      </c>
      <c r="AV170" s="15">
        <f t="shared" ca="1" si="89"/>
        <v>0</v>
      </c>
      <c r="AW170" s="15">
        <f t="shared" ca="1" si="89"/>
        <v>0</v>
      </c>
      <c r="AX170" s="15">
        <f t="shared" ca="1" si="89"/>
        <v>0</v>
      </c>
      <c r="AY170" s="15">
        <f t="shared" ca="1" si="89"/>
        <v>0</v>
      </c>
      <c r="AZ170" s="15">
        <f t="shared" ca="1" si="89"/>
        <v>0</v>
      </c>
      <c r="BA170" s="15">
        <f t="shared" ca="1" si="89"/>
        <v>0</v>
      </c>
      <c r="BB170" s="15">
        <f t="shared" ca="1" si="89"/>
        <v>0</v>
      </c>
      <c r="BC170" s="15">
        <f t="shared" ca="1" si="89"/>
        <v>0</v>
      </c>
      <c r="BD170" s="15">
        <f t="shared" ca="1" si="89"/>
        <v>0</v>
      </c>
      <c r="BE170" s="15">
        <f t="shared" ca="1" si="89"/>
        <v>0</v>
      </c>
      <c r="BF170" s="15">
        <f t="shared" ca="1" si="89"/>
        <v>0</v>
      </c>
      <c r="BG170" s="15">
        <f t="shared" ca="1" si="89"/>
        <v>0</v>
      </c>
    </row>
    <row r="171" spans="1:59" x14ac:dyDescent="0.2">
      <c r="A171" s="189">
        <f t="shared" ca="1" si="79"/>
        <v>0</v>
      </c>
      <c r="B171" s="189">
        <f t="shared" ca="1" si="80"/>
        <v>0</v>
      </c>
      <c r="C171" s="189">
        <f t="shared" ca="1" si="81"/>
        <v>0</v>
      </c>
      <c r="D171" s="189">
        <f t="shared" ca="1" si="82"/>
        <v>0</v>
      </c>
      <c r="E171" s="189">
        <f t="shared" ca="1" si="83"/>
        <v>0</v>
      </c>
      <c r="F171" s="15">
        <f t="shared" ca="1" si="84"/>
        <v>0</v>
      </c>
      <c r="G171" s="15">
        <f t="shared" ca="1" si="85"/>
        <v>0</v>
      </c>
      <c r="H171" s="15">
        <f t="shared" ca="1" si="89"/>
        <v>0</v>
      </c>
      <c r="I171" s="15">
        <f t="shared" ca="1" si="89"/>
        <v>0</v>
      </c>
      <c r="J171" s="15">
        <f t="shared" ca="1" si="89"/>
        <v>0</v>
      </c>
      <c r="K171" s="15">
        <f t="shared" ca="1" si="89"/>
        <v>0</v>
      </c>
      <c r="L171" s="15">
        <f t="shared" ca="1" si="89"/>
        <v>0</v>
      </c>
      <c r="M171" s="15">
        <f t="shared" ca="1" si="89"/>
        <v>0</v>
      </c>
      <c r="N171" s="15">
        <f t="shared" ca="1" si="89"/>
        <v>0</v>
      </c>
      <c r="O171" s="15">
        <f t="shared" ca="1" si="89"/>
        <v>0</v>
      </c>
      <c r="P171" s="15">
        <f t="shared" ca="1" si="89"/>
        <v>0</v>
      </c>
      <c r="Q171" s="15">
        <f t="shared" ca="1" si="89"/>
        <v>0</v>
      </c>
      <c r="R171" s="15">
        <f t="shared" ca="1" si="89"/>
        <v>0</v>
      </c>
      <c r="S171" s="15">
        <f t="shared" ca="1" si="89"/>
        <v>0</v>
      </c>
      <c r="T171" s="15">
        <f t="shared" ca="1" si="89"/>
        <v>0</v>
      </c>
      <c r="U171" s="15">
        <f t="shared" ca="1" si="89"/>
        <v>0</v>
      </c>
      <c r="V171" s="15">
        <f t="shared" ca="1" si="89"/>
        <v>0</v>
      </c>
      <c r="W171" s="15">
        <f t="shared" ca="1" si="89"/>
        <v>0</v>
      </c>
      <c r="X171" s="15">
        <f t="shared" ca="1" si="89"/>
        <v>0</v>
      </c>
      <c r="Y171" s="15">
        <f t="shared" ca="1" si="89"/>
        <v>0</v>
      </c>
      <c r="Z171" s="15">
        <f t="shared" ca="1" si="89"/>
        <v>0</v>
      </c>
      <c r="AA171" s="15">
        <f t="shared" ca="1" si="89"/>
        <v>0</v>
      </c>
      <c r="AB171" s="15">
        <f t="shared" ca="1" si="89"/>
        <v>0</v>
      </c>
      <c r="AC171" s="15">
        <f t="shared" ca="1" si="89"/>
        <v>0</v>
      </c>
      <c r="AD171" s="15">
        <f t="shared" ca="1" si="89"/>
        <v>0</v>
      </c>
      <c r="AE171" s="15">
        <f t="shared" ca="1" si="89"/>
        <v>0</v>
      </c>
      <c r="AF171" s="15">
        <f t="shared" ca="1" si="89"/>
        <v>0</v>
      </c>
      <c r="AG171" s="15">
        <f t="shared" ca="1" si="89"/>
        <v>0</v>
      </c>
      <c r="AH171" s="15">
        <f t="shared" ca="1" si="89"/>
        <v>0</v>
      </c>
      <c r="AI171" s="15">
        <f t="shared" ca="1" si="89"/>
        <v>0</v>
      </c>
      <c r="AJ171" s="15">
        <f t="shared" ca="1" si="89"/>
        <v>0</v>
      </c>
      <c r="AK171" s="15">
        <f t="shared" ca="1" si="89"/>
        <v>0</v>
      </c>
      <c r="AL171" s="15">
        <f t="shared" ca="1" si="89"/>
        <v>0</v>
      </c>
      <c r="AM171" s="15">
        <f t="shared" ca="1" si="89"/>
        <v>0</v>
      </c>
      <c r="AN171" s="15">
        <f t="shared" ca="1" si="89"/>
        <v>0</v>
      </c>
      <c r="AO171" s="15">
        <f t="shared" ca="1" si="89"/>
        <v>0</v>
      </c>
      <c r="AP171" s="15">
        <f t="shared" ref="H171:BG176" ca="1" si="90">IFERROR(SUMIFS(OFFSET(INDIRECT(ADDRESS(1,1,1,1,TEXT(AP$2,"YYYY-MM-DD"))),3,AP$20-1,40,1),OFFSET(INDIRECT(ADDRESS(1,1,1,1,TEXT(AP$2,"YYYY-MM-DD"))),3,0,40,1),$A171,OFFSET(INDIRECT(ADDRESS(1,1,1,1,TEXT(AP$2,"YYYY-MM-DD"))),3,AP$20,40,1),"Y"),0)+IFERROR(SUMIFS(OFFSET(INDIRECT(ADDRESS(1,1,1,1,TEXT(AP$2,"YYYY-MM-DD"))),3,AP$20-1,40,1),OFFSET(INDIRECT(ADDRESS(1,1,1,1,TEXT(AP$2,"YYYY-MM-DD"))),3,0,40,1),$A171,OFFSET(INDIRECT(ADDRESS(1,1,1,1,TEXT(AP$2,"YYYY-MM-DD"))),3,AP$20,40,1),"N",OFFSET(INDIRECT(ADDRESS(1,1,1,1,TEXT(AP$2,"YYYY-MM-DD"))),3,3,40,1),"Leave"),0)+IFERROR(IF($F$19="N",SUMIFS(OFFSET(INDIRECT(ADDRESS(1,1,1,1,TEXT(AP$2,"YYYY-MM-DD"))),3,AP$20-1,40,1),OFFSET(INDIRECT(ADDRESS(1,1,1,1,TEXT(AP$2,"YYYY-MM-DD"))),3,0,40,1),$A171,OFFSET(INDIRECT(ADDRESS(1,1,1,1,TEXT(AP$2,"YYYY-MM-DD"))),3,AP$20,40,1),"N",OFFSET(INDIRECT(ADDRESS(1,1,1,1,TEXT(AP$2,"YYYY-MM-DD"))),3,3,40,1),"&lt;&gt;Leave")),0)</f>
        <v>0</v>
      </c>
      <c r="AQ171" s="15">
        <f t="shared" ca="1" si="90"/>
        <v>0</v>
      </c>
      <c r="AR171" s="15">
        <f t="shared" ca="1" si="90"/>
        <v>0</v>
      </c>
      <c r="AS171" s="15">
        <f t="shared" ca="1" si="90"/>
        <v>0</v>
      </c>
      <c r="AT171" s="15">
        <f t="shared" ca="1" si="90"/>
        <v>0</v>
      </c>
      <c r="AU171" s="15">
        <f t="shared" ca="1" si="90"/>
        <v>0</v>
      </c>
      <c r="AV171" s="15">
        <f t="shared" ca="1" si="90"/>
        <v>0</v>
      </c>
      <c r="AW171" s="15">
        <f t="shared" ca="1" si="90"/>
        <v>0</v>
      </c>
      <c r="AX171" s="15">
        <f t="shared" ca="1" si="90"/>
        <v>0</v>
      </c>
      <c r="AY171" s="15">
        <f t="shared" ca="1" si="90"/>
        <v>0</v>
      </c>
      <c r="AZ171" s="15">
        <f t="shared" ca="1" si="90"/>
        <v>0</v>
      </c>
      <c r="BA171" s="15">
        <f t="shared" ca="1" si="90"/>
        <v>0</v>
      </c>
      <c r="BB171" s="15">
        <f t="shared" ca="1" si="90"/>
        <v>0</v>
      </c>
      <c r="BC171" s="15">
        <f t="shared" ca="1" si="90"/>
        <v>0</v>
      </c>
      <c r="BD171" s="15">
        <f t="shared" ca="1" si="90"/>
        <v>0</v>
      </c>
      <c r="BE171" s="15">
        <f t="shared" ca="1" si="90"/>
        <v>0</v>
      </c>
      <c r="BF171" s="15">
        <f t="shared" ca="1" si="90"/>
        <v>0</v>
      </c>
      <c r="BG171" s="15">
        <f t="shared" ca="1" si="90"/>
        <v>0</v>
      </c>
    </row>
    <row r="172" spans="1:59" x14ac:dyDescent="0.2">
      <c r="A172" s="189">
        <f t="shared" ca="1" si="79"/>
        <v>0</v>
      </c>
      <c r="B172" s="189">
        <f t="shared" ca="1" si="80"/>
        <v>0</v>
      </c>
      <c r="C172" s="189">
        <f t="shared" ca="1" si="81"/>
        <v>0</v>
      </c>
      <c r="D172" s="189">
        <f t="shared" ca="1" si="82"/>
        <v>0</v>
      </c>
      <c r="E172" s="189">
        <f t="shared" ca="1" si="83"/>
        <v>0</v>
      </c>
      <c r="F172" s="15">
        <f t="shared" ca="1" si="84"/>
        <v>0</v>
      </c>
      <c r="G172" s="15">
        <f t="shared" ca="1" si="85"/>
        <v>0</v>
      </c>
      <c r="H172" s="15">
        <f t="shared" ca="1" si="90"/>
        <v>0</v>
      </c>
      <c r="I172" s="15">
        <f t="shared" ca="1" si="90"/>
        <v>0</v>
      </c>
      <c r="J172" s="15">
        <f t="shared" ca="1" si="90"/>
        <v>0</v>
      </c>
      <c r="K172" s="15">
        <f t="shared" ca="1" si="90"/>
        <v>0</v>
      </c>
      <c r="L172" s="15">
        <f t="shared" ca="1" si="90"/>
        <v>0</v>
      </c>
      <c r="M172" s="15">
        <f t="shared" ca="1" si="90"/>
        <v>0</v>
      </c>
      <c r="N172" s="15">
        <f t="shared" ca="1" si="90"/>
        <v>0</v>
      </c>
      <c r="O172" s="15">
        <f t="shared" ca="1" si="90"/>
        <v>0</v>
      </c>
      <c r="P172" s="15">
        <f t="shared" ca="1" si="90"/>
        <v>0</v>
      </c>
      <c r="Q172" s="15">
        <f t="shared" ca="1" si="90"/>
        <v>0</v>
      </c>
      <c r="R172" s="15">
        <f t="shared" ca="1" si="90"/>
        <v>0</v>
      </c>
      <c r="S172" s="15">
        <f t="shared" ca="1" si="90"/>
        <v>0</v>
      </c>
      <c r="T172" s="15">
        <f t="shared" ca="1" si="90"/>
        <v>0</v>
      </c>
      <c r="U172" s="15">
        <f t="shared" ca="1" si="90"/>
        <v>0</v>
      </c>
      <c r="V172" s="15">
        <f t="shared" ca="1" si="90"/>
        <v>0</v>
      </c>
      <c r="W172" s="15">
        <f t="shared" ca="1" si="90"/>
        <v>0</v>
      </c>
      <c r="X172" s="15">
        <f t="shared" ca="1" si="90"/>
        <v>0</v>
      </c>
      <c r="Y172" s="15">
        <f t="shared" ca="1" si="90"/>
        <v>0</v>
      </c>
      <c r="Z172" s="15">
        <f t="shared" ca="1" si="90"/>
        <v>0</v>
      </c>
      <c r="AA172" s="15">
        <f t="shared" ca="1" si="90"/>
        <v>0</v>
      </c>
      <c r="AB172" s="15">
        <f t="shared" ca="1" si="90"/>
        <v>0</v>
      </c>
      <c r="AC172" s="15">
        <f t="shared" ca="1" si="90"/>
        <v>0</v>
      </c>
      <c r="AD172" s="15">
        <f t="shared" ca="1" si="90"/>
        <v>0</v>
      </c>
      <c r="AE172" s="15">
        <f t="shared" ca="1" si="90"/>
        <v>0</v>
      </c>
      <c r="AF172" s="15">
        <f t="shared" ca="1" si="90"/>
        <v>0</v>
      </c>
      <c r="AG172" s="15">
        <f t="shared" ca="1" si="90"/>
        <v>0</v>
      </c>
      <c r="AH172" s="15">
        <f t="shared" ca="1" si="90"/>
        <v>0</v>
      </c>
      <c r="AI172" s="15">
        <f t="shared" ca="1" si="90"/>
        <v>0</v>
      </c>
      <c r="AJ172" s="15">
        <f t="shared" ca="1" si="90"/>
        <v>0</v>
      </c>
      <c r="AK172" s="15">
        <f t="shared" ca="1" si="90"/>
        <v>0</v>
      </c>
      <c r="AL172" s="15">
        <f t="shared" ca="1" si="90"/>
        <v>0</v>
      </c>
      <c r="AM172" s="15">
        <f t="shared" ca="1" si="90"/>
        <v>0</v>
      </c>
      <c r="AN172" s="15">
        <f t="shared" ca="1" si="90"/>
        <v>0</v>
      </c>
      <c r="AO172" s="15">
        <f t="shared" ca="1" si="90"/>
        <v>0</v>
      </c>
      <c r="AP172" s="15">
        <f t="shared" ca="1" si="90"/>
        <v>0</v>
      </c>
      <c r="AQ172" s="15">
        <f t="shared" ca="1" si="90"/>
        <v>0</v>
      </c>
      <c r="AR172" s="15">
        <f t="shared" ca="1" si="90"/>
        <v>0</v>
      </c>
      <c r="AS172" s="15">
        <f t="shared" ca="1" si="90"/>
        <v>0</v>
      </c>
      <c r="AT172" s="15">
        <f t="shared" ca="1" si="90"/>
        <v>0</v>
      </c>
      <c r="AU172" s="15">
        <f t="shared" ca="1" si="90"/>
        <v>0</v>
      </c>
      <c r="AV172" s="15">
        <f t="shared" ca="1" si="90"/>
        <v>0</v>
      </c>
      <c r="AW172" s="15">
        <f t="shared" ca="1" si="90"/>
        <v>0</v>
      </c>
      <c r="AX172" s="15">
        <f t="shared" ca="1" si="90"/>
        <v>0</v>
      </c>
      <c r="AY172" s="15">
        <f t="shared" ca="1" si="90"/>
        <v>0</v>
      </c>
      <c r="AZ172" s="15">
        <f t="shared" ca="1" si="90"/>
        <v>0</v>
      </c>
      <c r="BA172" s="15">
        <f t="shared" ca="1" si="90"/>
        <v>0</v>
      </c>
      <c r="BB172" s="15">
        <f t="shared" ca="1" si="90"/>
        <v>0</v>
      </c>
      <c r="BC172" s="15">
        <f t="shared" ca="1" si="90"/>
        <v>0</v>
      </c>
      <c r="BD172" s="15">
        <f t="shared" ca="1" si="90"/>
        <v>0</v>
      </c>
      <c r="BE172" s="15">
        <f t="shared" ca="1" si="90"/>
        <v>0</v>
      </c>
      <c r="BF172" s="15">
        <f t="shared" ca="1" si="90"/>
        <v>0</v>
      </c>
      <c r="BG172" s="15">
        <f t="shared" ca="1" si="90"/>
        <v>0</v>
      </c>
    </row>
    <row r="173" spans="1:59" x14ac:dyDescent="0.2">
      <c r="A173" s="189">
        <f t="shared" ca="1" si="79"/>
        <v>0</v>
      </c>
      <c r="B173" s="189">
        <f t="shared" ca="1" si="80"/>
        <v>0</v>
      </c>
      <c r="C173" s="189">
        <f t="shared" ca="1" si="81"/>
        <v>0</v>
      </c>
      <c r="D173" s="189">
        <f t="shared" ca="1" si="82"/>
        <v>0</v>
      </c>
      <c r="E173" s="189">
        <f t="shared" ca="1" si="83"/>
        <v>0</v>
      </c>
      <c r="F173" s="15">
        <f t="shared" ca="1" si="84"/>
        <v>0</v>
      </c>
      <c r="G173" s="15">
        <f t="shared" ca="1" si="85"/>
        <v>0</v>
      </c>
      <c r="H173" s="15">
        <f t="shared" ca="1" si="90"/>
        <v>0</v>
      </c>
      <c r="I173" s="15">
        <f t="shared" ca="1" si="90"/>
        <v>0</v>
      </c>
      <c r="J173" s="15">
        <f t="shared" ca="1" si="90"/>
        <v>0</v>
      </c>
      <c r="K173" s="15">
        <f t="shared" ca="1" si="90"/>
        <v>0</v>
      </c>
      <c r="L173" s="15">
        <f t="shared" ca="1" si="90"/>
        <v>0</v>
      </c>
      <c r="M173" s="15">
        <f t="shared" ca="1" si="90"/>
        <v>0</v>
      </c>
      <c r="N173" s="15">
        <f t="shared" ca="1" si="90"/>
        <v>0</v>
      </c>
      <c r="O173" s="15">
        <f t="shared" ca="1" si="90"/>
        <v>0</v>
      </c>
      <c r="P173" s="15">
        <f t="shared" ca="1" si="90"/>
        <v>0</v>
      </c>
      <c r="Q173" s="15">
        <f t="shared" ca="1" si="90"/>
        <v>0</v>
      </c>
      <c r="R173" s="15">
        <f t="shared" ca="1" si="90"/>
        <v>0</v>
      </c>
      <c r="S173" s="15">
        <f t="shared" ca="1" si="90"/>
        <v>0</v>
      </c>
      <c r="T173" s="15">
        <f t="shared" ca="1" si="90"/>
        <v>0</v>
      </c>
      <c r="U173" s="15">
        <f t="shared" ca="1" si="90"/>
        <v>0</v>
      </c>
      <c r="V173" s="15">
        <f t="shared" ca="1" si="90"/>
        <v>0</v>
      </c>
      <c r="W173" s="15">
        <f t="shared" ca="1" si="90"/>
        <v>0</v>
      </c>
      <c r="X173" s="15">
        <f t="shared" ca="1" si="90"/>
        <v>0</v>
      </c>
      <c r="Y173" s="15">
        <f t="shared" ca="1" si="90"/>
        <v>0</v>
      </c>
      <c r="Z173" s="15">
        <f t="shared" ca="1" si="90"/>
        <v>0</v>
      </c>
      <c r="AA173" s="15">
        <f t="shared" ca="1" si="90"/>
        <v>0</v>
      </c>
      <c r="AB173" s="15">
        <f t="shared" ca="1" si="90"/>
        <v>0</v>
      </c>
      <c r="AC173" s="15">
        <f t="shared" ca="1" si="90"/>
        <v>0</v>
      </c>
      <c r="AD173" s="15">
        <f t="shared" ca="1" si="90"/>
        <v>0</v>
      </c>
      <c r="AE173" s="15">
        <f t="shared" ca="1" si="90"/>
        <v>0</v>
      </c>
      <c r="AF173" s="15">
        <f t="shared" ca="1" si="90"/>
        <v>0</v>
      </c>
      <c r="AG173" s="15">
        <f t="shared" ca="1" si="90"/>
        <v>0</v>
      </c>
      <c r="AH173" s="15">
        <f t="shared" ca="1" si="90"/>
        <v>0</v>
      </c>
      <c r="AI173" s="15">
        <f t="shared" ca="1" si="90"/>
        <v>0</v>
      </c>
      <c r="AJ173" s="15">
        <f t="shared" ca="1" si="90"/>
        <v>0</v>
      </c>
      <c r="AK173" s="15">
        <f t="shared" ca="1" si="90"/>
        <v>0</v>
      </c>
      <c r="AL173" s="15">
        <f t="shared" ca="1" si="90"/>
        <v>0</v>
      </c>
      <c r="AM173" s="15">
        <f t="shared" ca="1" si="90"/>
        <v>0</v>
      </c>
      <c r="AN173" s="15">
        <f t="shared" ca="1" si="90"/>
        <v>0</v>
      </c>
      <c r="AO173" s="15">
        <f t="shared" ca="1" si="90"/>
        <v>0</v>
      </c>
      <c r="AP173" s="15">
        <f t="shared" ca="1" si="90"/>
        <v>0</v>
      </c>
      <c r="AQ173" s="15">
        <f t="shared" ca="1" si="90"/>
        <v>0</v>
      </c>
      <c r="AR173" s="15">
        <f t="shared" ca="1" si="90"/>
        <v>0</v>
      </c>
      <c r="AS173" s="15">
        <f t="shared" ca="1" si="90"/>
        <v>0</v>
      </c>
      <c r="AT173" s="15">
        <f t="shared" ca="1" si="90"/>
        <v>0</v>
      </c>
      <c r="AU173" s="15">
        <f t="shared" ca="1" si="90"/>
        <v>0</v>
      </c>
      <c r="AV173" s="15">
        <f t="shared" ca="1" si="90"/>
        <v>0</v>
      </c>
      <c r="AW173" s="15">
        <f t="shared" ca="1" si="90"/>
        <v>0</v>
      </c>
      <c r="AX173" s="15">
        <f t="shared" ca="1" si="90"/>
        <v>0</v>
      </c>
      <c r="AY173" s="15">
        <f t="shared" ca="1" si="90"/>
        <v>0</v>
      </c>
      <c r="AZ173" s="15">
        <f t="shared" ca="1" si="90"/>
        <v>0</v>
      </c>
      <c r="BA173" s="15">
        <f t="shared" ca="1" si="90"/>
        <v>0</v>
      </c>
      <c r="BB173" s="15">
        <f t="shared" ca="1" si="90"/>
        <v>0</v>
      </c>
      <c r="BC173" s="15">
        <f t="shared" ca="1" si="90"/>
        <v>0</v>
      </c>
      <c r="BD173" s="15">
        <f t="shared" ca="1" si="90"/>
        <v>0</v>
      </c>
      <c r="BE173" s="15">
        <f t="shared" ca="1" si="90"/>
        <v>0</v>
      </c>
      <c r="BF173" s="15">
        <f t="shared" ca="1" si="90"/>
        <v>0</v>
      </c>
      <c r="BG173" s="15">
        <f t="shared" ca="1" si="90"/>
        <v>0</v>
      </c>
    </row>
    <row r="174" spans="1:59" x14ac:dyDescent="0.2">
      <c r="A174" s="189">
        <f t="shared" ca="1" si="79"/>
        <v>0</v>
      </c>
      <c r="B174" s="189">
        <f t="shared" ca="1" si="80"/>
        <v>0</v>
      </c>
      <c r="C174" s="189">
        <f t="shared" ca="1" si="81"/>
        <v>0</v>
      </c>
      <c r="D174" s="189">
        <f t="shared" ca="1" si="82"/>
        <v>0</v>
      </c>
      <c r="E174" s="189">
        <f t="shared" ca="1" si="83"/>
        <v>0</v>
      </c>
      <c r="F174" s="15">
        <f t="shared" ca="1" si="84"/>
        <v>0</v>
      </c>
      <c r="G174" s="15">
        <f t="shared" ca="1" si="85"/>
        <v>0</v>
      </c>
      <c r="H174" s="15">
        <f t="shared" ca="1" si="90"/>
        <v>0</v>
      </c>
      <c r="I174" s="15">
        <f t="shared" ca="1" si="90"/>
        <v>0</v>
      </c>
      <c r="J174" s="15">
        <f t="shared" ca="1" si="90"/>
        <v>0</v>
      </c>
      <c r="K174" s="15">
        <f t="shared" ca="1" si="90"/>
        <v>0</v>
      </c>
      <c r="L174" s="15">
        <f t="shared" ca="1" si="90"/>
        <v>0</v>
      </c>
      <c r="M174" s="15">
        <f t="shared" ca="1" si="90"/>
        <v>0</v>
      </c>
      <c r="N174" s="15">
        <f t="shared" ca="1" si="90"/>
        <v>0</v>
      </c>
      <c r="O174" s="15">
        <f t="shared" ca="1" si="90"/>
        <v>0</v>
      </c>
      <c r="P174" s="15">
        <f t="shared" ca="1" si="90"/>
        <v>0</v>
      </c>
      <c r="Q174" s="15">
        <f t="shared" ca="1" si="90"/>
        <v>0</v>
      </c>
      <c r="R174" s="15">
        <f t="shared" ca="1" si="90"/>
        <v>0</v>
      </c>
      <c r="S174" s="15">
        <f t="shared" ca="1" si="90"/>
        <v>0</v>
      </c>
      <c r="T174" s="15">
        <f t="shared" ca="1" si="90"/>
        <v>0</v>
      </c>
      <c r="U174" s="15">
        <f t="shared" ca="1" si="90"/>
        <v>0</v>
      </c>
      <c r="V174" s="15">
        <f t="shared" ca="1" si="90"/>
        <v>0</v>
      </c>
      <c r="W174" s="15">
        <f t="shared" ca="1" si="90"/>
        <v>0</v>
      </c>
      <c r="X174" s="15">
        <f t="shared" ca="1" si="90"/>
        <v>0</v>
      </c>
      <c r="Y174" s="15">
        <f t="shared" ca="1" si="90"/>
        <v>0</v>
      </c>
      <c r="Z174" s="15">
        <f t="shared" ca="1" si="90"/>
        <v>0</v>
      </c>
      <c r="AA174" s="15">
        <f t="shared" ca="1" si="90"/>
        <v>0</v>
      </c>
      <c r="AB174" s="15">
        <f t="shared" ca="1" si="90"/>
        <v>0</v>
      </c>
      <c r="AC174" s="15">
        <f t="shared" ca="1" si="90"/>
        <v>0</v>
      </c>
      <c r="AD174" s="15">
        <f t="shared" ca="1" si="90"/>
        <v>0</v>
      </c>
      <c r="AE174" s="15">
        <f t="shared" ca="1" si="90"/>
        <v>0</v>
      </c>
      <c r="AF174" s="15">
        <f t="shared" ca="1" si="90"/>
        <v>0</v>
      </c>
      <c r="AG174" s="15">
        <f t="shared" ca="1" si="90"/>
        <v>0</v>
      </c>
      <c r="AH174" s="15">
        <f t="shared" ca="1" si="90"/>
        <v>0</v>
      </c>
      <c r="AI174" s="15">
        <f t="shared" ca="1" si="90"/>
        <v>0</v>
      </c>
      <c r="AJ174" s="15">
        <f t="shared" ca="1" si="90"/>
        <v>0</v>
      </c>
      <c r="AK174" s="15">
        <f t="shared" ca="1" si="90"/>
        <v>0</v>
      </c>
      <c r="AL174" s="15">
        <f t="shared" ca="1" si="90"/>
        <v>0</v>
      </c>
      <c r="AM174" s="15">
        <f t="shared" ca="1" si="90"/>
        <v>0</v>
      </c>
      <c r="AN174" s="15">
        <f t="shared" ca="1" si="90"/>
        <v>0</v>
      </c>
      <c r="AO174" s="15">
        <f t="shared" ca="1" si="90"/>
        <v>0</v>
      </c>
      <c r="AP174" s="15">
        <f t="shared" ca="1" si="90"/>
        <v>0</v>
      </c>
      <c r="AQ174" s="15">
        <f t="shared" ca="1" si="90"/>
        <v>0</v>
      </c>
      <c r="AR174" s="15">
        <f t="shared" ca="1" si="90"/>
        <v>0</v>
      </c>
      <c r="AS174" s="15">
        <f t="shared" ca="1" si="90"/>
        <v>0</v>
      </c>
      <c r="AT174" s="15">
        <f t="shared" ca="1" si="90"/>
        <v>0</v>
      </c>
      <c r="AU174" s="15">
        <f t="shared" ca="1" si="90"/>
        <v>0</v>
      </c>
      <c r="AV174" s="15">
        <f t="shared" ca="1" si="90"/>
        <v>0</v>
      </c>
      <c r="AW174" s="15">
        <f t="shared" ca="1" si="90"/>
        <v>0</v>
      </c>
      <c r="AX174" s="15">
        <f t="shared" ca="1" si="90"/>
        <v>0</v>
      </c>
      <c r="AY174" s="15">
        <f t="shared" ca="1" si="90"/>
        <v>0</v>
      </c>
      <c r="AZ174" s="15">
        <f t="shared" ca="1" si="90"/>
        <v>0</v>
      </c>
      <c r="BA174" s="15">
        <f t="shared" ca="1" si="90"/>
        <v>0</v>
      </c>
      <c r="BB174" s="15">
        <f t="shared" ca="1" si="90"/>
        <v>0</v>
      </c>
      <c r="BC174" s="15">
        <f t="shared" ca="1" si="90"/>
        <v>0</v>
      </c>
      <c r="BD174" s="15">
        <f t="shared" ca="1" si="90"/>
        <v>0</v>
      </c>
      <c r="BE174" s="15">
        <f t="shared" ca="1" si="90"/>
        <v>0</v>
      </c>
      <c r="BF174" s="15">
        <f t="shared" ca="1" si="90"/>
        <v>0</v>
      </c>
      <c r="BG174" s="15">
        <f t="shared" ca="1" si="90"/>
        <v>0</v>
      </c>
    </row>
    <row r="175" spans="1:59" x14ac:dyDescent="0.2">
      <c r="A175" s="189">
        <f t="shared" ca="1" si="79"/>
        <v>0</v>
      </c>
      <c r="B175" s="189">
        <f t="shared" ca="1" si="80"/>
        <v>0</v>
      </c>
      <c r="C175" s="189">
        <f t="shared" ca="1" si="81"/>
        <v>0</v>
      </c>
      <c r="D175" s="189">
        <f t="shared" ca="1" si="82"/>
        <v>0</v>
      </c>
      <c r="E175" s="189">
        <f t="shared" ca="1" si="83"/>
        <v>0</v>
      </c>
      <c r="F175" s="15">
        <f t="shared" ca="1" si="84"/>
        <v>0</v>
      </c>
      <c r="G175" s="15">
        <f t="shared" ca="1" si="85"/>
        <v>0</v>
      </c>
      <c r="H175" s="15">
        <f t="shared" ca="1" si="90"/>
        <v>0</v>
      </c>
      <c r="I175" s="15">
        <f t="shared" ca="1" si="90"/>
        <v>0</v>
      </c>
      <c r="J175" s="15">
        <f t="shared" ca="1" si="90"/>
        <v>0</v>
      </c>
      <c r="K175" s="15">
        <f t="shared" ca="1" si="90"/>
        <v>0</v>
      </c>
      <c r="L175" s="15">
        <f t="shared" ca="1" si="90"/>
        <v>0</v>
      </c>
      <c r="M175" s="15">
        <f t="shared" ca="1" si="90"/>
        <v>0</v>
      </c>
      <c r="N175" s="15">
        <f t="shared" ca="1" si="90"/>
        <v>0</v>
      </c>
      <c r="O175" s="15">
        <f t="shared" ca="1" si="90"/>
        <v>0</v>
      </c>
      <c r="P175" s="15">
        <f t="shared" ca="1" si="90"/>
        <v>0</v>
      </c>
      <c r="Q175" s="15">
        <f t="shared" ca="1" si="90"/>
        <v>0</v>
      </c>
      <c r="R175" s="15">
        <f t="shared" ca="1" si="90"/>
        <v>0</v>
      </c>
      <c r="S175" s="15">
        <f t="shared" ca="1" si="90"/>
        <v>0</v>
      </c>
      <c r="T175" s="15">
        <f t="shared" ca="1" si="90"/>
        <v>0</v>
      </c>
      <c r="U175" s="15">
        <f t="shared" ca="1" si="90"/>
        <v>0</v>
      </c>
      <c r="V175" s="15">
        <f t="shared" ca="1" si="90"/>
        <v>0</v>
      </c>
      <c r="W175" s="15">
        <f t="shared" ca="1" si="90"/>
        <v>0</v>
      </c>
      <c r="X175" s="15">
        <f t="shared" ca="1" si="90"/>
        <v>0</v>
      </c>
      <c r="Y175" s="15">
        <f t="shared" ca="1" si="90"/>
        <v>0</v>
      </c>
      <c r="Z175" s="15">
        <f t="shared" ca="1" si="90"/>
        <v>0</v>
      </c>
      <c r="AA175" s="15">
        <f t="shared" ca="1" si="90"/>
        <v>0</v>
      </c>
      <c r="AB175" s="15">
        <f t="shared" ca="1" si="90"/>
        <v>0</v>
      </c>
      <c r="AC175" s="15">
        <f t="shared" ca="1" si="90"/>
        <v>0</v>
      </c>
      <c r="AD175" s="15">
        <f t="shared" ca="1" si="90"/>
        <v>0</v>
      </c>
      <c r="AE175" s="15">
        <f t="shared" ca="1" si="90"/>
        <v>0</v>
      </c>
      <c r="AF175" s="15">
        <f t="shared" ca="1" si="90"/>
        <v>0</v>
      </c>
      <c r="AG175" s="15">
        <f t="shared" ca="1" si="90"/>
        <v>0</v>
      </c>
      <c r="AH175" s="15">
        <f t="shared" ca="1" si="90"/>
        <v>0</v>
      </c>
      <c r="AI175" s="15">
        <f t="shared" ca="1" si="90"/>
        <v>0</v>
      </c>
      <c r="AJ175" s="15">
        <f t="shared" ca="1" si="90"/>
        <v>0</v>
      </c>
      <c r="AK175" s="15">
        <f t="shared" ca="1" si="90"/>
        <v>0</v>
      </c>
      <c r="AL175" s="15">
        <f t="shared" ca="1" si="90"/>
        <v>0</v>
      </c>
      <c r="AM175" s="15">
        <f t="shared" ca="1" si="90"/>
        <v>0</v>
      </c>
      <c r="AN175" s="15">
        <f t="shared" ca="1" si="90"/>
        <v>0</v>
      </c>
      <c r="AO175" s="15">
        <f t="shared" ca="1" si="90"/>
        <v>0</v>
      </c>
      <c r="AP175" s="15">
        <f t="shared" ca="1" si="90"/>
        <v>0</v>
      </c>
      <c r="AQ175" s="15">
        <f t="shared" ca="1" si="90"/>
        <v>0</v>
      </c>
      <c r="AR175" s="15">
        <f t="shared" ca="1" si="90"/>
        <v>0</v>
      </c>
      <c r="AS175" s="15">
        <f t="shared" ca="1" si="90"/>
        <v>0</v>
      </c>
      <c r="AT175" s="15">
        <f t="shared" ca="1" si="90"/>
        <v>0</v>
      </c>
      <c r="AU175" s="15">
        <f t="shared" ca="1" si="90"/>
        <v>0</v>
      </c>
      <c r="AV175" s="15">
        <f t="shared" ca="1" si="90"/>
        <v>0</v>
      </c>
      <c r="AW175" s="15">
        <f t="shared" ca="1" si="90"/>
        <v>0</v>
      </c>
      <c r="AX175" s="15">
        <f t="shared" ca="1" si="90"/>
        <v>0</v>
      </c>
      <c r="AY175" s="15">
        <f t="shared" ca="1" si="90"/>
        <v>0</v>
      </c>
      <c r="AZ175" s="15">
        <f t="shared" ca="1" si="90"/>
        <v>0</v>
      </c>
      <c r="BA175" s="15">
        <f t="shared" ca="1" si="90"/>
        <v>0</v>
      </c>
      <c r="BB175" s="15">
        <f t="shared" ca="1" si="90"/>
        <v>0</v>
      </c>
      <c r="BC175" s="15">
        <f t="shared" ca="1" si="90"/>
        <v>0</v>
      </c>
      <c r="BD175" s="15">
        <f t="shared" ca="1" si="90"/>
        <v>0</v>
      </c>
      <c r="BE175" s="15">
        <f t="shared" ca="1" si="90"/>
        <v>0</v>
      </c>
      <c r="BF175" s="15">
        <f t="shared" ca="1" si="90"/>
        <v>0</v>
      </c>
      <c r="BG175" s="15">
        <f t="shared" ca="1" si="90"/>
        <v>0</v>
      </c>
    </row>
    <row r="176" spans="1:59" x14ac:dyDescent="0.2">
      <c r="A176" s="189">
        <f t="shared" ca="1" si="79"/>
        <v>0</v>
      </c>
      <c r="B176" s="189">
        <f t="shared" ca="1" si="80"/>
        <v>0</v>
      </c>
      <c r="C176" s="189">
        <f t="shared" ca="1" si="81"/>
        <v>0</v>
      </c>
      <c r="D176" s="189">
        <f t="shared" ca="1" si="82"/>
        <v>0</v>
      </c>
      <c r="E176" s="189">
        <f t="shared" ca="1" si="83"/>
        <v>0</v>
      </c>
      <c r="F176" s="15">
        <f t="shared" ca="1" si="84"/>
        <v>0</v>
      </c>
      <c r="G176" s="15">
        <f t="shared" ca="1" si="85"/>
        <v>0</v>
      </c>
      <c r="H176" s="15">
        <f t="shared" ca="1" si="90"/>
        <v>0</v>
      </c>
      <c r="I176" s="15">
        <f t="shared" ca="1" si="90"/>
        <v>0</v>
      </c>
      <c r="J176" s="15">
        <f t="shared" ca="1" si="90"/>
        <v>0</v>
      </c>
      <c r="K176" s="15">
        <f t="shared" ca="1" si="90"/>
        <v>0</v>
      </c>
      <c r="L176" s="15">
        <f t="shared" ca="1" si="90"/>
        <v>0</v>
      </c>
      <c r="M176" s="15">
        <f t="shared" ca="1" si="90"/>
        <v>0</v>
      </c>
      <c r="N176" s="15">
        <f t="shared" ca="1" si="90"/>
        <v>0</v>
      </c>
      <c r="O176" s="15">
        <f t="shared" ca="1" si="90"/>
        <v>0</v>
      </c>
      <c r="P176" s="15">
        <f t="shared" ca="1" si="90"/>
        <v>0</v>
      </c>
      <c r="Q176" s="15">
        <f t="shared" ca="1" si="90"/>
        <v>0</v>
      </c>
      <c r="R176" s="15">
        <f t="shared" ca="1" si="90"/>
        <v>0</v>
      </c>
      <c r="S176" s="15">
        <f t="shared" ca="1" si="90"/>
        <v>0</v>
      </c>
      <c r="T176" s="15">
        <f t="shared" ca="1" si="90"/>
        <v>0</v>
      </c>
      <c r="U176" s="15">
        <f t="shared" ca="1" si="90"/>
        <v>0</v>
      </c>
      <c r="V176" s="15">
        <f t="shared" ca="1" si="90"/>
        <v>0</v>
      </c>
      <c r="W176" s="15">
        <f t="shared" ca="1" si="90"/>
        <v>0</v>
      </c>
      <c r="X176" s="15">
        <f t="shared" ca="1" si="90"/>
        <v>0</v>
      </c>
      <c r="Y176" s="15">
        <f t="shared" ca="1" si="90"/>
        <v>0</v>
      </c>
      <c r="Z176" s="15">
        <f t="shared" ca="1" si="90"/>
        <v>0</v>
      </c>
      <c r="AA176" s="15">
        <f t="shared" ca="1" si="90"/>
        <v>0</v>
      </c>
      <c r="AB176" s="15">
        <f t="shared" ca="1" si="90"/>
        <v>0</v>
      </c>
      <c r="AC176" s="15">
        <f t="shared" ca="1" si="90"/>
        <v>0</v>
      </c>
      <c r="AD176" s="15">
        <f t="shared" ca="1" si="90"/>
        <v>0</v>
      </c>
      <c r="AE176" s="15">
        <f t="shared" ca="1" si="90"/>
        <v>0</v>
      </c>
      <c r="AF176" s="15">
        <f t="shared" ca="1" si="90"/>
        <v>0</v>
      </c>
      <c r="AG176" s="15">
        <f t="shared" ca="1" si="90"/>
        <v>0</v>
      </c>
      <c r="AH176" s="15">
        <f t="shared" ca="1" si="90"/>
        <v>0</v>
      </c>
      <c r="AI176" s="15">
        <f t="shared" ca="1" si="90"/>
        <v>0</v>
      </c>
      <c r="AJ176" s="15">
        <f t="shared" ca="1" si="90"/>
        <v>0</v>
      </c>
      <c r="AK176" s="15">
        <f t="shared" ref="H176:BG181" ca="1" si="91">IFERROR(SUMIFS(OFFSET(INDIRECT(ADDRESS(1,1,1,1,TEXT(AK$2,"YYYY-MM-DD"))),3,AK$20-1,40,1),OFFSET(INDIRECT(ADDRESS(1,1,1,1,TEXT(AK$2,"YYYY-MM-DD"))),3,0,40,1),$A176,OFFSET(INDIRECT(ADDRESS(1,1,1,1,TEXT(AK$2,"YYYY-MM-DD"))),3,AK$20,40,1),"Y"),0)+IFERROR(SUMIFS(OFFSET(INDIRECT(ADDRESS(1,1,1,1,TEXT(AK$2,"YYYY-MM-DD"))),3,AK$20-1,40,1),OFFSET(INDIRECT(ADDRESS(1,1,1,1,TEXT(AK$2,"YYYY-MM-DD"))),3,0,40,1),$A176,OFFSET(INDIRECT(ADDRESS(1,1,1,1,TEXT(AK$2,"YYYY-MM-DD"))),3,AK$20,40,1),"N",OFFSET(INDIRECT(ADDRESS(1,1,1,1,TEXT(AK$2,"YYYY-MM-DD"))),3,3,40,1),"Leave"),0)+IFERROR(IF($F$19="N",SUMIFS(OFFSET(INDIRECT(ADDRESS(1,1,1,1,TEXT(AK$2,"YYYY-MM-DD"))),3,AK$20-1,40,1),OFFSET(INDIRECT(ADDRESS(1,1,1,1,TEXT(AK$2,"YYYY-MM-DD"))),3,0,40,1),$A176,OFFSET(INDIRECT(ADDRESS(1,1,1,1,TEXT(AK$2,"YYYY-MM-DD"))),3,AK$20,40,1),"N",OFFSET(INDIRECT(ADDRESS(1,1,1,1,TEXT(AK$2,"YYYY-MM-DD"))),3,3,40,1),"&lt;&gt;Leave")),0)</f>
        <v>0</v>
      </c>
      <c r="AL176" s="15">
        <f t="shared" ca="1" si="91"/>
        <v>0</v>
      </c>
      <c r="AM176" s="15">
        <f t="shared" ca="1" si="91"/>
        <v>0</v>
      </c>
      <c r="AN176" s="15">
        <f t="shared" ca="1" si="91"/>
        <v>0</v>
      </c>
      <c r="AO176" s="15">
        <f t="shared" ca="1" si="91"/>
        <v>0</v>
      </c>
      <c r="AP176" s="15">
        <f t="shared" ca="1" si="91"/>
        <v>0</v>
      </c>
      <c r="AQ176" s="15">
        <f t="shared" ca="1" si="91"/>
        <v>0</v>
      </c>
      <c r="AR176" s="15">
        <f t="shared" ca="1" si="91"/>
        <v>0</v>
      </c>
      <c r="AS176" s="15">
        <f t="shared" ca="1" si="91"/>
        <v>0</v>
      </c>
      <c r="AT176" s="15">
        <f t="shared" ca="1" si="91"/>
        <v>0</v>
      </c>
      <c r="AU176" s="15">
        <f t="shared" ca="1" si="91"/>
        <v>0</v>
      </c>
      <c r="AV176" s="15">
        <f t="shared" ca="1" si="91"/>
        <v>0</v>
      </c>
      <c r="AW176" s="15">
        <f t="shared" ca="1" si="91"/>
        <v>0</v>
      </c>
      <c r="AX176" s="15">
        <f t="shared" ca="1" si="91"/>
        <v>0</v>
      </c>
      <c r="AY176" s="15">
        <f t="shared" ca="1" si="91"/>
        <v>0</v>
      </c>
      <c r="AZ176" s="15">
        <f t="shared" ca="1" si="91"/>
        <v>0</v>
      </c>
      <c r="BA176" s="15">
        <f t="shared" ca="1" si="91"/>
        <v>0</v>
      </c>
      <c r="BB176" s="15">
        <f t="shared" ca="1" si="91"/>
        <v>0</v>
      </c>
      <c r="BC176" s="15">
        <f t="shared" ca="1" si="91"/>
        <v>0</v>
      </c>
      <c r="BD176" s="15">
        <f t="shared" ca="1" si="91"/>
        <v>0</v>
      </c>
      <c r="BE176" s="15">
        <f t="shared" ca="1" si="91"/>
        <v>0</v>
      </c>
      <c r="BF176" s="15">
        <f t="shared" ca="1" si="91"/>
        <v>0</v>
      </c>
      <c r="BG176" s="15">
        <f t="shared" ca="1" si="91"/>
        <v>0</v>
      </c>
    </row>
    <row r="177" spans="1:59" x14ac:dyDescent="0.2">
      <c r="A177" s="189">
        <f t="shared" ca="1" si="79"/>
        <v>0</v>
      </c>
      <c r="B177" s="189">
        <f t="shared" ca="1" si="80"/>
        <v>0</v>
      </c>
      <c r="C177" s="189">
        <f t="shared" ca="1" si="81"/>
        <v>0</v>
      </c>
      <c r="D177" s="189">
        <f t="shared" ca="1" si="82"/>
        <v>0</v>
      </c>
      <c r="E177" s="189">
        <f t="shared" ca="1" si="83"/>
        <v>0</v>
      </c>
      <c r="F177" s="15">
        <f t="shared" ca="1" si="84"/>
        <v>0</v>
      </c>
      <c r="G177" s="15">
        <f t="shared" ca="1" si="85"/>
        <v>0</v>
      </c>
      <c r="H177" s="15">
        <f t="shared" ca="1" si="91"/>
        <v>0</v>
      </c>
      <c r="I177" s="15">
        <f t="shared" ca="1" si="91"/>
        <v>0</v>
      </c>
      <c r="J177" s="15">
        <f t="shared" ca="1" si="91"/>
        <v>0</v>
      </c>
      <c r="K177" s="15">
        <f t="shared" ca="1" si="91"/>
        <v>0</v>
      </c>
      <c r="L177" s="15">
        <f t="shared" ca="1" si="91"/>
        <v>0</v>
      </c>
      <c r="M177" s="15">
        <f t="shared" ca="1" si="91"/>
        <v>0</v>
      </c>
      <c r="N177" s="15">
        <f t="shared" ca="1" si="91"/>
        <v>0</v>
      </c>
      <c r="O177" s="15">
        <f t="shared" ca="1" si="91"/>
        <v>0</v>
      </c>
      <c r="P177" s="15">
        <f t="shared" ca="1" si="91"/>
        <v>0</v>
      </c>
      <c r="Q177" s="15">
        <f t="shared" ca="1" si="91"/>
        <v>0</v>
      </c>
      <c r="R177" s="15">
        <f t="shared" ca="1" si="91"/>
        <v>0</v>
      </c>
      <c r="S177" s="15">
        <f t="shared" ca="1" si="91"/>
        <v>0</v>
      </c>
      <c r="T177" s="15">
        <f t="shared" ca="1" si="91"/>
        <v>0</v>
      </c>
      <c r="U177" s="15">
        <f t="shared" ca="1" si="91"/>
        <v>0</v>
      </c>
      <c r="V177" s="15">
        <f t="shared" ca="1" si="91"/>
        <v>0</v>
      </c>
      <c r="W177" s="15">
        <f t="shared" ca="1" si="91"/>
        <v>0</v>
      </c>
      <c r="X177" s="15">
        <f t="shared" ca="1" si="91"/>
        <v>0</v>
      </c>
      <c r="Y177" s="15">
        <f t="shared" ca="1" si="91"/>
        <v>0</v>
      </c>
      <c r="Z177" s="15">
        <f t="shared" ca="1" si="91"/>
        <v>0</v>
      </c>
      <c r="AA177" s="15">
        <f t="shared" ca="1" si="91"/>
        <v>0</v>
      </c>
      <c r="AB177" s="15">
        <f t="shared" ca="1" si="91"/>
        <v>0</v>
      </c>
      <c r="AC177" s="15">
        <f t="shared" ca="1" si="91"/>
        <v>0</v>
      </c>
      <c r="AD177" s="15">
        <f t="shared" ca="1" si="91"/>
        <v>0</v>
      </c>
      <c r="AE177" s="15">
        <f t="shared" ca="1" si="91"/>
        <v>0</v>
      </c>
      <c r="AF177" s="15">
        <f t="shared" ca="1" si="91"/>
        <v>0</v>
      </c>
      <c r="AG177" s="15">
        <f t="shared" ca="1" si="91"/>
        <v>0</v>
      </c>
      <c r="AH177" s="15">
        <f t="shared" ca="1" si="91"/>
        <v>0</v>
      </c>
      <c r="AI177" s="15">
        <f t="shared" ca="1" si="91"/>
        <v>0</v>
      </c>
      <c r="AJ177" s="15">
        <f t="shared" ca="1" si="91"/>
        <v>0</v>
      </c>
      <c r="AK177" s="15">
        <f t="shared" ca="1" si="91"/>
        <v>0</v>
      </c>
      <c r="AL177" s="15">
        <f t="shared" ca="1" si="91"/>
        <v>0</v>
      </c>
      <c r="AM177" s="15">
        <f t="shared" ca="1" si="91"/>
        <v>0</v>
      </c>
      <c r="AN177" s="15">
        <f t="shared" ca="1" si="91"/>
        <v>0</v>
      </c>
      <c r="AO177" s="15">
        <f t="shared" ca="1" si="91"/>
        <v>0</v>
      </c>
      <c r="AP177" s="15">
        <f t="shared" ca="1" si="91"/>
        <v>0</v>
      </c>
      <c r="AQ177" s="15">
        <f t="shared" ca="1" si="91"/>
        <v>0</v>
      </c>
      <c r="AR177" s="15">
        <f t="shared" ca="1" si="91"/>
        <v>0</v>
      </c>
      <c r="AS177" s="15">
        <f t="shared" ca="1" si="91"/>
        <v>0</v>
      </c>
      <c r="AT177" s="15">
        <f t="shared" ca="1" si="91"/>
        <v>0</v>
      </c>
      <c r="AU177" s="15">
        <f t="shared" ca="1" si="91"/>
        <v>0</v>
      </c>
      <c r="AV177" s="15">
        <f t="shared" ca="1" si="91"/>
        <v>0</v>
      </c>
      <c r="AW177" s="15">
        <f t="shared" ca="1" si="91"/>
        <v>0</v>
      </c>
      <c r="AX177" s="15">
        <f t="shared" ca="1" si="91"/>
        <v>0</v>
      </c>
      <c r="AY177" s="15">
        <f t="shared" ca="1" si="91"/>
        <v>0</v>
      </c>
      <c r="AZ177" s="15">
        <f t="shared" ca="1" si="91"/>
        <v>0</v>
      </c>
      <c r="BA177" s="15">
        <f t="shared" ca="1" si="91"/>
        <v>0</v>
      </c>
      <c r="BB177" s="15">
        <f t="shared" ca="1" si="91"/>
        <v>0</v>
      </c>
      <c r="BC177" s="15">
        <f t="shared" ca="1" si="91"/>
        <v>0</v>
      </c>
      <c r="BD177" s="15">
        <f t="shared" ca="1" si="91"/>
        <v>0</v>
      </c>
      <c r="BE177" s="15">
        <f t="shared" ca="1" si="91"/>
        <v>0</v>
      </c>
      <c r="BF177" s="15">
        <f t="shared" ca="1" si="91"/>
        <v>0</v>
      </c>
      <c r="BG177" s="15">
        <f t="shared" ca="1" si="91"/>
        <v>0</v>
      </c>
    </row>
    <row r="178" spans="1:59" x14ac:dyDescent="0.2">
      <c r="A178" s="189">
        <f t="shared" ca="1" si="79"/>
        <v>0</v>
      </c>
      <c r="B178" s="189">
        <f t="shared" ca="1" si="80"/>
        <v>0</v>
      </c>
      <c r="C178" s="189">
        <f t="shared" ca="1" si="81"/>
        <v>0</v>
      </c>
      <c r="D178" s="189">
        <f t="shared" ca="1" si="82"/>
        <v>0</v>
      </c>
      <c r="E178" s="189">
        <f t="shared" ca="1" si="83"/>
        <v>0</v>
      </c>
      <c r="F178" s="15">
        <f t="shared" ca="1" si="84"/>
        <v>0</v>
      </c>
      <c r="G178" s="15">
        <f t="shared" ca="1" si="85"/>
        <v>0</v>
      </c>
      <c r="H178" s="15">
        <f t="shared" ca="1" si="91"/>
        <v>0</v>
      </c>
      <c r="I178" s="15">
        <f t="shared" ca="1" si="91"/>
        <v>0</v>
      </c>
      <c r="J178" s="15">
        <f t="shared" ca="1" si="91"/>
        <v>0</v>
      </c>
      <c r="K178" s="15">
        <f t="shared" ca="1" si="91"/>
        <v>0</v>
      </c>
      <c r="L178" s="15">
        <f t="shared" ca="1" si="91"/>
        <v>0</v>
      </c>
      <c r="M178" s="15">
        <f t="shared" ca="1" si="91"/>
        <v>0</v>
      </c>
      <c r="N178" s="15">
        <f t="shared" ca="1" si="91"/>
        <v>0</v>
      </c>
      <c r="O178" s="15">
        <f t="shared" ca="1" si="91"/>
        <v>0</v>
      </c>
      <c r="P178" s="15">
        <f t="shared" ca="1" si="91"/>
        <v>0</v>
      </c>
      <c r="Q178" s="15">
        <f t="shared" ca="1" si="91"/>
        <v>0</v>
      </c>
      <c r="R178" s="15">
        <f t="shared" ca="1" si="91"/>
        <v>0</v>
      </c>
      <c r="S178" s="15">
        <f t="shared" ca="1" si="91"/>
        <v>0</v>
      </c>
      <c r="T178" s="15">
        <f t="shared" ca="1" si="91"/>
        <v>0</v>
      </c>
      <c r="U178" s="15">
        <f t="shared" ca="1" si="91"/>
        <v>0</v>
      </c>
      <c r="V178" s="15">
        <f t="shared" ca="1" si="91"/>
        <v>0</v>
      </c>
      <c r="W178" s="15">
        <f t="shared" ca="1" si="91"/>
        <v>0</v>
      </c>
      <c r="X178" s="15">
        <f t="shared" ca="1" si="91"/>
        <v>0</v>
      </c>
      <c r="Y178" s="15">
        <f t="shared" ca="1" si="91"/>
        <v>0</v>
      </c>
      <c r="Z178" s="15">
        <f t="shared" ca="1" si="91"/>
        <v>0</v>
      </c>
      <c r="AA178" s="15">
        <f t="shared" ca="1" si="91"/>
        <v>0</v>
      </c>
      <c r="AB178" s="15">
        <f t="shared" ca="1" si="91"/>
        <v>0</v>
      </c>
      <c r="AC178" s="15">
        <f t="shared" ca="1" si="91"/>
        <v>0</v>
      </c>
      <c r="AD178" s="15">
        <f t="shared" ca="1" si="91"/>
        <v>0</v>
      </c>
      <c r="AE178" s="15">
        <f t="shared" ca="1" si="91"/>
        <v>0</v>
      </c>
      <c r="AF178" s="15">
        <f t="shared" ca="1" si="91"/>
        <v>0</v>
      </c>
      <c r="AG178" s="15">
        <f t="shared" ca="1" si="91"/>
        <v>0</v>
      </c>
      <c r="AH178" s="15">
        <f t="shared" ca="1" si="91"/>
        <v>0</v>
      </c>
      <c r="AI178" s="15">
        <f t="shared" ca="1" si="91"/>
        <v>0</v>
      </c>
      <c r="AJ178" s="15">
        <f t="shared" ca="1" si="91"/>
        <v>0</v>
      </c>
      <c r="AK178" s="15">
        <f t="shared" ca="1" si="91"/>
        <v>0</v>
      </c>
      <c r="AL178" s="15">
        <f t="shared" ca="1" si="91"/>
        <v>0</v>
      </c>
      <c r="AM178" s="15">
        <f t="shared" ca="1" si="91"/>
        <v>0</v>
      </c>
      <c r="AN178" s="15">
        <f t="shared" ca="1" si="91"/>
        <v>0</v>
      </c>
      <c r="AO178" s="15">
        <f t="shared" ca="1" si="91"/>
        <v>0</v>
      </c>
      <c r="AP178" s="15">
        <f t="shared" ca="1" si="91"/>
        <v>0</v>
      </c>
      <c r="AQ178" s="15">
        <f t="shared" ca="1" si="91"/>
        <v>0</v>
      </c>
      <c r="AR178" s="15">
        <f t="shared" ca="1" si="91"/>
        <v>0</v>
      </c>
      <c r="AS178" s="15">
        <f t="shared" ca="1" si="91"/>
        <v>0</v>
      </c>
      <c r="AT178" s="15">
        <f t="shared" ca="1" si="91"/>
        <v>0</v>
      </c>
      <c r="AU178" s="15">
        <f t="shared" ca="1" si="91"/>
        <v>0</v>
      </c>
      <c r="AV178" s="15">
        <f t="shared" ca="1" si="91"/>
        <v>0</v>
      </c>
      <c r="AW178" s="15">
        <f t="shared" ca="1" si="91"/>
        <v>0</v>
      </c>
      <c r="AX178" s="15">
        <f t="shared" ca="1" si="91"/>
        <v>0</v>
      </c>
      <c r="AY178" s="15">
        <f t="shared" ca="1" si="91"/>
        <v>0</v>
      </c>
      <c r="AZ178" s="15">
        <f t="shared" ca="1" si="91"/>
        <v>0</v>
      </c>
      <c r="BA178" s="15">
        <f t="shared" ca="1" si="91"/>
        <v>0</v>
      </c>
      <c r="BB178" s="15">
        <f t="shared" ca="1" si="91"/>
        <v>0</v>
      </c>
      <c r="BC178" s="15">
        <f t="shared" ca="1" si="91"/>
        <v>0</v>
      </c>
      <c r="BD178" s="15">
        <f t="shared" ca="1" si="91"/>
        <v>0</v>
      </c>
      <c r="BE178" s="15">
        <f t="shared" ca="1" si="91"/>
        <v>0</v>
      </c>
      <c r="BF178" s="15">
        <f t="shared" ca="1" si="91"/>
        <v>0</v>
      </c>
      <c r="BG178" s="15">
        <f t="shared" ca="1" si="91"/>
        <v>0</v>
      </c>
    </row>
    <row r="179" spans="1:59" x14ac:dyDescent="0.2">
      <c r="A179" s="189">
        <f t="shared" ca="1" si="79"/>
        <v>0</v>
      </c>
      <c r="B179" s="189">
        <f t="shared" ca="1" si="80"/>
        <v>0</v>
      </c>
      <c r="C179" s="189">
        <f t="shared" ca="1" si="81"/>
        <v>0</v>
      </c>
      <c r="D179" s="189">
        <f t="shared" ca="1" si="82"/>
        <v>0</v>
      </c>
      <c r="E179" s="189">
        <f t="shared" ca="1" si="83"/>
        <v>0</v>
      </c>
      <c r="F179" s="15">
        <f t="shared" ca="1" si="84"/>
        <v>0</v>
      </c>
      <c r="G179" s="15">
        <f t="shared" ca="1" si="85"/>
        <v>0</v>
      </c>
      <c r="H179" s="15">
        <f t="shared" ca="1" si="91"/>
        <v>0</v>
      </c>
      <c r="I179" s="15">
        <f t="shared" ca="1" si="91"/>
        <v>0</v>
      </c>
      <c r="J179" s="15">
        <f t="shared" ca="1" si="91"/>
        <v>0</v>
      </c>
      <c r="K179" s="15">
        <f t="shared" ca="1" si="91"/>
        <v>0</v>
      </c>
      <c r="L179" s="15">
        <f t="shared" ca="1" si="91"/>
        <v>0</v>
      </c>
      <c r="M179" s="15">
        <f t="shared" ca="1" si="91"/>
        <v>0</v>
      </c>
      <c r="N179" s="15">
        <f t="shared" ca="1" si="91"/>
        <v>0</v>
      </c>
      <c r="O179" s="15">
        <f t="shared" ca="1" si="91"/>
        <v>0</v>
      </c>
      <c r="P179" s="15">
        <f t="shared" ca="1" si="91"/>
        <v>0</v>
      </c>
      <c r="Q179" s="15">
        <f t="shared" ca="1" si="91"/>
        <v>0</v>
      </c>
      <c r="R179" s="15">
        <f t="shared" ca="1" si="91"/>
        <v>0</v>
      </c>
      <c r="S179" s="15">
        <f t="shared" ca="1" si="91"/>
        <v>0</v>
      </c>
      <c r="T179" s="15">
        <f t="shared" ca="1" si="91"/>
        <v>0</v>
      </c>
      <c r="U179" s="15">
        <f t="shared" ca="1" si="91"/>
        <v>0</v>
      </c>
      <c r="V179" s="15">
        <f t="shared" ca="1" si="91"/>
        <v>0</v>
      </c>
      <c r="W179" s="15">
        <f t="shared" ca="1" si="91"/>
        <v>0</v>
      </c>
      <c r="X179" s="15">
        <f t="shared" ca="1" si="91"/>
        <v>0</v>
      </c>
      <c r="Y179" s="15">
        <f t="shared" ca="1" si="91"/>
        <v>0</v>
      </c>
      <c r="Z179" s="15">
        <f t="shared" ca="1" si="91"/>
        <v>0</v>
      </c>
      <c r="AA179" s="15">
        <f t="shared" ca="1" si="91"/>
        <v>0</v>
      </c>
      <c r="AB179" s="15">
        <f t="shared" ca="1" si="91"/>
        <v>0</v>
      </c>
      <c r="AC179" s="15">
        <f t="shared" ca="1" si="91"/>
        <v>0</v>
      </c>
      <c r="AD179" s="15">
        <f t="shared" ca="1" si="91"/>
        <v>0</v>
      </c>
      <c r="AE179" s="15">
        <f t="shared" ca="1" si="91"/>
        <v>0</v>
      </c>
      <c r="AF179" s="15">
        <f t="shared" ca="1" si="91"/>
        <v>0</v>
      </c>
      <c r="AG179" s="15">
        <f t="shared" ca="1" si="91"/>
        <v>0</v>
      </c>
      <c r="AH179" s="15">
        <f t="shared" ca="1" si="91"/>
        <v>0</v>
      </c>
      <c r="AI179" s="15">
        <f t="shared" ca="1" si="91"/>
        <v>0</v>
      </c>
      <c r="AJ179" s="15">
        <f t="shared" ca="1" si="91"/>
        <v>0</v>
      </c>
      <c r="AK179" s="15">
        <f t="shared" ca="1" si="91"/>
        <v>0</v>
      </c>
      <c r="AL179" s="15">
        <f t="shared" ca="1" si="91"/>
        <v>0</v>
      </c>
      <c r="AM179" s="15">
        <f t="shared" ca="1" si="91"/>
        <v>0</v>
      </c>
      <c r="AN179" s="15">
        <f t="shared" ca="1" si="91"/>
        <v>0</v>
      </c>
      <c r="AO179" s="15">
        <f t="shared" ca="1" si="91"/>
        <v>0</v>
      </c>
      <c r="AP179" s="15">
        <f t="shared" ca="1" si="91"/>
        <v>0</v>
      </c>
      <c r="AQ179" s="15">
        <f t="shared" ca="1" si="91"/>
        <v>0</v>
      </c>
      <c r="AR179" s="15">
        <f t="shared" ca="1" si="91"/>
        <v>0</v>
      </c>
      <c r="AS179" s="15">
        <f t="shared" ca="1" si="91"/>
        <v>0</v>
      </c>
      <c r="AT179" s="15">
        <f t="shared" ca="1" si="91"/>
        <v>0</v>
      </c>
      <c r="AU179" s="15">
        <f t="shared" ca="1" si="91"/>
        <v>0</v>
      </c>
      <c r="AV179" s="15">
        <f t="shared" ca="1" si="91"/>
        <v>0</v>
      </c>
      <c r="AW179" s="15">
        <f t="shared" ca="1" si="91"/>
        <v>0</v>
      </c>
      <c r="AX179" s="15">
        <f t="shared" ca="1" si="91"/>
        <v>0</v>
      </c>
      <c r="AY179" s="15">
        <f t="shared" ca="1" si="91"/>
        <v>0</v>
      </c>
      <c r="AZ179" s="15">
        <f t="shared" ca="1" si="91"/>
        <v>0</v>
      </c>
      <c r="BA179" s="15">
        <f t="shared" ca="1" si="91"/>
        <v>0</v>
      </c>
      <c r="BB179" s="15">
        <f t="shared" ca="1" si="91"/>
        <v>0</v>
      </c>
      <c r="BC179" s="15">
        <f t="shared" ca="1" si="91"/>
        <v>0</v>
      </c>
      <c r="BD179" s="15">
        <f t="shared" ca="1" si="91"/>
        <v>0</v>
      </c>
      <c r="BE179" s="15">
        <f t="shared" ca="1" si="91"/>
        <v>0</v>
      </c>
      <c r="BF179" s="15">
        <f t="shared" ca="1" si="91"/>
        <v>0</v>
      </c>
      <c r="BG179" s="15">
        <f t="shared" ca="1" si="91"/>
        <v>0</v>
      </c>
    </row>
    <row r="180" spans="1:59" x14ac:dyDescent="0.2">
      <c r="A180" s="189">
        <f t="shared" ca="1" si="79"/>
        <v>0</v>
      </c>
      <c r="B180" s="189">
        <f t="shared" ca="1" si="80"/>
        <v>0</v>
      </c>
      <c r="C180" s="189">
        <f t="shared" ca="1" si="81"/>
        <v>0</v>
      </c>
      <c r="D180" s="189">
        <f t="shared" ca="1" si="82"/>
        <v>0</v>
      </c>
      <c r="E180" s="189">
        <f t="shared" ca="1" si="83"/>
        <v>0</v>
      </c>
      <c r="F180" s="15">
        <f t="shared" ca="1" si="84"/>
        <v>0</v>
      </c>
      <c r="G180" s="15">
        <f t="shared" ca="1" si="85"/>
        <v>0</v>
      </c>
      <c r="H180" s="15">
        <f t="shared" ca="1" si="91"/>
        <v>0</v>
      </c>
      <c r="I180" s="15">
        <f t="shared" ca="1" si="91"/>
        <v>0</v>
      </c>
      <c r="J180" s="15">
        <f t="shared" ca="1" si="91"/>
        <v>0</v>
      </c>
      <c r="K180" s="15">
        <f t="shared" ca="1" si="91"/>
        <v>0</v>
      </c>
      <c r="L180" s="15">
        <f t="shared" ca="1" si="91"/>
        <v>0</v>
      </c>
      <c r="M180" s="15">
        <f t="shared" ca="1" si="91"/>
        <v>0</v>
      </c>
      <c r="N180" s="15">
        <f t="shared" ca="1" si="91"/>
        <v>0</v>
      </c>
      <c r="O180" s="15">
        <f t="shared" ca="1" si="91"/>
        <v>0</v>
      </c>
      <c r="P180" s="15">
        <f t="shared" ca="1" si="91"/>
        <v>0</v>
      </c>
      <c r="Q180" s="15">
        <f t="shared" ca="1" si="91"/>
        <v>0</v>
      </c>
      <c r="R180" s="15">
        <f t="shared" ca="1" si="91"/>
        <v>0</v>
      </c>
      <c r="S180" s="15">
        <f t="shared" ca="1" si="91"/>
        <v>0</v>
      </c>
      <c r="T180" s="15">
        <f t="shared" ca="1" si="91"/>
        <v>0</v>
      </c>
      <c r="U180" s="15">
        <f t="shared" ca="1" si="91"/>
        <v>0</v>
      </c>
      <c r="V180" s="15">
        <f t="shared" ca="1" si="91"/>
        <v>0</v>
      </c>
      <c r="W180" s="15">
        <f t="shared" ca="1" si="91"/>
        <v>0</v>
      </c>
      <c r="X180" s="15">
        <f t="shared" ca="1" si="91"/>
        <v>0</v>
      </c>
      <c r="Y180" s="15">
        <f t="shared" ca="1" si="91"/>
        <v>0</v>
      </c>
      <c r="Z180" s="15">
        <f t="shared" ca="1" si="91"/>
        <v>0</v>
      </c>
      <c r="AA180" s="15">
        <f t="shared" ca="1" si="91"/>
        <v>0</v>
      </c>
      <c r="AB180" s="15">
        <f t="shared" ca="1" si="91"/>
        <v>0</v>
      </c>
      <c r="AC180" s="15">
        <f t="shared" ca="1" si="91"/>
        <v>0</v>
      </c>
      <c r="AD180" s="15">
        <f t="shared" ca="1" si="91"/>
        <v>0</v>
      </c>
      <c r="AE180" s="15">
        <f t="shared" ca="1" si="91"/>
        <v>0</v>
      </c>
      <c r="AF180" s="15">
        <f t="shared" ca="1" si="91"/>
        <v>0</v>
      </c>
      <c r="AG180" s="15">
        <f t="shared" ca="1" si="91"/>
        <v>0</v>
      </c>
      <c r="AH180" s="15">
        <f t="shared" ca="1" si="91"/>
        <v>0</v>
      </c>
      <c r="AI180" s="15">
        <f t="shared" ca="1" si="91"/>
        <v>0</v>
      </c>
      <c r="AJ180" s="15">
        <f t="shared" ca="1" si="91"/>
        <v>0</v>
      </c>
      <c r="AK180" s="15">
        <f t="shared" ca="1" si="91"/>
        <v>0</v>
      </c>
      <c r="AL180" s="15">
        <f t="shared" ca="1" si="91"/>
        <v>0</v>
      </c>
      <c r="AM180" s="15">
        <f t="shared" ca="1" si="91"/>
        <v>0</v>
      </c>
      <c r="AN180" s="15">
        <f t="shared" ca="1" si="91"/>
        <v>0</v>
      </c>
      <c r="AO180" s="15">
        <f t="shared" ca="1" si="91"/>
        <v>0</v>
      </c>
      <c r="AP180" s="15">
        <f t="shared" ca="1" si="91"/>
        <v>0</v>
      </c>
      <c r="AQ180" s="15">
        <f t="shared" ca="1" si="91"/>
        <v>0</v>
      </c>
      <c r="AR180" s="15">
        <f t="shared" ca="1" si="91"/>
        <v>0</v>
      </c>
      <c r="AS180" s="15">
        <f t="shared" ca="1" si="91"/>
        <v>0</v>
      </c>
      <c r="AT180" s="15">
        <f t="shared" ca="1" si="91"/>
        <v>0</v>
      </c>
      <c r="AU180" s="15">
        <f t="shared" ca="1" si="91"/>
        <v>0</v>
      </c>
      <c r="AV180" s="15">
        <f t="shared" ca="1" si="91"/>
        <v>0</v>
      </c>
      <c r="AW180" s="15">
        <f t="shared" ca="1" si="91"/>
        <v>0</v>
      </c>
      <c r="AX180" s="15">
        <f t="shared" ca="1" si="91"/>
        <v>0</v>
      </c>
      <c r="AY180" s="15">
        <f t="shared" ca="1" si="91"/>
        <v>0</v>
      </c>
      <c r="AZ180" s="15">
        <f t="shared" ca="1" si="91"/>
        <v>0</v>
      </c>
      <c r="BA180" s="15">
        <f t="shared" ca="1" si="91"/>
        <v>0</v>
      </c>
      <c r="BB180" s="15">
        <f t="shared" ca="1" si="91"/>
        <v>0</v>
      </c>
      <c r="BC180" s="15">
        <f t="shared" ca="1" si="91"/>
        <v>0</v>
      </c>
      <c r="BD180" s="15">
        <f t="shared" ca="1" si="91"/>
        <v>0</v>
      </c>
      <c r="BE180" s="15">
        <f t="shared" ca="1" si="91"/>
        <v>0</v>
      </c>
      <c r="BF180" s="15">
        <f t="shared" ca="1" si="91"/>
        <v>0</v>
      </c>
      <c r="BG180" s="15">
        <f t="shared" ca="1" si="91"/>
        <v>0</v>
      </c>
    </row>
    <row r="181" spans="1:59" x14ac:dyDescent="0.2">
      <c r="A181" s="189">
        <f t="shared" ca="1" si="79"/>
        <v>0</v>
      </c>
      <c r="B181" s="189">
        <f t="shared" ca="1" si="80"/>
        <v>0</v>
      </c>
      <c r="C181" s="189">
        <f t="shared" ca="1" si="81"/>
        <v>0</v>
      </c>
      <c r="D181" s="189">
        <f t="shared" ca="1" si="82"/>
        <v>0</v>
      </c>
      <c r="E181" s="189">
        <f t="shared" ca="1" si="83"/>
        <v>0</v>
      </c>
      <c r="F181" s="15">
        <f t="shared" ca="1" si="84"/>
        <v>0</v>
      </c>
      <c r="G181" s="15">
        <f t="shared" ca="1" si="85"/>
        <v>0</v>
      </c>
      <c r="H181" s="15">
        <f t="shared" ca="1" si="91"/>
        <v>0</v>
      </c>
      <c r="I181" s="15">
        <f t="shared" ca="1" si="91"/>
        <v>0</v>
      </c>
      <c r="J181" s="15">
        <f t="shared" ca="1" si="91"/>
        <v>0</v>
      </c>
      <c r="K181" s="15">
        <f t="shared" ca="1" si="91"/>
        <v>0</v>
      </c>
      <c r="L181" s="15">
        <f t="shared" ca="1" si="91"/>
        <v>0</v>
      </c>
      <c r="M181" s="15">
        <f t="shared" ca="1" si="91"/>
        <v>0</v>
      </c>
      <c r="N181" s="15">
        <f t="shared" ca="1" si="91"/>
        <v>0</v>
      </c>
      <c r="O181" s="15">
        <f t="shared" ca="1" si="91"/>
        <v>0</v>
      </c>
      <c r="P181" s="15">
        <f t="shared" ca="1" si="91"/>
        <v>0</v>
      </c>
      <c r="Q181" s="15">
        <f t="shared" ca="1" si="91"/>
        <v>0</v>
      </c>
      <c r="R181" s="15">
        <f t="shared" ca="1" si="91"/>
        <v>0</v>
      </c>
      <c r="S181" s="15">
        <f t="shared" ca="1" si="91"/>
        <v>0</v>
      </c>
      <c r="T181" s="15">
        <f t="shared" ca="1" si="91"/>
        <v>0</v>
      </c>
      <c r="U181" s="15">
        <f t="shared" ca="1" si="91"/>
        <v>0</v>
      </c>
      <c r="V181" s="15">
        <f t="shared" ca="1" si="91"/>
        <v>0</v>
      </c>
      <c r="W181" s="15">
        <f t="shared" ca="1" si="91"/>
        <v>0</v>
      </c>
      <c r="X181" s="15">
        <f t="shared" ca="1" si="91"/>
        <v>0</v>
      </c>
      <c r="Y181" s="15">
        <f t="shared" ca="1" si="91"/>
        <v>0</v>
      </c>
      <c r="Z181" s="15">
        <f t="shared" ca="1" si="91"/>
        <v>0</v>
      </c>
      <c r="AA181" s="15">
        <f t="shared" ca="1" si="91"/>
        <v>0</v>
      </c>
      <c r="AB181" s="15">
        <f t="shared" ca="1" si="91"/>
        <v>0</v>
      </c>
      <c r="AC181" s="15">
        <f t="shared" ca="1" si="91"/>
        <v>0</v>
      </c>
      <c r="AD181" s="15">
        <f t="shared" ca="1" si="91"/>
        <v>0</v>
      </c>
      <c r="AE181" s="15">
        <f t="shared" ca="1" si="91"/>
        <v>0</v>
      </c>
      <c r="AF181" s="15">
        <f t="shared" ref="H181:BG186" ca="1" si="92">IFERROR(SUMIFS(OFFSET(INDIRECT(ADDRESS(1,1,1,1,TEXT(AF$2,"YYYY-MM-DD"))),3,AF$20-1,40,1),OFFSET(INDIRECT(ADDRESS(1,1,1,1,TEXT(AF$2,"YYYY-MM-DD"))),3,0,40,1),$A181,OFFSET(INDIRECT(ADDRESS(1,1,1,1,TEXT(AF$2,"YYYY-MM-DD"))),3,AF$20,40,1),"Y"),0)+IFERROR(SUMIFS(OFFSET(INDIRECT(ADDRESS(1,1,1,1,TEXT(AF$2,"YYYY-MM-DD"))),3,AF$20-1,40,1),OFFSET(INDIRECT(ADDRESS(1,1,1,1,TEXT(AF$2,"YYYY-MM-DD"))),3,0,40,1),$A181,OFFSET(INDIRECT(ADDRESS(1,1,1,1,TEXT(AF$2,"YYYY-MM-DD"))),3,AF$20,40,1),"N",OFFSET(INDIRECT(ADDRESS(1,1,1,1,TEXT(AF$2,"YYYY-MM-DD"))),3,3,40,1),"Leave"),0)+IFERROR(IF($F$19="N",SUMIFS(OFFSET(INDIRECT(ADDRESS(1,1,1,1,TEXT(AF$2,"YYYY-MM-DD"))),3,AF$20-1,40,1),OFFSET(INDIRECT(ADDRESS(1,1,1,1,TEXT(AF$2,"YYYY-MM-DD"))),3,0,40,1),$A181,OFFSET(INDIRECT(ADDRESS(1,1,1,1,TEXT(AF$2,"YYYY-MM-DD"))),3,AF$20,40,1),"N",OFFSET(INDIRECT(ADDRESS(1,1,1,1,TEXT(AF$2,"YYYY-MM-DD"))),3,3,40,1),"&lt;&gt;Leave")),0)</f>
        <v>0</v>
      </c>
      <c r="AG181" s="15">
        <f t="shared" ca="1" si="92"/>
        <v>0</v>
      </c>
      <c r="AH181" s="15">
        <f t="shared" ca="1" si="92"/>
        <v>0</v>
      </c>
      <c r="AI181" s="15">
        <f t="shared" ca="1" si="92"/>
        <v>0</v>
      </c>
      <c r="AJ181" s="15">
        <f t="shared" ca="1" si="92"/>
        <v>0</v>
      </c>
      <c r="AK181" s="15">
        <f t="shared" ca="1" si="92"/>
        <v>0</v>
      </c>
      <c r="AL181" s="15">
        <f t="shared" ca="1" si="92"/>
        <v>0</v>
      </c>
      <c r="AM181" s="15">
        <f t="shared" ca="1" si="92"/>
        <v>0</v>
      </c>
      <c r="AN181" s="15">
        <f t="shared" ca="1" si="92"/>
        <v>0</v>
      </c>
      <c r="AO181" s="15">
        <f t="shared" ca="1" si="92"/>
        <v>0</v>
      </c>
      <c r="AP181" s="15">
        <f t="shared" ca="1" si="92"/>
        <v>0</v>
      </c>
      <c r="AQ181" s="15">
        <f t="shared" ca="1" si="92"/>
        <v>0</v>
      </c>
      <c r="AR181" s="15">
        <f t="shared" ca="1" si="92"/>
        <v>0</v>
      </c>
      <c r="AS181" s="15">
        <f t="shared" ca="1" si="92"/>
        <v>0</v>
      </c>
      <c r="AT181" s="15">
        <f t="shared" ca="1" si="92"/>
        <v>0</v>
      </c>
      <c r="AU181" s="15">
        <f t="shared" ca="1" si="92"/>
        <v>0</v>
      </c>
      <c r="AV181" s="15">
        <f t="shared" ca="1" si="92"/>
        <v>0</v>
      </c>
      <c r="AW181" s="15">
        <f t="shared" ca="1" si="92"/>
        <v>0</v>
      </c>
      <c r="AX181" s="15">
        <f t="shared" ca="1" si="92"/>
        <v>0</v>
      </c>
      <c r="AY181" s="15">
        <f t="shared" ca="1" si="92"/>
        <v>0</v>
      </c>
      <c r="AZ181" s="15">
        <f t="shared" ca="1" si="92"/>
        <v>0</v>
      </c>
      <c r="BA181" s="15">
        <f t="shared" ca="1" si="92"/>
        <v>0</v>
      </c>
      <c r="BB181" s="15">
        <f t="shared" ca="1" si="92"/>
        <v>0</v>
      </c>
      <c r="BC181" s="15">
        <f t="shared" ca="1" si="92"/>
        <v>0</v>
      </c>
      <c r="BD181" s="15">
        <f t="shared" ca="1" si="92"/>
        <v>0</v>
      </c>
      <c r="BE181" s="15">
        <f t="shared" ca="1" si="92"/>
        <v>0</v>
      </c>
      <c r="BF181" s="15">
        <f t="shared" ca="1" si="92"/>
        <v>0</v>
      </c>
      <c r="BG181" s="15">
        <f t="shared" ca="1" si="92"/>
        <v>0</v>
      </c>
    </row>
    <row r="182" spans="1:59" x14ac:dyDescent="0.2">
      <c r="A182" s="189">
        <f t="shared" ca="1" si="79"/>
        <v>0</v>
      </c>
      <c r="B182" s="189">
        <f t="shared" ca="1" si="80"/>
        <v>0</v>
      </c>
      <c r="C182" s="189">
        <f t="shared" ca="1" si="81"/>
        <v>0</v>
      </c>
      <c r="D182" s="189">
        <f t="shared" ca="1" si="82"/>
        <v>0</v>
      </c>
      <c r="E182" s="189">
        <f t="shared" ca="1" si="83"/>
        <v>0</v>
      </c>
      <c r="F182" s="15">
        <f t="shared" ca="1" si="84"/>
        <v>0</v>
      </c>
      <c r="G182" s="15">
        <f t="shared" ca="1" si="85"/>
        <v>0</v>
      </c>
      <c r="H182" s="15">
        <f t="shared" ca="1" si="92"/>
        <v>0</v>
      </c>
      <c r="I182" s="15">
        <f t="shared" ca="1" si="92"/>
        <v>0</v>
      </c>
      <c r="J182" s="15">
        <f t="shared" ca="1" si="92"/>
        <v>0</v>
      </c>
      <c r="K182" s="15">
        <f t="shared" ca="1" si="92"/>
        <v>0</v>
      </c>
      <c r="L182" s="15">
        <f t="shared" ca="1" si="92"/>
        <v>0</v>
      </c>
      <c r="M182" s="15">
        <f t="shared" ca="1" si="92"/>
        <v>0</v>
      </c>
      <c r="N182" s="15">
        <f t="shared" ca="1" si="92"/>
        <v>0</v>
      </c>
      <c r="O182" s="15">
        <f t="shared" ca="1" si="92"/>
        <v>0</v>
      </c>
      <c r="P182" s="15">
        <f t="shared" ca="1" si="92"/>
        <v>0</v>
      </c>
      <c r="Q182" s="15">
        <f t="shared" ca="1" si="92"/>
        <v>0</v>
      </c>
      <c r="R182" s="15">
        <f t="shared" ca="1" si="92"/>
        <v>0</v>
      </c>
      <c r="S182" s="15">
        <f t="shared" ca="1" si="92"/>
        <v>0</v>
      </c>
      <c r="T182" s="15">
        <f t="shared" ca="1" si="92"/>
        <v>0</v>
      </c>
      <c r="U182" s="15">
        <f t="shared" ca="1" si="92"/>
        <v>0</v>
      </c>
      <c r="V182" s="15">
        <f t="shared" ca="1" si="92"/>
        <v>0</v>
      </c>
      <c r="W182" s="15">
        <f t="shared" ca="1" si="92"/>
        <v>0</v>
      </c>
      <c r="X182" s="15">
        <f t="shared" ca="1" si="92"/>
        <v>0</v>
      </c>
      <c r="Y182" s="15">
        <f t="shared" ca="1" si="92"/>
        <v>0</v>
      </c>
      <c r="Z182" s="15">
        <f t="shared" ca="1" si="92"/>
        <v>0</v>
      </c>
      <c r="AA182" s="15">
        <f t="shared" ca="1" si="92"/>
        <v>0</v>
      </c>
      <c r="AB182" s="15">
        <f t="shared" ca="1" si="92"/>
        <v>0</v>
      </c>
      <c r="AC182" s="15">
        <f t="shared" ca="1" si="92"/>
        <v>0</v>
      </c>
      <c r="AD182" s="15">
        <f t="shared" ca="1" si="92"/>
        <v>0</v>
      </c>
      <c r="AE182" s="15">
        <f t="shared" ca="1" si="92"/>
        <v>0</v>
      </c>
      <c r="AF182" s="15">
        <f t="shared" ca="1" si="92"/>
        <v>0</v>
      </c>
      <c r="AG182" s="15">
        <f t="shared" ca="1" si="92"/>
        <v>0</v>
      </c>
      <c r="AH182" s="15">
        <f t="shared" ca="1" si="92"/>
        <v>0</v>
      </c>
      <c r="AI182" s="15">
        <f t="shared" ca="1" si="92"/>
        <v>0</v>
      </c>
      <c r="AJ182" s="15">
        <f t="shared" ca="1" si="92"/>
        <v>0</v>
      </c>
      <c r="AK182" s="15">
        <f t="shared" ca="1" si="92"/>
        <v>0</v>
      </c>
      <c r="AL182" s="15">
        <f t="shared" ca="1" si="92"/>
        <v>0</v>
      </c>
      <c r="AM182" s="15">
        <f t="shared" ca="1" si="92"/>
        <v>0</v>
      </c>
      <c r="AN182" s="15">
        <f t="shared" ca="1" si="92"/>
        <v>0</v>
      </c>
      <c r="AO182" s="15">
        <f t="shared" ca="1" si="92"/>
        <v>0</v>
      </c>
      <c r="AP182" s="15">
        <f t="shared" ca="1" si="92"/>
        <v>0</v>
      </c>
      <c r="AQ182" s="15">
        <f t="shared" ca="1" si="92"/>
        <v>0</v>
      </c>
      <c r="AR182" s="15">
        <f t="shared" ca="1" si="92"/>
        <v>0</v>
      </c>
      <c r="AS182" s="15">
        <f t="shared" ca="1" si="92"/>
        <v>0</v>
      </c>
      <c r="AT182" s="15">
        <f t="shared" ca="1" si="92"/>
        <v>0</v>
      </c>
      <c r="AU182" s="15">
        <f t="shared" ca="1" si="92"/>
        <v>0</v>
      </c>
      <c r="AV182" s="15">
        <f t="shared" ca="1" si="92"/>
        <v>0</v>
      </c>
      <c r="AW182" s="15">
        <f t="shared" ca="1" si="92"/>
        <v>0</v>
      </c>
      <c r="AX182" s="15">
        <f t="shared" ca="1" si="92"/>
        <v>0</v>
      </c>
      <c r="AY182" s="15">
        <f t="shared" ca="1" si="92"/>
        <v>0</v>
      </c>
      <c r="AZ182" s="15">
        <f t="shared" ca="1" si="92"/>
        <v>0</v>
      </c>
      <c r="BA182" s="15">
        <f t="shared" ca="1" si="92"/>
        <v>0</v>
      </c>
      <c r="BB182" s="15">
        <f t="shared" ca="1" si="92"/>
        <v>0</v>
      </c>
      <c r="BC182" s="15">
        <f t="shared" ca="1" si="92"/>
        <v>0</v>
      </c>
      <c r="BD182" s="15">
        <f t="shared" ca="1" si="92"/>
        <v>0</v>
      </c>
      <c r="BE182" s="15">
        <f t="shared" ca="1" si="92"/>
        <v>0</v>
      </c>
      <c r="BF182" s="15">
        <f t="shared" ca="1" si="92"/>
        <v>0</v>
      </c>
      <c r="BG182" s="15">
        <f t="shared" ca="1" si="92"/>
        <v>0</v>
      </c>
    </row>
    <row r="183" spans="1:59" x14ac:dyDescent="0.2">
      <c r="A183" s="189">
        <f t="shared" ca="1" si="79"/>
        <v>0</v>
      </c>
      <c r="B183" s="189">
        <f t="shared" ca="1" si="80"/>
        <v>0</v>
      </c>
      <c r="C183" s="189">
        <f t="shared" ca="1" si="81"/>
        <v>0</v>
      </c>
      <c r="D183" s="189">
        <f t="shared" ca="1" si="82"/>
        <v>0</v>
      </c>
      <c r="E183" s="189">
        <f t="shared" ca="1" si="83"/>
        <v>0</v>
      </c>
      <c r="F183" s="15">
        <f t="shared" ca="1" si="84"/>
        <v>0</v>
      </c>
      <c r="G183" s="15">
        <f t="shared" ca="1" si="85"/>
        <v>0</v>
      </c>
      <c r="H183" s="15">
        <f t="shared" ca="1" si="92"/>
        <v>0</v>
      </c>
      <c r="I183" s="15">
        <f t="shared" ca="1" si="92"/>
        <v>0</v>
      </c>
      <c r="J183" s="15">
        <f t="shared" ca="1" si="92"/>
        <v>0</v>
      </c>
      <c r="K183" s="15">
        <f t="shared" ca="1" si="92"/>
        <v>0</v>
      </c>
      <c r="L183" s="15">
        <f t="shared" ca="1" si="92"/>
        <v>0</v>
      </c>
      <c r="M183" s="15">
        <f t="shared" ca="1" si="92"/>
        <v>0</v>
      </c>
      <c r="N183" s="15">
        <f t="shared" ca="1" si="92"/>
        <v>0</v>
      </c>
      <c r="O183" s="15">
        <f t="shared" ca="1" si="92"/>
        <v>0</v>
      </c>
      <c r="P183" s="15">
        <f t="shared" ca="1" si="92"/>
        <v>0</v>
      </c>
      <c r="Q183" s="15">
        <f t="shared" ca="1" si="92"/>
        <v>0</v>
      </c>
      <c r="R183" s="15">
        <f t="shared" ca="1" si="92"/>
        <v>0</v>
      </c>
      <c r="S183" s="15">
        <f t="shared" ca="1" si="92"/>
        <v>0</v>
      </c>
      <c r="T183" s="15">
        <f t="shared" ca="1" si="92"/>
        <v>0</v>
      </c>
      <c r="U183" s="15">
        <f t="shared" ca="1" si="92"/>
        <v>0</v>
      </c>
      <c r="V183" s="15">
        <f t="shared" ca="1" si="92"/>
        <v>0</v>
      </c>
      <c r="W183" s="15">
        <f t="shared" ca="1" si="92"/>
        <v>0</v>
      </c>
      <c r="X183" s="15">
        <f t="shared" ca="1" si="92"/>
        <v>0</v>
      </c>
      <c r="Y183" s="15">
        <f t="shared" ca="1" si="92"/>
        <v>0</v>
      </c>
      <c r="Z183" s="15">
        <f t="shared" ca="1" si="92"/>
        <v>0</v>
      </c>
      <c r="AA183" s="15">
        <f t="shared" ca="1" si="92"/>
        <v>0</v>
      </c>
      <c r="AB183" s="15">
        <f t="shared" ca="1" si="92"/>
        <v>0</v>
      </c>
      <c r="AC183" s="15">
        <f t="shared" ca="1" si="92"/>
        <v>0</v>
      </c>
      <c r="AD183" s="15">
        <f t="shared" ca="1" si="92"/>
        <v>0</v>
      </c>
      <c r="AE183" s="15">
        <f t="shared" ca="1" si="92"/>
        <v>0</v>
      </c>
      <c r="AF183" s="15">
        <f t="shared" ca="1" si="92"/>
        <v>0</v>
      </c>
      <c r="AG183" s="15">
        <f t="shared" ca="1" si="92"/>
        <v>0</v>
      </c>
      <c r="AH183" s="15">
        <f t="shared" ca="1" si="92"/>
        <v>0</v>
      </c>
      <c r="AI183" s="15">
        <f t="shared" ca="1" si="92"/>
        <v>0</v>
      </c>
      <c r="AJ183" s="15">
        <f t="shared" ca="1" si="92"/>
        <v>0</v>
      </c>
      <c r="AK183" s="15">
        <f t="shared" ca="1" si="92"/>
        <v>0</v>
      </c>
      <c r="AL183" s="15">
        <f t="shared" ca="1" si="92"/>
        <v>0</v>
      </c>
      <c r="AM183" s="15">
        <f t="shared" ca="1" si="92"/>
        <v>0</v>
      </c>
      <c r="AN183" s="15">
        <f t="shared" ca="1" si="92"/>
        <v>0</v>
      </c>
      <c r="AO183" s="15">
        <f t="shared" ca="1" si="92"/>
        <v>0</v>
      </c>
      <c r="AP183" s="15">
        <f t="shared" ca="1" si="92"/>
        <v>0</v>
      </c>
      <c r="AQ183" s="15">
        <f t="shared" ca="1" si="92"/>
        <v>0</v>
      </c>
      <c r="AR183" s="15">
        <f t="shared" ca="1" si="92"/>
        <v>0</v>
      </c>
      <c r="AS183" s="15">
        <f t="shared" ca="1" si="92"/>
        <v>0</v>
      </c>
      <c r="AT183" s="15">
        <f t="shared" ca="1" si="92"/>
        <v>0</v>
      </c>
      <c r="AU183" s="15">
        <f t="shared" ca="1" si="92"/>
        <v>0</v>
      </c>
      <c r="AV183" s="15">
        <f t="shared" ca="1" si="92"/>
        <v>0</v>
      </c>
      <c r="AW183" s="15">
        <f t="shared" ca="1" si="92"/>
        <v>0</v>
      </c>
      <c r="AX183" s="15">
        <f t="shared" ca="1" si="92"/>
        <v>0</v>
      </c>
      <c r="AY183" s="15">
        <f t="shared" ca="1" si="92"/>
        <v>0</v>
      </c>
      <c r="AZ183" s="15">
        <f t="shared" ca="1" si="92"/>
        <v>0</v>
      </c>
      <c r="BA183" s="15">
        <f t="shared" ca="1" si="92"/>
        <v>0</v>
      </c>
      <c r="BB183" s="15">
        <f t="shared" ca="1" si="92"/>
        <v>0</v>
      </c>
      <c r="BC183" s="15">
        <f t="shared" ca="1" si="92"/>
        <v>0</v>
      </c>
      <c r="BD183" s="15">
        <f t="shared" ca="1" si="92"/>
        <v>0</v>
      </c>
      <c r="BE183" s="15">
        <f t="shared" ca="1" si="92"/>
        <v>0</v>
      </c>
      <c r="BF183" s="15">
        <f t="shared" ca="1" si="92"/>
        <v>0</v>
      </c>
      <c r="BG183" s="15">
        <f t="shared" ca="1" si="92"/>
        <v>0</v>
      </c>
    </row>
    <row r="184" spans="1:59" x14ac:dyDescent="0.2">
      <c r="A184" s="189">
        <f t="shared" ca="1" si="79"/>
        <v>0</v>
      </c>
      <c r="B184" s="189">
        <f t="shared" ca="1" si="80"/>
        <v>0</v>
      </c>
      <c r="C184" s="189">
        <f t="shared" ca="1" si="81"/>
        <v>0</v>
      </c>
      <c r="D184" s="189">
        <f t="shared" ca="1" si="82"/>
        <v>0</v>
      </c>
      <c r="E184" s="189">
        <f t="shared" ca="1" si="83"/>
        <v>0</v>
      </c>
      <c r="F184" s="15">
        <f t="shared" ca="1" si="84"/>
        <v>0</v>
      </c>
      <c r="G184" s="15">
        <f t="shared" ca="1" si="85"/>
        <v>0</v>
      </c>
      <c r="H184" s="15">
        <f t="shared" ca="1" si="92"/>
        <v>0</v>
      </c>
      <c r="I184" s="15">
        <f t="shared" ca="1" si="92"/>
        <v>0</v>
      </c>
      <c r="J184" s="15">
        <f t="shared" ca="1" si="92"/>
        <v>0</v>
      </c>
      <c r="K184" s="15">
        <f t="shared" ca="1" si="92"/>
        <v>0</v>
      </c>
      <c r="L184" s="15">
        <f t="shared" ca="1" si="92"/>
        <v>0</v>
      </c>
      <c r="M184" s="15">
        <f t="shared" ca="1" si="92"/>
        <v>0</v>
      </c>
      <c r="N184" s="15">
        <f t="shared" ca="1" si="92"/>
        <v>0</v>
      </c>
      <c r="O184" s="15">
        <f t="shared" ca="1" si="92"/>
        <v>0</v>
      </c>
      <c r="P184" s="15">
        <f t="shared" ca="1" si="92"/>
        <v>0</v>
      </c>
      <c r="Q184" s="15">
        <f t="shared" ca="1" si="92"/>
        <v>0</v>
      </c>
      <c r="R184" s="15">
        <f t="shared" ca="1" si="92"/>
        <v>0</v>
      </c>
      <c r="S184" s="15">
        <f t="shared" ca="1" si="92"/>
        <v>0</v>
      </c>
      <c r="T184" s="15">
        <f t="shared" ca="1" si="92"/>
        <v>0</v>
      </c>
      <c r="U184" s="15">
        <f t="shared" ca="1" si="92"/>
        <v>0</v>
      </c>
      <c r="V184" s="15">
        <f t="shared" ca="1" si="92"/>
        <v>0</v>
      </c>
      <c r="W184" s="15">
        <f t="shared" ca="1" si="92"/>
        <v>0</v>
      </c>
      <c r="X184" s="15">
        <f t="shared" ca="1" si="92"/>
        <v>0</v>
      </c>
      <c r="Y184" s="15">
        <f t="shared" ca="1" si="92"/>
        <v>0</v>
      </c>
      <c r="Z184" s="15">
        <f t="shared" ca="1" si="92"/>
        <v>0</v>
      </c>
      <c r="AA184" s="15">
        <f t="shared" ca="1" si="92"/>
        <v>0</v>
      </c>
      <c r="AB184" s="15">
        <f t="shared" ca="1" si="92"/>
        <v>0</v>
      </c>
      <c r="AC184" s="15">
        <f t="shared" ca="1" si="92"/>
        <v>0</v>
      </c>
      <c r="AD184" s="15">
        <f t="shared" ca="1" si="92"/>
        <v>0</v>
      </c>
      <c r="AE184" s="15">
        <f t="shared" ca="1" si="92"/>
        <v>0</v>
      </c>
      <c r="AF184" s="15">
        <f t="shared" ca="1" si="92"/>
        <v>0</v>
      </c>
      <c r="AG184" s="15">
        <f t="shared" ca="1" si="92"/>
        <v>0</v>
      </c>
      <c r="AH184" s="15">
        <f t="shared" ca="1" si="92"/>
        <v>0</v>
      </c>
      <c r="AI184" s="15">
        <f t="shared" ca="1" si="92"/>
        <v>0</v>
      </c>
      <c r="AJ184" s="15">
        <f t="shared" ca="1" si="92"/>
        <v>0</v>
      </c>
      <c r="AK184" s="15">
        <f t="shared" ca="1" si="92"/>
        <v>0</v>
      </c>
      <c r="AL184" s="15">
        <f t="shared" ca="1" si="92"/>
        <v>0</v>
      </c>
      <c r="AM184" s="15">
        <f t="shared" ca="1" si="92"/>
        <v>0</v>
      </c>
      <c r="AN184" s="15">
        <f t="shared" ca="1" si="92"/>
        <v>0</v>
      </c>
      <c r="AO184" s="15">
        <f t="shared" ca="1" si="92"/>
        <v>0</v>
      </c>
      <c r="AP184" s="15">
        <f t="shared" ca="1" si="92"/>
        <v>0</v>
      </c>
      <c r="AQ184" s="15">
        <f t="shared" ca="1" si="92"/>
        <v>0</v>
      </c>
      <c r="AR184" s="15">
        <f t="shared" ca="1" si="92"/>
        <v>0</v>
      </c>
      <c r="AS184" s="15">
        <f t="shared" ca="1" si="92"/>
        <v>0</v>
      </c>
      <c r="AT184" s="15">
        <f t="shared" ca="1" si="92"/>
        <v>0</v>
      </c>
      <c r="AU184" s="15">
        <f t="shared" ca="1" si="92"/>
        <v>0</v>
      </c>
      <c r="AV184" s="15">
        <f t="shared" ca="1" si="92"/>
        <v>0</v>
      </c>
      <c r="AW184" s="15">
        <f t="shared" ca="1" si="92"/>
        <v>0</v>
      </c>
      <c r="AX184" s="15">
        <f t="shared" ca="1" si="92"/>
        <v>0</v>
      </c>
      <c r="AY184" s="15">
        <f t="shared" ca="1" si="92"/>
        <v>0</v>
      </c>
      <c r="AZ184" s="15">
        <f t="shared" ca="1" si="92"/>
        <v>0</v>
      </c>
      <c r="BA184" s="15">
        <f t="shared" ca="1" si="92"/>
        <v>0</v>
      </c>
      <c r="BB184" s="15">
        <f t="shared" ca="1" si="92"/>
        <v>0</v>
      </c>
      <c r="BC184" s="15">
        <f t="shared" ca="1" si="92"/>
        <v>0</v>
      </c>
      <c r="BD184" s="15">
        <f t="shared" ca="1" si="92"/>
        <v>0</v>
      </c>
      <c r="BE184" s="15">
        <f t="shared" ca="1" si="92"/>
        <v>0</v>
      </c>
      <c r="BF184" s="15">
        <f t="shared" ca="1" si="92"/>
        <v>0</v>
      </c>
      <c r="BG184" s="15">
        <f t="shared" ca="1" si="92"/>
        <v>0</v>
      </c>
    </row>
    <row r="185" spans="1:59" x14ac:dyDescent="0.2">
      <c r="A185" s="189">
        <f t="shared" ca="1" si="79"/>
        <v>0</v>
      </c>
      <c r="B185" s="189">
        <f t="shared" ca="1" si="80"/>
        <v>0</v>
      </c>
      <c r="C185" s="189">
        <f t="shared" ca="1" si="81"/>
        <v>0</v>
      </c>
      <c r="D185" s="189">
        <f t="shared" ca="1" si="82"/>
        <v>0</v>
      </c>
      <c r="E185" s="189">
        <f t="shared" ca="1" si="83"/>
        <v>0</v>
      </c>
      <c r="F185" s="15">
        <f t="shared" ca="1" si="84"/>
        <v>0</v>
      </c>
      <c r="G185" s="15">
        <f t="shared" ca="1" si="85"/>
        <v>0</v>
      </c>
      <c r="H185" s="15">
        <f t="shared" ca="1" si="92"/>
        <v>0</v>
      </c>
      <c r="I185" s="15">
        <f t="shared" ca="1" si="92"/>
        <v>0</v>
      </c>
      <c r="J185" s="15">
        <f t="shared" ca="1" si="92"/>
        <v>0</v>
      </c>
      <c r="K185" s="15">
        <f t="shared" ca="1" si="92"/>
        <v>0</v>
      </c>
      <c r="L185" s="15">
        <f t="shared" ca="1" si="92"/>
        <v>0</v>
      </c>
      <c r="M185" s="15">
        <f t="shared" ca="1" si="92"/>
        <v>0</v>
      </c>
      <c r="N185" s="15">
        <f t="shared" ca="1" si="92"/>
        <v>0</v>
      </c>
      <c r="O185" s="15">
        <f t="shared" ca="1" si="92"/>
        <v>0</v>
      </c>
      <c r="P185" s="15">
        <f t="shared" ca="1" si="92"/>
        <v>0</v>
      </c>
      <c r="Q185" s="15">
        <f t="shared" ca="1" si="92"/>
        <v>0</v>
      </c>
      <c r="R185" s="15">
        <f t="shared" ca="1" si="92"/>
        <v>0</v>
      </c>
      <c r="S185" s="15">
        <f t="shared" ca="1" si="92"/>
        <v>0</v>
      </c>
      <c r="T185" s="15">
        <f t="shared" ca="1" si="92"/>
        <v>0</v>
      </c>
      <c r="U185" s="15">
        <f t="shared" ca="1" si="92"/>
        <v>0</v>
      </c>
      <c r="V185" s="15">
        <f t="shared" ca="1" si="92"/>
        <v>0</v>
      </c>
      <c r="W185" s="15">
        <f t="shared" ca="1" si="92"/>
        <v>0</v>
      </c>
      <c r="X185" s="15">
        <f t="shared" ca="1" si="92"/>
        <v>0</v>
      </c>
      <c r="Y185" s="15">
        <f t="shared" ca="1" si="92"/>
        <v>0</v>
      </c>
      <c r="Z185" s="15">
        <f t="shared" ca="1" si="92"/>
        <v>0</v>
      </c>
      <c r="AA185" s="15">
        <f t="shared" ca="1" si="92"/>
        <v>0</v>
      </c>
      <c r="AB185" s="15">
        <f t="shared" ca="1" si="92"/>
        <v>0</v>
      </c>
      <c r="AC185" s="15">
        <f t="shared" ca="1" si="92"/>
        <v>0</v>
      </c>
      <c r="AD185" s="15">
        <f t="shared" ca="1" si="92"/>
        <v>0</v>
      </c>
      <c r="AE185" s="15">
        <f t="shared" ca="1" si="92"/>
        <v>0</v>
      </c>
      <c r="AF185" s="15">
        <f t="shared" ca="1" si="92"/>
        <v>0</v>
      </c>
      <c r="AG185" s="15">
        <f t="shared" ca="1" si="92"/>
        <v>0</v>
      </c>
      <c r="AH185" s="15">
        <f t="shared" ca="1" si="92"/>
        <v>0</v>
      </c>
      <c r="AI185" s="15">
        <f t="shared" ca="1" si="92"/>
        <v>0</v>
      </c>
      <c r="AJ185" s="15">
        <f t="shared" ca="1" si="92"/>
        <v>0</v>
      </c>
      <c r="AK185" s="15">
        <f t="shared" ca="1" si="92"/>
        <v>0</v>
      </c>
      <c r="AL185" s="15">
        <f t="shared" ca="1" si="92"/>
        <v>0</v>
      </c>
      <c r="AM185" s="15">
        <f t="shared" ca="1" si="92"/>
        <v>0</v>
      </c>
      <c r="AN185" s="15">
        <f t="shared" ca="1" si="92"/>
        <v>0</v>
      </c>
      <c r="AO185" s="15">
        <f t="shared" ca="1" si="92"/>
        <v>0</v>
      </c>
      <c r="AP185" s="15">
        <f t="shared" ca="1" si="92"/>
        <v>0</v>
      </c>
      <c r="AQ185" s="15">
        <f t="shared" ca="1" si="92"/>
        <v>0</v>
      </c>
      <c r="AR185" s="15">
        <f t="shared" ca="1" si="92"/>
        <v>0</v>
      </c>
      <c r="AS185" s="15">
        <f t="shared" ca="1" si="92"/>
        <v>0</v>
      </c>
      <c r="AT185" s="15">
        <f t="shared" ca="1" si="92"/>
        <v>0</v>
      </c>
      <c r="AU185" s="15">
        <f t="shared" ca="1" si="92"/>
        <v>0</v>
      </c>
      <c r="AV185" s="15">
        <f t="shared" ca="1" si="92"/>
        <v>0</v>
      </c>
      <c r="AW185" s="15">
        <f t="shared" ca="1" si="92"/>
        <v>0</v>
      </c>
      <c r="AX185" s="15">
        <f t="shared" ca="1" si="92"/>
        <v>0</v>
      </c>
      <c r="AY185" s="15">
        <f t="shared" ca="1" si="92"/>
        <v>0</v>
      </c>
      <c r="AZ185" s="15">
        <f t="shared" ca="1" si="92"/>
        <v>0</v>
      </c>
      <c r="BA185" s="15">
        <f t="shared" ca="1" si="92"/>
        <v>0</v>
      </c>
      <c r="BB185" s="15">
        <f t="shared" ca="1" si="92"/>
        <v>0</v>
      </c>
      <c r="BC185" s="15">
        <f t="shared" ca="1" si="92"/>
        <v>0</v>
      </c>
      <c r="BD185" s="15">
        <f t="shared" ca="1" si="92"/>
        <v>0</v>
      </c>
      <c r="BE185" s="15">
        <f t="shared" ca="1" si="92"/>
        <v>0</v>
      </c>
      <c r="BF185" s="15">
        <f t="shared" ca="1" si="92"/>
        <v>0</v>
      </c>
      <c r="BG185" s="15">
        <f t="shared" ca="1" si="92"/>
        <v>0</v>
      </c>
    </row>
    <row r="186" spans="1:59" x14ac:dyDescent="0.2">
      <c r="A186" s="189">
        <f t="shared" ca="1" si="79"/>
        <v>0</v>
      </c>
      <c r="B186" s="189">
        <f t="shared" ca="1" si="80"/>
        <v>0</v>
      </c>
      <c r="C186" s="189">
        <f t="shared" ca="1" si="81"/>
        <v>0</v>
      </c>
      <c r="D186" s="189">
        <f t="shared" ca="1" si="82"/>
        <v>0</v>
      </c>
      <c r="E186" s="189">
        <f t="shared" ca="1" si="83"/>
        <v>0</v>
      </c>
      <c r="F186" s="15">
        <f t="shared" ca="1" si="84"/>
        <v>0</v>
      </c>
      <c r="G186" s="15">
        <f t="shared" ca="1" si="85"/>
        <v>0</v>
      </c>
      <c r="H186" s="15">
        <f t="shared" ca="1" si="92"/>
        <v>0</v>
      </c>
      <c r="I186" s="15">
        <f t="shared" ca="1" si="92"/>
        <v>0</v>
      </c>
      <c r="J186" s="15">
        <f t="shared" ca="1" si="92"/>
        <v>0</v>
      </c>
      <c r="K186" s="15">
        <f t="shared" ca="1" si="92"/>
        <v>0</v>
      </c>
      <c r="L186" s="15">
        <f t="shared" ca="1" si="92"/>
        <v>0</v>
      </c>
      <c r="M186" s="15">
        <f t="shared" ca="1" si="92"/>
        <v>0</v>
      </c>
      <c r="N186" s="15">
        <f t="shared" ca="1" si="92"/>
        <v>0</v>
      </c>
      <c r="O186" s="15">
        <f t="shared" ca="1" si="92"/>
        <v>0</v>
      </c>
      <c r="P186" s="15">
        <f t="shared" ca="1" si="92"/>
        <v>0</v>
      </c>
      <c r="Q186" s="15">
        <f t="shared" ca="1" si="92"/>
        <v>0</v>
      </c>
      <c r="R186" s="15">
        <f t="shared" ca="1" si="92"/>
        <v>0</v>
      </c>
      <c r="S186" s="15">
        <f t="shared" ca="1" si="92"/>
        <v>0</v>
      </c>
      <c r="T186" s="15">
        <f t="shared" ca="1" si="92"/>
        <v>0</v>
      </c>
      <c r="U186" s="15">
        <f t="shared" ca="1" si="92"/>
        <v>0</v>
      </c>
      <c r="V186" s="15">
        <f t="shared" ca="1" si="92"/>
        <v>0</v>
      </c>
      <c r="W186" s="15">
        <f t="shared" ca="1" si="92"/>
        <v>0</v>
      </c>
      <c r="X186" s="15">
        <f t="shared" ca="1" si="92"/>
        <v>0</v>
      </c>
      <c r="Y186" s="15">
        <f t="shared" ca="1" si="92"/>
        <v>0</v>
      </c>
      <c r="Z186" s="15">
        <f t="shared" ca="1" si="92"/>
        <v>0</v>
      </c>
      <c r="AA186" s="15">
        <f t="shared" ref="H186:BG191" ca="1" si="93">IFERROR(SUMIFS(OFFSET(INDIRECT(ADDRESS(1,1,1,1,TEXT(AA$2,"YYYY-MM-DD"))),3,AA$20-1,40,1),OFFSET(INDIRECT(ADDRESS(1,1,1,1,TEXT(AA$2,"YYYY-MM-DD"))),3,0,40,1),$A186,OFFSET(INDIRECT(ADDRESS(1,1,1,1,TEXT(AA$2,"YYYY-MM-DD"))),3,AA$20,40,1),"Y"),0)+IFERROR(SUMIFS(OFFSET(INDIRECT(ADDRESS(1,1,1,1,TEXT(AA$2,"YYYY-MM-DD"))),3,AA$20-1,40,1),OFFSET(INDIRECT(ADDRESS(1,1,1,1,TEXT(AA$2,"YYYY-MM-DD"))),3,0,40,1),$A186,OFFSET(INDIRECT(ADDRESS(1,1,1,1,TEXT(AA$2,"YYYY-MM-DD"))),3,AA$20,40,1),"N",OFFSET(INDIRECT(ADDRESS(1,1,1,1,TEXT(AA$2,"YYYY-MM-DD"))),3,3,40,1),"Leave"),0)+IFERROR(IF($F$19="N",SUMIFS(OFFSET(INDIRECT(ADDRESS(1,1,1,1,TEXT(AA$2,"YYYY-MM-DD"))),3,AA$20-1,40,1),OFFSET(INDIRECT(ADDRESS(1,1,1,1,TEXT(AA$2,"YYYY-MM-DD"))),3,0,40,1),$A186,OFFSET(INDIRECT(ADDRESS(1,1,1,1,TEXT(AA$2,"YYYY-MM-DD"))),3,AA$20,40,1),"N",OFFSET(INDIRECT(ADDRESS(1,1,1,1,TEXT(AA$2,"YYYY-MM-DD"))),3,3,40,1),"&lt;&gt;Leave")),0)</f>
        <v>0</v>
      </c>
      <c r="AB186" s="15">
        <f t="shared" ca="1" si="93"/>
        <v>0</v>
      </c>
      <c r="AC186" s="15">
        <f t="shared" ca="1" si="93"/>
        <v>0</v>
      </c>
      <c r="AD186" s="15">
        <f t="shared" ca="1" si="93"/>
        <v>0</v>
      </c>
      <c r="AE186" s="15">
        <f t="shared" ca="1" si="93"/>
        <v>0</v>
      </c>
      <c r="AF186" s="15">
        <f t="shared" ca="1" si="93"/>
        <v>0</v>
      </c>
      <c r="AG186" s="15">
        <f t="shared" ca="1" si="93"/>
        <v>0</v>
      </c>
      <c r="AH186" s="15">
        <f t="shared" ca="1" si="93"/>
        <v>0</v>
      </c>
      <c r="AI186" s="15">
        <f t="shared" ca="1" si="93"/>
        <v>0</v>
      </c>
      <c r="AJ186" s="15">
        <f t="shared" ca="1" si="93"/>
        <v>0</v>
      </c>
      <c r="AK186" s="15">
        <f t="shared" ca="1" si="93"/>
        <v>0</v>
      </c>
      <c r="AL186" s="15">
        <f t="shared" ca="1" si="93"/>
        <v>0</v>
      </c>
      <c r="AM186" s="15">
        <f t="shared" ca="1" si="93"/>
        <v>0</v>
      </c>
      <c r="AN186" s="15">
        <f t="shared" ca="1" si="93"/>
        <v>0</v>
      </c>
      <c r="AO186" s="15">
        <f t="shared" ca="1" si="93"/>
        <v>0</v>
      </c>
      <c r="AP186" s="15">
        <f t="shared" ca="1" si="93"/>
        <v>0</v>
      </c>
      <c r="AQ186" s="15">
        <f t="shared" ca="1" si="93"/>
        <v>0</v>
      </c>
      <c r="AR186" s="15">
        <f t="shared" ca="1" si="93"/>
        <v>0</v>
      </c>
      <c r="AS186" s="15">
        <f t="shared" ca="1" si="93"/>
        <v>0</v>
      </c>
      <c r="AT186" s="15">
        <f t="shared" ca="1" si="93"/>
        <v>0</v>
      </c>
      <c r="AU186" s="15">
        <f t="shared" ca="1" si="93"/>
        <v>0</v>
      </c>
      <c r="AV186" s="15">
        <f t="shared" ca="1" si="93"/>
        <v>0</v>
      </c>
      <c r="AW186" s="15">
        <f t="shared" ca="1" si="93"/>
        <v>0</v>
      </c>
      <c r="AX186" s="15">
        <f t="shared" ca="1" si="93"/>
        <v>0</v>
      </c>
      <c r="AY186" s="15">
        <f t="shared" ca="1" si="93"/>
        <v>0</v>
      </c>
      <c r="AZ186" s="15">
        <f t="shared" ca="1" si="93"/>
        <v>0</v>
      </c>
      <c r="BA186" s="15">
        <f t="shared" ca="1" si="93"/>
        <v>0</v>
      </c>
      <c r="BB186" s="15">
        <f t="shared" ca="1" si="93"/>
        <v>0</v>
      </c>
      <c r="BC186" s="15">
        <f t="shared" ca="1" si="93"/>
        <v>0</v>
      </c>
      <c r="BD186" s="15">
        <f t="shared" ca="1" si="93"/>
        <v>0</v>
      </c>
      <c r="BE186" s="15">
        <f t="shared" ca="1" si="93"/>
        <v>0</v>
      </c>
      <c r="BF186" s="15">
        <f t="shared" ca="1" si="93"/>
        <v>0</v>
      </c>
      <c r="BG186" s="15">
        <f t="shared" ca="1" si="93"/>
        <v>0</v>
      </c>
    </row>
    <row r="187" spans="1:59" x14ac:dyDescent="0.2">
      <c r="A187" s="189">
        <f t="shared" ca="1" si="79"/>
        <v>0</v>
      </c>
      <c r="B187" s="189">
        <f t="shared" ca="1" si="80"/>
        <v>0</v>
      </c>
      <c r="C187" s="189">
        <f t="shared" ca="1" si="81"/>
        <v>0</v>
      </c>
      <c r="D187" s="189">
        <f t="shared" ca="1" si="82"/>
        <v>0</v>
      </c>
      <c r="E187" s="189">
        <f t="shared" ca="1" si="83"/>
        <v>0</v>
      </c>
      <c r="F187" s="15">
        <f t="shared" ca="1" si="84"/>
        <v>0</v>
      </c>
      <c r="G187" s="15">
        <f t="shared" ca="1" si="85"/>
        <v>0</v>
      </c>
      <c r="H187" s="15">
        <f t="shared" ca="1" si="93"/>
        <v>0</v>
      </c>
      <c r="I187" s="15">
        <f t="shared" ca="1" si="93"/>
        <v>0</v>
      </c>
      <c r="J187" s="15">
        <f t="shared" ca="1" si="93"/>
        <v>0</v>
      </c>
      <c r="K187" s="15">
        <f t="shared" ca="1" si="93"/>
        <v>0</v>
      </c>
      <c r="L187" s="15">
        <f t="shared" ca="1" si="93"/>
        <v>0</v>
      </c>
      <c r="M187" s="15">
        <f t="shared" ca="1" si="93"/>
        <v>0</v>
      </c>
      <c r="N187" s="15">
        <f t="shared" ca="1" si="93"/>
        <v>0</v>
      </c>
      <c r="O187" s="15">
        <f t="shared" ca="1" si="93"/>
        <v>0</v>
      </c>
      <c r="P187" s="15">
        <f t="shared" ca="1" si="93"/>
        <v>0</v>
      </c>
      <c r="Q187" s="15">
        <f t="shared" ca="1" si="93"/>
        <v>0</v>
      </c>
      <c r="R187" s="15">
        <f t="shared" ca="1" si="93"/>
        <v>0</v>
      </c>
      <c r="S187" s="15">
        <f t="shared" ca="1" si="93"/>
        <v>0</v>
      </c>
      <c r="T187" s="15">
        <f t="shared" ca="1" si="93"/>
        <v>0</v>
      </c>
      <c r="U187" s="15">
        <f t="shared" ca="1" si="93"/>
        <v>0</v>
      </c>
      <c r="V187" s="15">
        <f t="shared" ca="1" si="93"/>
        <v>0</v>
      </c>
      <c r="W187" s="15">
        <f t="shared" ca="1" si="93"/>
        <v>0</v>
      </c>
      <c r="X187" s="15">
        <f t="shared" ca="1" si="93"/>
        <v>0</v>
      </c>
      <c r="Y187" s="15">
        <f t="shared" ca="1" si="93"/>
        <v>0</v>
      </c>
      <c r="Z187" s="15">
        <f t="shared" ca="1" si="93"/>
        <v>0</v>
      </c>
      <c r="AA187" s="15">
        <f t="shared" ca="1" si="93"/>
        <v>0</v>
      </c>
      <c r="AB187" s="15">
        <f t="shared" ca="1" si="93"/>
        <v>0</v>
      </c>
      <c r="AC187" s="15">
        <f t="shared" ca="1" si="93"/>
        <v>0</v>
      </c>
      <c r="AD187" s="15">
        <f t="shared" ca="1" si="93"/>
        <v>0</v>
      </c>
      <c r="AE187" s="15">
        <f t="shared" ca="1" si="93"/>
        <v>0</v>
      </c>
      <c r="AF187" s="15">
        <f t="shared" ca="1" si="93"/>
        <v>0</v>
      </c>
      <c r="AG187" s="15">
        <f t="shared" ca="1" si="93"/>
        <v>0</v>
      </c>
      <c r="AH187" s="15">
        <f t="shared" ca="1" si="93"/>
        <v>0</v>
      </c>
      <c r="AI187" s="15">
        <f t="shared" ca="1" si="93"/>
        <v>0</v>
      </c>
      <c r="AJ187" s="15">
        <f t="shared" ca="1" si="93"/>
        <v>0</v>
      </c>
      <c r="AK187" s="15">
        <f t="shared" ca="1" si="93"/>
        <v>0</v>
      </c>
      <c r="AL187" s="15">
        <f t="shared" ca="1" si="93"/>
        <v>0</v>
      </c>
      <c r="AM187" s="15">
        <f t="shared" ca="1" si="93"/>
        <v>0</v>
      </c>
      <c r="AN187" s="15">
        <f t="shared" ca="1" si="93"/>
        <v>0</v>
      </c>
      <c r="AO187" s="15">
        <f t="shared" ca="1" si="93"/>
        <v>0</v>
      </c>
      <c r="AP187" s="15">
        <f t="shared" ca="1" si="93"/>
        <v>0</v>
      </c>
      <c r="AQ187" s="15">
        <f t="shared" ca="1" si="93"/>
        <v>0</v>
      </c>
      <c r="AR187" s="15">
        <f t="shared" ca="1" si="93"/>
        <v>0</v>
      </c>
      <c r="AS187" s="15">
        <f t="shared" ca="1" si="93"/>
        <v>0</v>
      </c>
      <c r="AT187" s="15">
        <f t="shared" ca="1" si="93"/>
        <v>0</v>
      </c>
      <c r="AU187" s="15">
        <f t="shared" ca="1" si="93"/>
        <v>0</v>
      </c>
      <c r="AV187" s="15">
        <f t="shared" ca="1" si="93"/>
        <v>0</v>
      </c>
      <c r="AW187" s="15">
        <f t="shared" ca="1" si="93"/>
        <v>0</v>
      </c>
      <c r="AX187" s="15">
        <f t="shared" ca="1" si="93"/>
        <v>0</v>
      </c>
      <c r="AY187" s="15">
        <f t="shared" ca="1" si="93"/>
        <v>0</v>
      </c>
      <c r="AZ187" s="15">
        <f t="shared" ca="1" si="93"/>
        <v>0</v>
      </c>
      <c r="BA187" s="15">
        <f t="shared" ca="1" si="93"/>
        <v>0</v>
      </c>
      <c r="BB187" s="15">
        <f t="shared" ca="1" si="93"/>
        <v>0</v>
      </c>
      <c r="BC187" s="15">
        <f t="shared" ca="1" si="93"/>
        <v>0</v>
      </c>
      <c r="BD187" s="15">
        <f t="shared" ca="1" si="93"/>
        <v>0</v>
      </c>
      <c r="BE187" s="15">
        <f t="shared" ca="1" si="93"/>
        <v>0</v>
      </c>
      <c r="BF187" s="15">
        <f t="shared" ca="1" si="93"/>
        <v>0</v>
      </c>
      <c r="BG187" s="15">
        <f t="shared" ca="1" si="93"/>
        <v>0</v>
      </c>
    </row>
    <row r="188" spans="1:59" x14ac:dyDescent="0.2">
      <c r="A188" s="189">
        <f t="shared" ca="1" si="79"/>
        <v>0</v>
      </c>
      <c r="B188" s="189">
        <f t="shared" ca="1" si="80"/>
        <v>0</v>
      </c>
      <c r="C188" s="189">
        <f t="shared" ca="1" si="81"/>
        <v>0</v>
      </c>
      <c r="D188" s="189">
        <f t="shared" ca="1" si="82"/>
        <v>0</v>
      </c>
      <c r="E188" s="189">
        <f t="shared" ca="1" si="83"/>
        <v>0</v>
      </c>
      <c r="F188" s="15">
        <f t="shared" ca="1" si="84"/>
        <v>0</v>
      </c>
      <c r="G188" s="15">
        <f t="shared" ca="1" si="85"/>
        <v>0</v>
      </c>
      <c r="H188" s="15">
        <f t="shared" ca="1" si="93"/>
        <v>0</v>
      </c>
      <c r="I188" s="15">
        <f t="shared" ca="1" si="93"/>
        <v>0</v>
      </c>
      <c r="J188" s="15">
        <f t="shared" ca="1" si="93"/>
        <v>0</v>
      </c>
      <c r="K188" s="15">
        <f t="shared" ca="1" si="93"/>
        <v>0</v>
      </c>
      <c r="L188" s="15">
        <f t="shared" ca="1" si="93"/>
        <v>0</v>
      </c>
      <c r="M188" s="15">
        <f t="shared" ca="1" si="93"/>
        <v>0</v>
      </c>
      <c r="N188" s="15">
        <f t="shared" ca="1" si="93"/>
        <v>0</v>
      </c>
      <c r="O188" s="15">
        <f t="shared" ca="1" si="93"/>
        <v>0</v>
      </c>
      <c r="P188" s="15">
        <f t="shared" ca="1" si="93"/>
        <v>0</v>
      </c>
      <c r="Q188" s="15">
        <f t="shared" ca="1" si="93"/>
        <v>0</v>
      </c>
      <c r="R188" s="15">
        <f t="shared" ca="1" si="93"/>
        <v>0</v>
      </c>
      <c r="S188" s="15">
        <f t="shared" ca="1" si="93"/>
        <v>0</v>
      </c>
      <c r="T188" s="15">
        <f t="shared" ca="1" si="93"/>
        <v>0</v>
      </c>
      <c r="U188" s="15">
        <f t="shared" ca="1" si="93"/>
        <v>0</v>
      </c>
      <c r="V188" s="15">
        <f t="shared" ca="1" si="93"/>
        <v>0</v>
      </c>
      <c r="W188" s="15">
        <f t="shared" ca="1" si="93"/>
        <v>0</v>
      </c>
      <c r="X188" s="15">
        <f t="shared" ca="1" si="93"/>
        <v>0</v>
      </c>
      <c r="Y188" s="15">
        <f t="shared" ca="1" si="93"/>
        <v>0</v>
      </c>
      <c r="Z188" s="15">
        <f t="shared" ca="1" si="93"/>
        <v>0</v>
      </c>
      <c r="AA188" s="15">
        <f t="shared" ca="1" si="93"/>
        <v>0</v>
      </c>
      <c r="AB188" s="15">
        <f t="shared" ca="1" si="93"/>
        <v>0</v>
      </c>
      <c r="AC188" s="15">
        <f t="shared" ca="1" si="93"/>
        <v>0</v>
      </c>
      <c r="AD188" s="15">
        <f t="shared" ca="1" si="93"/>
        <v>0</v>
      </c>
      <c r="AE188" s="15">
        <f t="shared" ca="1" si="93"/>
        <v>0</v>
      </c>
      <c r="AF188" s="15">
        <f t="shared" ca="1" si="93"/>
        <v>0</v>
      </c>
      <c r="AG188" s="15">
        <f t="shared" ca="1" si="93"/>
        <v>0</v>
      </c>
      <c r="AH188" s="15">
        <f t="shared" ca="1" si="93"/>
        <v>0</v>
      </c>
      <c r="AI188" s="15">
        <f t="shared" ca="1" si="93"/>
        <v>0</v>
      </c>
      <c r="AJ188" s="15">
        <f t="shared" ca="1" si="93"/>
        <v>0</v>
      </c>
      <c r="AK188" s="15">
        <f t="shared" ca="1" si="93"/>
        <v>0</v>
      </c>
      <c r="AL188" s="15">
        <f t="shared" ca="1" si="93"/>
        <v>0</v>
      </c>
      <c r="AM188" s="15">
        <f t="shared" ca="1" si="93"/>
        <v>0</v>
      </c>
      <c r="AN188" s="15">
        <f t="shared" ca="1" si="93"/>
        <v>0</v>
      </c>
      <c r="AO188" s="15">
        <f t="shared" ca="1" si="93"/>
        <v>0</v>
      </c>
      <c r="AP188" s="15">
        <f t="shared" ca="1" si="93"/>
        <v>0</v>
      </c>
      <c r="AQ188" s="15">
        <f t="shared" ca="1" si="93"/>
        <v>0</v>
      </c>
      <c r="AR188" s="15">
        <f t="shared" ca="1" si="93"/>
        <v>0</v>
      </c>
      <c r="AS188" s="15">
        <f t="shared" ca="1" si="93"/>
        <v>0</v>
      </c>
      <c r="AT188" s="15">
        <f t="shared" ca="1" si="93"/>
        <v>0</v>
      </c>
      <c r="AU188" s="15">
        <f t="shared" ca="1" si="93"/>
        <v>0</v>
      </c>
      <c r="AV188" s="15">
        <f t="shared" ca="1" si="93"/>
        <v>0</v>
      </c>
      <c r="AW188" s="15">
        <f t="shared" ca="1" si="93"/>
        <v>0</v>
      </c>
      <c r="AX188" s="15">
        <f t="shared" ca="1" si="93"/>
        <v>0</v>
      </c>
      <c r="AY188" s="15">
        <f t="shared" ca="1" si="93"/>
        <v>0</v>
      </c>
      <c r="AZ188" s="15">
        <f t="shared" ca="1" si="93"/>
        <v>0</v>
      </c>
      <c r="BA188" s="15">
        <f t="shared" ca="1" si="93"/>
        <v>0</v>
      </c>
      <c r="BB188" s="15">
        <f t="shared" ca="1" si="93"/>
        <v>0</v>
      </c>
      <c r="BC188" s="15">
        <f t="shared" ca="1" si="93"/>
        <v>0</v>
      </c>
      <c r="BD188" s="15">
        <f t="shared" ca="1" si="93"/>
        <v>0</v>
      </c>
      <c r="BE188" s="15">
        <f t="shared" ca="1" si="93"/>
        <v>0</v>
      </c>
      <c r="BF188" s="15">
        <f t="shared" ca="1" si="93"/>
        <v>0</v>
      </c>
      <c r="BG188" s="15">
        <f t="shared" ca="1" si="93"/>
        <v>0</v>
      </c>
    </row>
    <row r="189" spans="1:59" x14ac:dyDescent="0.2">
      <c r="A189" s="189">
        <f t="shared" ca="1" si="79"/>
        <v>0</v>
      </c>
      <c r="B189" s="189">
        <f t="shared" ca="1" si="80"/>
        <v>0</v>
      </c>
      <c r="C189" s="189">
        <f t="shared" ca="1" si="81"/>
        <v>0</v>
      </c>
      <c r="D189" s="189">
        <f t="shared" ca="1" si="82"/>
        <v>0</v>
      </c>
      <c r="E189" s="189">
        <f t="shared" ca="1" si="83"/>
        <v>0</v>
      </c>
      <c r="F189" s="15">
        <f t="shared" ca="1" si="84"/>
        <v>0</v>
      </c>
      <c r="G189" s="15">
        <f t="shared" ca="1" si="85"/>
        <v>0</v>
      </c>
      <c r="H189" s="15">
        <f t="shared" ca="1" si="93"/>
        <v>0</v>
      </c>
      <c r="I189" s="15">
        <f t="shared" ca="1" si="93"/>
        <v>0</v>
      </c>
      <c r="J189" s="15">
        <f t="shared" ca="1" si="93"/>
        <v>0</v>
      </c>
      <c r="K189" s="15">
        <f t="shared" ca="1" si="93"/>
        <v>0</v>
      </c>
      <c r="L189" s="15">
        <f t="shared" ca="1" si="93"/>
        <v>0</v>
      </c>
      <c r="M189" s="15">
        <f t="shared" ca="1" si="93"/>
        <v>0</v>
      </c>
      <c r="N189" s="15">
        <f t="shared" ca="1" si="93"/>
        <v>0</v>
      </c>
      <c r="O189" s="15">
        <f t="shared" ca="1" si="93"/>
        <v>0</v>
      </c>
      <c r="P189" s="15">
        <f t="shared" ca="1" si="93"/>
        <v>0</v>
      </c>
      <c r="Q189" s="15">
        <f t="shared" ca="1" si="93"/>
        <v>0</v>
      </c>
      <c r="R189" s="15">
        <f t="shared" ca="1" si="93"/>
        <v>0</v>
      </c>
      <c r="S189" s="15">
        <f t="shared" ca="1" si="93"/>
        <v>0</v>
      </c>
      <c r="T189" s="15">
        <f t="shared" ca="1" si="93"/>
        <v>0</v>
      </c>
      <c r="U189" s="15">
        <f t="shared" ca="1" si="93"/>
        <v>0</v>
      </c>
      <c r="V189" s="15">
        <f t="shared" ca="1" si="93"/>
        <v>0</v>
      </c>
      <c r="W189" s="15">
        <f t="shared" ca="1" si="93"/>
        <v>0</v>
      </c>
      <c r="X189" s="15">
        <f t="shared" ca="1" si="93"/>
        <v>0</v>
      </c>
      <c r="Y189" s="15">
        <f t="shared" ca="1" si="93"/>
        <v>0</v>
      </c>
      <c r="Z189" s="15">
        <f t="shared" ca="1" si="93"/>
        <v>0</v>
      </c>
      <c r="AA189" s="15">
        <f t="shared" ca="1" si="93"/>
        <v>0</v>
      </c>
      <c r="AB189" s="15">
        <f t="shared" ca="1" si="93"/>
        <v>0</v>
      </c>
      <c r="AC189" s="15">
        <f t="shared" ca="1" si="93"/>
        <v>0</v>
      </c>
      <c r="AD189" s="15">
        <f t="shared" ca="1" si="93"/>
        <v>0</v>
      </c>
      <c r="AE189" s="15">
        <f t="shared" ca="1" si="93"/>
        <v>0</v>
      </c>
      <c r="AF189" s="15">
        <f t="shared" ca="1" si="93"/>
        <v>0</v>
      </c>
      <c r="AG189" s="15">
        <f t="shared" ca="1" si="93"/>
        <v>0</v>
      </c>
      <c r="AH189" s="15">
        <f t="shared" ca="1" si="93"/>
        <v>0</v>
      </c>
      <c r="AI189" s="15">
        <f t="shared" ca="1" si="93"/>
        <v>0</v>
      </c>
      <c r="AJ189" s="15">
        <f t="shared" ca="1" si="93"/>
        <v>0</v>
      </c>
      <c r="AK189" s="15">
        <f t="shared" ca="1" si="93"/>
        <v>0</v>
      </c>
      <c r="AL189" s="15">
        <f t="shared" ca="1" si="93"/>
        <v>0</v>
      </c>
      <c r="AM189" s="15">
        <f t="shared" ca="1" si="93"/>
        <v>0</v>
      </c>
      <c r="AN189" s="15">
        <f t="shared" ca="1" si="93"/>
        <v>0</v>
      </c>
      <c r="AO189" s="15">
        <f t="shared" ca="1" si="93"/>
        <v>0</v>
      </c>
      <c r="AP189" s="15">
        <f t="shared" ca="1" si="93"/>
        <v>0</v>
      </c>
      <c r="AQ189" s="15">
        <f t="shared" ca="1" si="93"/>
        <v>0</v>
      </c>
      <c r="AR189" s="15">
        <f t="shared" ca="1" si="93"/>
        <v>0</v>
      </c>
      <c r="AS189" s="15">
        <f t="shared" ca="1" si="93"/>
        <v>0</v>
      </c>
      <c r="AT189" s="15">
        <f t="shared" ca="1" si="93"/>
        <v>0</v>
      </c>
      <c r="AU189" s="15">
        <f t="shared" ca="1" si="93"/>
        <v>0</v>
      </c>
      <c r="AV189" s="15">
        <f t="shared" ca="1" si="93"/>
        <v>0</v>
      </c>
      <c r="AW189" s="15">
        <f t="shared" ca="1" si="93"/>
        <v>0</v>
      </c>
      <c r="AX189" s="15">
        <f t="shared" ca="1" si="93"/>
        <v>0</v>
      </c>
      <c r="AY189" s="15">
        <f t="shared" ca="1" si="93"/>
        <v>0</v>
      </c>
      <c r="AZ189" s="15">
        <f t="shared" ca="1" si="93"/>
        <v>0</v>
      </c>
      <c r="BA189" s="15">
        <f t="shared" ca="1" si="93"/>
        <v>0</v>
      </c>
      <c r="BB189" s="15">
        <f t="shared" ca="1" si="93"/>
        <v>0</v>
      </c>
      <c r="BC189" s="15">
        <f t="shared" ca="1" si="93"/>
        <v>0</v>
      </c>
      <c r="BD189" s="15">
        <f t="shared" ca="1" si="93"/>
        <v>0</v>
      </c>
      <c r="BE189" s="15">
        <f t="shared" ca="1" si="93"/>
        <v>0</v>
      </c>
      <c r="BF189" s="15">
        <f t="shared" ca="1" si="93"/>
        <v>0</v>
      </c>
      <c r="BG189" s="15">
        <f t="shared" ca="1" si="93"/>
        <v>0</v>
      </c>
    </row>
    <row r="190" spans="1:59" x14ac:dyDescent="0.2">
      <c r="A190" s="189">
        <f t="shared" ca="1" si="79"/>
        <v>0</v>
      </c>
      <c r="B190" s="189">
        <f t="shared" ca="1" si="80"/>
        <v>0</v>
      </c>
      <c r="C190" s="189">
        <f t="shared" ca="1" si="81"/>
        <v>0</v>
      </c>
      <c r="D190" s="189">
        <f t="shared" ca="1" si="82"/>
        <v>0</v>
      </c>
      <c r="E190" s="189">
        <f t="shared" ca="1" si="83"/>
        <v>0</v>
      </c>
      <c r="F190" s="15">
        <f t="shared" ca="1" si="84"/>
        <v>0</v>
      </c>
      <c r="G190" s="15">
        <f t="shared" ca="1" si="85"/>
        <v>0</v>
      </c>
      <c r="H190" s="15">
        <f t="shared" ca="1" si="93"/>
        <v>0</v>
      </c>
      <c r="I190" s="15">
        <f t="shared" ca="1" si="93"/>
        <v>0</v>
      </c>
      <c r="J190" s="15">
        <f t="shared" ca="1" si="93"/>
        <v>0</v>
      </c>
      <c r="K190" s="15">
        <f t="shared" ca="1" si="93"/>
        <v>0</v>
      </c>
      <c r="L190" s="15">
        <f t="shared" ca="1" si="93"/>
        <v>0</v>
      </c>
      <c r="M190" s="15">
        <f t="shared" ca="1" si="93"/>
        <v>0</v>
      </c>
      <c r="N190" s="15">
        <f t="shared" ca="1" si="93"/>
        <v>0</v>
      </c>
      <c r="O190" s="15">
        <f t="shared" ca="1" si="93"/>
        <v>0</v>
      </c>
      <c r="P190" s="15">
        <f t="shared" ca="1" si="93"/>
        <v>0</v>
      </c>
      <c r="Q190" s="15">
        <f t="shared" ca="1" si="93"/>
        <v>0</v>
      </c>
      <c r="R190" s="15">
        <f t="shared" ca="1" si="93"/>
        <v>0</v>
      </c>
      <c r="S190" s="15">
        <f t="shared" ca="1" si="93"/>
        <v>0</v>
      </c>
      <c r="T190" s="15">
        <f t="shared" ca="1" si="93"/>
        <v>0</v>
      </c>
      <c r="U190" s="15">
        <f t="shared" ca="1" si="93"/>
        <v>0</v>
      </c>
      <c r="V190" s="15">
        <f t="shared" ca="1" si="93"/>
        <v>0</v>
      </c>
      <c r="W190" s="15">
        <f t="shared" ca="1" si="93"/>
        <v>0</v>
      </c>
      <c r="X190" s="15">
        <f t="shared" ca="1" si="93"/>
        <v>0</v>
      </c>
      <c r="Y190" s="15">
        <f t="shared" ca="1" si="93"/>
        <v>0</v>
      </c>
      <c r="Z190" s="15">
        <f t="shared" ca="1" si="93"/>
        <v>0</v>
      </c>
      <c r="AA190" s="15">
        <f t="shared" ca="1" si="93"/>
        <v>0</v>
      </c>
      <c r="AB190" s="15">
        <f t="shared" ca="1" si="93"/>
        <v>0</v>
      </c>
      <c r="AC190" s="15">
        <f t="shared" ca="1" si="93"/>
        <v>0</v>
      </c>
      <c r="AD190" s="15">
        <f t="shared" ca="1" si="93"/>
        <v>0</v>
      </c>
      <c r="AE190" s="15">
        <f t="shared" ca="1" si="93"/>
        <v>0</v>
      </c>
      <c r="AF190" s="15">
        <f t="shared" ca="1" si="93"/>
        <v>0</v>
      </c>
      <c r="AG190" s="15">
        <f t="shared" ca="1" si="93"/>
        <v>0</v>
      </c>
      <c r="AH190" s="15">
        <f t="shared" ca="1" si="93"/>
        <v>0</v>
      </c>
      <c r="AI190" s="15">
        <f t="shared" ca="1" si="93"/>
        <v>0</v>
      </c>
      <c r="AJ190" s="15">
        <f t="shared" ca="1" si="93"/>
        <v>0</v>
      </c>
      <c r="AK190" s="15">
        <f t="shared" ca="1" si="93"/>
        <v>0</v>
      </c>
      <c r="AL190" s="15">
        <f t="shared" ca="1" si="93"/>
        <v>0</v>
      </c>
      <c r="AM190" s="15">
        <f t="shared" ca="1" si="93"/>
        <v>0</v>
      </c>
      <c r="AN190" s="15">
        <f t="shared" ca="1" si="93"/>
        <v>0</v>
      </c>
      <c r="AO190" s="15">
        <f t="shared" ca="1" si="93"/>
        <v>0</v>
      </c>
      <c r="AP190" s="15">
        <f t="shared" ca="1" si="93"/>
        <v>0</v>
      </c>
      <c r="AQ190" s="15">
        <f t="shared" ca="1" si="93"/>
        <v>0</v>
      </c>
      <c r="AR190" s="15">
        <f t="shared" ca="1" si="93"/>
        <v>0</v>
      </c>
      <c r="AS190" s="15">
        <f t="shared" ca="1" si="93"/>
        <v>0</v>
      </c>
      <c r="AT190" s="15">
        <f t="shared" ca="1" si="93"/>
        <v>0</v>
      </c>
      <c r="AU190" s="15">
        <f t="shared" ca="1" si="93"/>
        <v>0</v>
      </c>
      <c r="AV190" s="15">
        <f t="shared" ca="1" si="93"/>
        <v>0</v>
      </c>
      <c r="AW190" s="15">
        <f t="shared" ca="1" si="93"/>
        <v>0</v>
      </c>
      <c r="AX190" s="15">
        <f t="shared" ca="1" si="93"/>
        <v>0</v>
      </c>
      <c r="AY190" s="15">
        <f t="shared" ca="1" si="93"/>
        <v>0</v>
      </c>
      <c r="AZ190" s="15">
        <f t="shared" ca="1" si="93"/>
        <v>0</v>
      </c>
      <c r="BA190" s="15">
        <f t="shared" ca="1" si="93"/>
        <v>0</v>
      </c>
      <c r="BB190" s="15">
        <f t="shared" ca="1" si="93"/>
        <v>0</v>
      </c>
      <c r="BC190" s="15">
        <f t="shared" ca="1" si="93"/>
        <v>0</v>
      </c>
      <c r="BD190" s="15">
        <f t="shared" ca="1" si="93"/>
        <v>0</v>
      </c>
      <c r="BE190" s="15">
        <f t="shared" ca="1" si="93"/>
        <v>0</v>
      </c>
      <c r="BF190" s="15">
        <f t="shared" ca="1" si="93"/>
        <v>0</v>
      </c>
      <c r="BG190" s="15">
        <f t="shared" ca="1" si="93"/>
        <v>0</v>
      </c>
    </row>
    <row r="191" spans="1:59" x14ac:dyDescent="0.2">
      <c r="A191" s="189">
        <f t="shared" ca="1" si="79"/>
        <v>0</v>
      </c>
      <c r="B191" s="189">
        <f t="shared" ca="1" si="80"/>
        <v>0</v>
      </c>
      <c r="C191" s="189">
        <f t="shared" ca="1" si="81"/>
        <v>0</v>
      </c>
      <c r="D191" s="189">
        <f t="shared" ca="1" si="82"/>
        <v>0</v>
      </c>
      <c r="E191" s="189">
        <f t="shared" ca="1" si="83"/>
        <v>0</v>
      </c>
      <c r="F191" s="15">
        <f t="shared" ca="1" si="84"/>
        <v>0</v>
      </c>
      <c r="G191" s="15">
        <f t="shared" ca="1" si="85"/>
        <v>0</v>
      </c>
      <c r="H191" s="15">
        <f t="shared" ca="1" si="93"/>
        <v>0</v>
      </c>
      <c r="I191" s="15">
        <f t="shared" ca="1" si="93"/>
        <v>0</v>
      </c>
      <c r="J191" s="15">
        <f t="shared" ca="1" si="93"/>
        <v>0</v>
      </c>
      <c r="K191" s="15">
        <f t="shared" ca="1" si="93"/>
        <v>0</v>
      </c>
      <c r="L191" s="15">
        <f t="shared" ca="1" si="93"/>
        <v>0</v>
      </c>
      <c r="M191" s="15">
        <f t="shared" ca="1" si="93"/>
        <v>0</v>
      </c>
      <c r="N191" s="15">
        <f t="shared" ca="1" si="93"/>
        <v>0</v>
      </c>
      <c r="O191" s="15">
        <f t="shared" ca="1" si="93"/>
        <v>0</v>
      </c>
      <c r="P191" s="15">
        <f t="shared" ca="1" si="93"/>
        <v>0</v>
      </c>
      <c r="Q191" s="15">
        <f t="shared" ca="1" si="93"/>
        <v>0</v>
      </c>
      <c r="R191" s="15">
        <f t="shared" ca="1" si="93"/>
        <v>0</v>
      </c>
      <c r="S191" s="15">
        <f t="shared" ca="1" si="93"/>
        <v>0</v>
      </c>
      <c r="T191" s="15">
        <f t="shared" ca="1" si="93"/>
        <v>0</v>
      </c>
      <c r="U191" s="15">
        <f t="shared" ca="1" si="93"/>
        <v>0</v>
      </c>
      <c r="V191" s="15">
        <f t="shared" ref="H191:BG196" ca="1" si="94">IFERROR(SUMIFS(OFFSET(INDIRECT(ADDRESS(1,1,1,1,TEXT(V$2,"YYYY-MM-DD"))),3,V$20-1,40,1),OFFSET(INDIRECT(ADDRESS(1,1,1,1,TEXT(V$2,"YYYY-MM-DD"))),3,0,40,1),$A191,OFFSET(INDIRECT(ADDRESS(1,1,1,1,TEXT(V$2,"YYYY-MM-DD"))),3,V$20,40,1),"Y"),0)+IFERROR(SUMIFS(OFFSET(INDIRECT(ADDRESS(1,1,1,1,TEXT(V$2,"YYYY-MM-DD"))),3,V$20-1,40,1),OFFSET(INDIRECT(ADDRESS(1,1,1,1,TEXT(V$2,"YYYY-MM-DD"))),3,0,40,1),$A191,OFFSET(INDIRECT(ADDRESS(1,1,1,1,TEXT(V$2,"YYYY-MM-DD"))),3,V$20,40,1),"N",OFFSET(INDIRECT(ADDRESS(1,1,1,1,TEXT(V$2,"YYYY-MM-DD"))),3,3,40,1),"Leave"),0)+IFERROR(IF($F$19="N",SUMIFS(OFFSET(INDIRECT(ADDRESS(1,1,1,1,TEXT(V$2,"YYYY-MM-DD"))),3,V$20-1,40,1),OFFSET(INDIRECT(ADDRESS(1,1,1,1,TEXT(V$2,"YYYY-MM-DD"))),3,0,40,1),$A191,OFFSET(INDIRECT(ADDRESS(1,1,1,1,TEXT(V$2,"YYYY-MM-DD"))),3,V$20,40,1),"N",OFFSET(INDIRECT(ADDRESS(1,1,1,1,TEXT(V$2,"YYYY-MM-DD"))),3,3,40,1),"&lt;&gt;Leave")),0)</f>
        <v>0</v>
      </c>
      <c r="W191" s="15">
        <f t="shared" ca="1" si="94"/>
        <v>0</v>
      </c>
      <c r="X191" s="15">
        <f t="shared" ca="1" si="94"/>
        <v>0</v>
      </c>
      <c r="Y191" s="15">
        <f t="shared" ca="1" si="94"/>
        <v>0</v>
      </c>
      <c r="Z191" s="15">
        <f t="shared" ca="1" si="94"/>
        <v>0</v>
      </c>
      <c r="AA191" s="15">
        <f t="shared" ca="1" si="94"/>
        <v>0</v>
      </c>
      <c r="AB191" s="15">
        <f t="shared" ca="1" si="94"/>
        <v>0</v>
      </c>
      <c r="AC191" s="15">
        <f t="shared" ca="1" si="94"/>
        <v>0</v>
      </c>
      <c r="AD191" s="15">
        <f t="shared" ca="1" si="94"/>
        <v>0</v>
      </c>
      <c r="AE191" s="15">
        <f t="shared" ca="1" si="94"/>
        <v>0</v>
      </c>
      <c r="AF191" s="15">
        <f t="shared" ca="1" si="94"/>
        <v>0</v>
      </c>
      <c r="AG191" s="15">
        <f t="shared" ca="1" si="94"/>
        <v>0</v>
      </c>
      <c r="AH191" s="15">
        <f t="shared" ca="1" si="94"/>
        <v>0</v>
      </c>
      <c r="AI191" s="15">
        <f t="shared" ca="1" si="94"/>
        <v>0</v>
      </c>
      <c r="AJ191" s="15">
        <f t="shared" ca="1" si="94"/>
        <v>0</v>
      </c>
      <c r="AK191" s="15">
        <f t="shared" ca="1" si="94"/>
        <v>0</v>
      </c>
      <c r="AL191" s="15">
        <f t="shared" ca="1" si="94"/>
        <v>0</v>
      </c>
      <c r="AM191" s="15">
        <f t="shared" ca="1" si="94"/>
        <v>0</v>
      </c>
      <c r="AN191" s="15">
        <f t="shared" ca="1" si="94"/>
        <v>0</v>
      </c>
      <c r="AO191" s="15">
        <f t="shared" ca="1" si="94"/>
        <v>0</v>
      </c>
      <c r="AP191" s="15">
        <f t="shared" ca="1" si="94"/>
        <v>0</v>
      </c>
      <c r="AQ191" s="15">
        <f t="shared" ca="1" si="94"/>
        <v>0</v>
      </c>
      <c r="AR191" s="15">
        <f t="shared" ca="1" si="94"/>
        <v>0</v>
      </c>
      <c r="AS191" s="15">
        <f t="shared" ca="1" si="94"/>
        <v>0</v>
      </c>
      <c r="AT191" s="15">
        <f t="shared" ca="1" si="94"/>
        <v>0</v>
      </c>
      <c r="AU191" s="15">
        <f t="shared" ca="1" si="94"/>
        <v>0</v>
      </c>
      <c r="AV191" s="15">
        <f t="shared" ca="1" si="94"/>
        <v>0</v>
      </c>
      <c r="AW191" s="15">
        <f t="shared" ca="1" si="94"/>
        <v>0</v>
      </c>
      <c r="AX191" s="15">
        <f t="shared" ca="1" si="94"/>
        <v>0</v>
      </c>
      <c r="AY191" s="15">
        <f t="shared" ca="1" si="94"/>
        <v>0</v>
      </c>
      <c r="AZ191" s="15">
        <f t="shared" ca="1" si="94"/>
        <v>0</v>
      </c>
      <c r="BA191" s="15">
        <f t="shared" ca="1" si="94"/>
        <v>0</v>
      </c>
      <c r="BB191" s="15">
        <f t="shared" ca="1" si="94"/>
        <v>0</v>
      </c>
      <c r="BC191" s="15">
        <f t="shared" ca="1" si="94"/>
        <v>0</v>
      </c>
      <c r="BD191" s="15">
        <f t="shared" ca="1" si="94"/>
        <v>0</v>
      </c>
      <c r="BE191" s="15">
        <f t="shared" ca="1" si="94"/>
        <v>0</v>
      </c>
      <c r="BF191" s="15">
        <f t="shared" ca="1" si="94"/>
        <v>0</v>
      </c>
      <c r="BG191" s="15">
        <f t="shared" ca="1" si="94"/>
        <v>0</v>
      </c>
    </row>
    <row r="192" spans="1:59" x14ac:dyDescent="0.2">
      <c r="A192" s="189">
        <f t="shared" ca="1" si="79"/>
        <v>0</v>
      </c>
      <c r="B192" s="189">
        <f t="shared" ca="1" si="80"/>
        <v>0</v>
      </c>
      <c r="C192" s="189">
        <f t="shared" ca="1" si="81"/>
        <v>0</v>
      </c>
      <c r="D192" s="189">
        <f t="shared" ca="1" si="82"/>
        <v>0</v>
      </c>
      <c r="E192" s="189">
        <f t="shared" ca="1" si="83"/>
        <v>0</v>
      </c>
      <c r="F192" s="15">
        <f t="shared" ca="1" si="84"/>
        <v>0</v>
      </c>
      <c r="G192" s="15">
        <f t="shared" ca="1" si="85"/>
        <v>0</v>
      </c>
      <c r="H192" s="15">
        <f t="shared" ca="1" si="94"/>
        <v>0</v>
      </c>
      <c r="I192" s="15">
        <f t="shared" ca="1" si="94"/>
        <v>0</v>
      </c>
      <c r="J192" s="15">
        <f t="shared" ca="1" si="94"/>
        <v>0</v>
      </c>
      <c r="K192" s="15">
        <f t="shared" ca="1" si="94"/>
        <v>0</v>
      </c>
      <c r="L192" s="15">
        <f t="shared" ca="1" si="94"/>
        <v>0</v>
      </c>
      <c r="M192" s="15">
        <f t="shared" ca="1" si="94"/>
        <v>0</v>
      </c>
      <c r="N192" s="15">
        <f t="shared" ca="1" si="94"/>
        <v>0</v>
      </c>
      <c r="O192" s="15">
        <f t="shared" ca="1" si="94"/>
        <v>0</v>
      </c>
      <c r="P192" s="15">
        <f t="shared" ca="1" si="94"/>
        <v>0</v>
      </c>
      <c r="Q192" s="15">
        <f t="shared" ca="1" si="94"/>
        <v>0</v>
      </c>
      <c r="R192" s="15">
        <f t="shared" ca="1" si="94"/>
        <v>0</v>
      </c>
      <c r="S192" s="15">
        <f t="shared" ca="1" si="94"/>
        <v>0</v>
      </c>
      <c r="T192" s="15">
        <f t="shared" ca="1" si="94"/>
        <v>0</v>
      </c>
      <c r="U192" s="15">
        <f t="shared" ca="1" si="94"/>
        <v>0</v>
      </c>
      <c r="V192" s="15">
        <f t="shared" ca="1" si="94"/>
        <v>0</v>
      </c>
      <c r="W192" s="15">
        <f t="shared" ca="1" si="94"/>
        <v>0</v>
      </c>
      <c r="X192" s="15">
        <f t="shared" ca="1" si="94"/>
        <v>0</v>
      </c>
      <c r="Y192" s="15">
        <f t="shared" ca="1" si="94"/>
        <v>0</v>
      </c>
      <c r="Z192" s="15">
        <f t="shared" ca="1" si="94"/>
        <v>0</v>
      </c>
      <c r="AA192" s="15">
        <f t="shared" ca="1" si="94"/>
        <v>0</v>
      </c>
      <c r="AB192" s="15">
        <f t="shared" ca="1" si="94"/>
        <v>0</v>
      </c>
      <c r="AC192" s="15">
        <f t="shared" ca="1" si="94"/>
        <v>0</v>
      </c>
      <c r="AD192" s="15">
        <f t="shared" ca="1" si="94"/>
        <v>0</v>
      </c>
      <c r="AE192" s="15">
        <f t="shared" ca="1" si="94"/>
        <v>0</v>
      </c>
      <c r="AF192" s="15">
        <f t="shared" ca="1" si="94"/>
        <v>0</v>
      </c>
      <c r="AG192" s="15">
        <f t="shared" ca="1" si="94"/>
        <v>0</v>
      </c>
      <c r="AH192" s="15">
        <f t="shared" ca="1" si="94"/>
        <v>0</v>
      </c>
      <c r="AI192" s="15">
        <f t="shared" ca="1" si="94"/>
        <v>0</v>
      </c>
      <c r="AJ192" s="15">
        <f t="shared" ca="1" si="94"/>
        <v>0</v>
      </c>
      <c r="AK192" s="15">
        <f t="shared" ca="1" si="94"/>
        <v>0</v>
      </c>
      <c r="AL192" s="15">
        <f t="shared" ca="1" si="94"/>
        <v>0</v>
      </c>
      <c r="AM192" s="15">
        <f t="shared" ca="1" si="94"/>
        <v>0</v>
      </c>
      <c r="AN192" s="15">
        <f t="shared" ca="1" si="94"/>
        <v>0</v>
      </c>
      <c r="AO192" s="15">
        <f t="shared" ca="1" si="94"/>
        <v>0</v>
      </c>
      <c r="AP192" s="15">
        <f t="shared" ca="1" si="94"/>
        <v>0</v>
      </c>
      <c r="AQ192" s="15">
        <f t="shared" ca="1" si="94"/>
        <v>0</v>
      </c>
      <c r="AR192" s="15">
        <f t="shared" ca="1" si="94"/>
        <v>0</v>
      </c>
      <c r="AS192" s="15">
        <f t="shared" ca="1" si="94"/>
        <v>0</v>
      </c>
      <c r="AT192" s="15">
        <f t="shared" ca="1" si="94"/>
        <v>0</v>
      </c>
      <c r="AU192" s="15">
        <f t="shared" ca="1" si="94"/>
        <v>0</v>
      </c>
      <c r="AV192" s="15">
        <f t="shared" ca="1" si="94"/>
        <v>0</v>
      </c>
      <c r="AW192" s="15">
        <f t="shared" ca="1" si="94"/>
        <v>0</v>
      </c>
      <c r="AX192" s="15">
        <f t="shared" ca="1" si="94"/>
        <v>0</v>
      </c>
      <c r="AY192" s="15">
        <f t="shared" ca="1" si="94"/>
        <v>0</v>
      </c>
      <c r="AZ192" s="15">
        <f t="shared" ca="1" si="94"/>
        <v>0</v>
      </c>
      <c r="BA192" s="15">
        <f t="shared" ca="1" si="94"/>
        <v>0</v>
      </c>
      <c r="BB192" s="15">
        <f t="shared" ca="1" si="94"/>
        <v>0</v>
      </c>
      <c r="BC192" s="15">
        <f t="shared" ca="1" si="94"/>
        <v>0</v>
      </c>
      <c r="BD192" s="15">
        <f t="shared" ca="1" si="94"/>
        <v>0</v>
      </c>
      <c r="BE192" s="15">
        <f t="shared" ca="1" si="94"/>
        <v>0</v>
      </c>
      <c r="BF192" s="15">
        <f t="shared" ca="1" si="94"/>
        <v>0</v>
      </c>
      <c r="BG192" s="15">
        <f t="shared" ca="1" si="94"/>
        <v>0</v>
      </c>
    </row>
    <row r="193" spans="1:59" x14ac:dyDescent="0.2">
      <c r="A193" s="189">
        <f t="shared" ca="1" si="79"/>
        <v>0</v>
      </c>
      <c r="B193" s="189">
        <f t="shared" ca="1" si="80"/>
        <v>0</v>
      </c>
      <c r="C193" s="189">
        <f t="shared" ca="1" si="81"/>
        <v>0</v>
      </c>
      <c r="D193" s="189">
        <f t="shared" ca="1" si="82"/>
        <v>0</v>
      </c>
      <c r="E193" s="189">
        <f t="shared" ca="1" si="83"/>
        <v>0</v>
      </c>
      <c r="F193" s="15">
        <f t="shared" ca="1" si="84"/>
        <v>0</v>
      </c>
      <c r="G193" s="15">
        <f t="shared" ca="1" si="85"/>
        <v>0</v>
      </c>
      <c r="H193" s="15">
        <f t="shared" ca="1" si="94"/>
        <v>0</v>
      </c>
      <c r="I193" s="15">
        <f t="shared" ca="1" si="94"/>
        <v>0</v>
      </c>
      <c r="J193" s="15">
        <f t="shared" ca="1" si="94"/>
        <v>0</v>
      </c>
      <c r="K193" s="15">
        <f t="shared" ca="1" si="94"/>
        <v>0</v>
      </c>
      <c r="L193" s="15">
        <f t="shared" ca="1" si="94"/>
        <v>0</v>
      </c>
      <c r="M193" s="15">
        <f t="shared" ca="1" si="94"/>
        <v>0</v>
      </c>
      <c r="N193" s="15">
        <f t="shared" ca="1" si="94"/>
        <v>0</v>
      </c>
      <c r="O193" s="15">
        <f t="shared" ca="1" si="94"/>
        <v>0</v>
      </c>
      <c r="P193" s="15">
        <f t="shared" ca="1" si="94"/>
        <v>0</v>
      </c>
      <c r="Q193" s="15">
        <f t="shared" ca="1" si="94"/>
        <v>0</v>
      </c>
      <c r="R193" s="15">
        <f t="shared" ca="1" si="94"/>
        <v>0</v>
      </c>
      <c r="S193" s="15">
        <f t="shared" ca="1" si="94"/>
        <v>0</v>
      </c>
      <c r="T193" s="15">
        <f t="shared" ca="1" si="94"/>
        <v>0</v>
      </c>
      <c r="U193" s="15">
        <f t="shared" ca="1" si="94"/>
        <v>0</v>
      </c>
      <c r="V193" s="15">
        <f t="shared" ca="1" si="94"/>
        <v>0</v>
      </c>
      <c r="W193" s="15">
        <f t="shared" ca="1" si="94"/>
        <v>0</v>
      </c>
      <c r="X193" s="15">
        <f t="shared" ca="1" si="94"/>
        <v>0</v>
      </c>
      <c r="Y193" s="15">
        <f t="shared" ca="1" si="94"/>
        <v>0</v>
      </c>
      <c r="Z193" s="15">
        <f t="shared" ca="1" si="94"/>
        <v>0</v>
      </c>
      <c r="AA193" s="15">
        <f t="shared" ca="1" si="94"/>
        <v>0</v>
      </c>
      <c r="AB193" s="15">
        <f t="shared" ca="1" si="94"/>
        <v>0</v>
      </c>
      <c r="AC193" s="15">
        <f t="shared" ca="1" si="94"/>
        <v>0</v>
      </c>
      <c r="AD193" s="15">
        <f t="shared" ca="1" si="94"/>
        <v>0</v>
      </c>
      <c r="AE193" s="15">
        <f t="shared" ca="1" si="94"/>
        <v>0</v>
      </c>
      <c r="AF193" s="15">
        <f t="shared" ca="1" si="94"/>
        <v>0</v>
      </c>
      <c r="AG193" s="15">
        <f t="shared" ca="1" si="94"/>
        <v>0</v>
      </c>
      <c r="AH193" s="15">
        <f t="shared" ca="1" si="94"/>
        <v>0</v>
      </c>
      <c r="AI193" s="15">
        <f t="shared" ca="1" si="94"/>
        <v>0</v>
      </c>
      <c r="AJ193" s="15">
        <f t="shared" ca="1" si="94"/>
        <v>0</v>
      </c>
      <c r="AK193" s="15">
        <f t="shared" ca="1" si="94"/>
        <v>0</v>
      </c>
      <c r="AL193" s="15">
        <f t="shared" ca="1" si="94"/>
        <v>0</v>
      </c>
      <c r="AM193" s="15">
        <f t="shared" ca="1" si="94"/>
        <v>0</v>
      </c>
      <c r="AN193" s="15">
        <f t="shared" ca="1" si="94"/>
        <v>0</v>
      </c>
      <c r="AO193" s="15">
        <f t="shared" ca="1" si="94"/>
        <v>0</v>
      </c>
      <c r="AP193" s="15">
        <f t="shared" ca="1" si="94"/>
        <v>0</v>
      </c>
      <c r="AQ193" s="15">
        <f t="shared" ca="1" si="94"/>
        <v>0</v>
      </c>
      <c r="AR193" s="15">
        <f t="shared" ca="1" si="94"/>
        <v>0</v>
      </c>
      <c r="AS193" s="15">
        <f t="shared" ca="1" si="94"/>
        <v>0</v>
      </c>
      <c r="AT193" s="15">
        <f t="shared" ca="1" si="94"/>
        <v>0</v>
      </c>
      <c r="AU193" s="15">
        <f t="shared" ca="1" si="94"/>
        <v>0</v>
      </c>
      <c r="AV193" s="15">
        <f t="shared" ca="1" si="94"/>
        <v>0</v>
      </c>
      <c r="AW193" s="15">
        <f t="shared" ca="1" si="94"/>
        <v>0</v>
      </c>
      <c r="AX193" s="15">
        <f t="shared" ca="1" si="94"/>
        <v>0</v>
      </c>
      <c r="AY193" s="15">
        <f t="shared" ca="1" si="94"/>
        <v>0</v>
      </c>
      <c r="AZ193" s="15">
        <f t="shared" ca="1" si="94"/>
        <v>0</v>
      </c>
      <c r="BA193" s="15">
        <f t="shared" ca="1" si="94"/>
        <v>0</v>
      </c>
      <c r="BB193" s="15">
        <f t="shared" ca="1" si="94"/>
        <v>0</v>
      </c>
      <c r="BC193" s="15">
        <f t="shared" ca="1" si="94"/>
        <v>0</v>
      </c>
      <c r="BD193" s="15">
        <f t="shared" ca="1" si="94"/>
        <v>0</v>
      </c>
      <c r="BE193" s="15">
        <f t="shared" ca="1" si="94"/>
        <v>0</v>
      </c>
      <c r="BF193" s="15">
        <f t="shared" ca="1" si="94"/>
        <v>0</v>
      </c>
      <c r="BG193" s="15">
        <f t="shared" ca="1" si="94"/>
        <v>0</v>
      </c>
    </row>
    <row r="194" spans="1:59" x14ac:dyDescent="0.2">
      <c r="A194" s="189">
        <f t="shared" ca="1" si="79"/>
        <v>0</v>
      </c>
      <c r="B194" s="189">
        <f t="shared" ca="1" si="80"/>
        <v>0</v>
      </c>
      <c r="C194" s="189">
        <f t="shared" ca="1" si="81"/>
        <v>0</v>
      </c>
      <c r="D194" s="189">
        <f t="shared" ca="1" si="82"/>
        <v>0</v>
      </c>
      <c r="E194" s="189">
        <f t="shared" ca="1" si="83"/>
        <v>0</v>
      </c>
      <c r="F194" s="15">
        <f t="shared" ca="1" si="84"/>
        <v>0</v>
      </c>
      <c r="G194" s="15">
        <f t="shared" ca="1" si="85"/>
        <v>0</v>
      </c>
      <c r="H194" s="15">
        <f t="shared" ca="1" si="94"/>
        <v>0</v>
      </c>
      <c r="I194" s="15">
        <f t="shared" ca="1" si="94"/>
        <v>0</v>
      </c>
      <c r="J194" s="15">
        <f t="shared" ca="1" si="94"/>
        <v>0</v>
      </c>
      <c r="K194" s="15">
        <f t="shared" ca="1" si="94"/>
        <v>0</v>
      </c>
      <c r="L194" s="15">
        <f t="shared" ca="1" si="94"/>
        <v>0</v>
      </c>
      <c r="M194" s="15">
        <f t="shared" ca="1" si="94"/>
        <v>0</v>
      </c>
      <c r="N194" s="15">
        <f t="shared" ca="1" si="94"/>
        <v>0</v>
      </c>
      <c r="O194" s="15">
        <f t="shared" ca="1" si="94"/>
        <v>0</v>
      </c>
      <c r="P194" s="15">
        <f t="shared" ca="1" si="94"/>
        <v>0</v>
      </c>
      <c r="Q194" s="15">
        <f t="shared" ca="1" si="94"/>
        <v>0</v>
      </c>
      <c r="R194" s="15">
        <f t="shared" ca="1" si="94"/>
        <v>0</v>
      </c>
      <c r="S194" s="15">
        <f t="shared" ca="1" si="94"/>
        <v>0</v>
      </c>
      <c r="T194" s="15">
        <f t="shared" ca="1" si="94"/>
        <v>0</v>
      </c>
      <c r="U194" s="15">
        <f t="shared" ca="1" si="94"/>
        <v>0</v>
      </c>
      <c r="V194" s="15">
        <f t="shared" ca="1" si="94"/>
        <v>0</v>
      </c>
      <c r="W194" s="15">
        <f t="shared" ca="1" si="94"/>
        <v>0</v>
      </c>
      <c r="X194" s="15">
        <f t="shared" ca="1" si="94"/>
        <v>0</v>
      </c>
      <c r="Y194" s="15">
        <f t="shared" ca="1" si="94"/>
        <v>0</v>
      </c>
      <c r="Z194" s="15">
        <f t="shared" ca="1" si="94"/>
        <v>0</v>
      </c>
      <c r="AA194" s="15">
        <f t="shared" ca="1" si="94"/>
        <v>0</v>
      </c>
      <c r="AB194" s="15">
        <f t="shared" ca="1" si="94"/>
        <v>0</v>
      </c>
      <c r="AC194" s="15">
        <f t="shared" ca="1" si="94"/>
        <v>0</v>
      </c>
      <c r="AD194" s="15">
        <f t="shared" ca="1" si="94"/>
        <v>0</v>
      </c>
      <c r="AE194" s="15">
        <f t="shared" ca="1" si="94"/>
        <v>0</v>
      </c>
      <c r="AF194" s="15">
        <f t="shared" ca="1" si="94"/>
        <v>0</v>
      </c>
      <c r="AG194" s="15">
        <f t="shared" ca="1" si="94"/>
        <v>0</v>
      </c>
      <c r="AH194" s="15">
        <f t="shared" ca="1" si="94"/>
        <v>0</v>
      </c>
      <c r="AI194" s="15">
        <f t="shared" ca="1" si="94"/>
        <v>0</v>
      </c>
      <c r="AJ194" s="15">
        <f t="shared" ca="1" si="94"/>
        <v>0</v>
      </c>
      <c r="AK194" s="15">
        <f t="shared" ca="1" si="94"/>
        <v>0</v>
      </c>
      <c r="AL194" s="15">
        <f t="shared" ca="1" si="94"/>
        <v>0</v>
      </c>
      <c r="AM194" s="15">
        <f t="shared" ca="1" si="94"/>
        <v>0</v>
      </c>
      <c r="AN194" s="15">
        <f t="shared" ca="1" si="94"/>
        <v>0</v>
      </c>
      <c r="AO194" s="15">
        <f t="shared" ca="1" si="94"/>
        <v>0</v>
      </c>
      <c r="AP194" s="15">
        <f t="shared" ca="1" si="94"/>
        <v>0</v>
      </c>
      <c r="AQ194" s="15">
        <f t="shared" ca="1" si="94"/>
        <v>0</v>
      </c>
      <c r="AR194" s="15">
        <f t="shared" ca="1" si="94"/>
        <v>0</v>
      </c>
      <c r="AS194" s="15">
        <f t="shared" ca="1" si="94"/>
        <v>0</v>
      </c>
      <c r="AT194" s="15">
        <f t="shared" ca="1" si="94"/>
        <v>0</v>
      </c>
      <c r="AU194" s="15">
        <f t="shared" ca="1" si="94"/>
        <v>0</v>
      </c>
      <c r="AV194" s="15">
        <f t="shared" ca="1" si="94"/>
        <v>0</v>
      </c>
      <c r="AW194" s="15">
        <f t="shared" ca="1" si="94"/>
        <v>0</v>
      </c>
      <c r="AX194" s="15">
        <f t="shared" ca="1" si="94"/>
        <v>0</v>
      </c>
      <c r="AY194" s="15">
        <f t="shared" ca="1" si="94"/>
        <v>0</v>
      </c>
      <c r="AZ194" s="15">
        <f t="shared" ca="1" si="94"/>
        <v>0</v>
      </c>
      <c r="BA194" s="15">
        <f t="shared" ca="1" si="94"/>
        <v>0</v>
      </c>
      <c r="BB194" s="15">
        <f t="shared" ca="1" si="94"/>
        <v>0</v>
      </c>
      <c r="BC194" s="15">
        <f t="shared" ca="1" si="94"/>
        <v>0</v>
      </c>
      <c r="BD194" s="15">
        <f t="shared" ca="1" si="94"/>
        <v>0</v>
      </c>
      <c r="BE194" s="15">
        <f t="shared" ca="1" si="94"/>
        <v>0</v>
      </c>
      <c r="BF194" s="15">
        <f t="shared" ca="1" si="94"/>
        <v>0</v>
      </c>
      <c r="BG194" s="15">
        <f t="shared" ca="1" si="94"/>
        <v>0</v>
      </c>
    </row>
    <row r="195" spans="1:59" x14ac:dyDescent="0.2">
      <c r="A195" s="189">
        <f t="shared" ca="1" si="79"/>
        <v>0</v>
      </c>
      <c r="B195" s="189">
        <f t="shared" ca="1" si="80"/>
        <v>0</v>
      </c>
      <c r="C195" s="189">
        <f t="shared" ca="1" si="81"/>
        <v>0</v>
      </c>
      <c r="D195" s="189">
        <f t="shared" ca="1" si="82"/>
        <v>0</v>
      </c>
      <c r="E195" s="189">
        <f t="shared" ca="1" si="83"/>
        <v>0</v>
      </c>
      <c r="F195" s="15">
        <f t="shared" ca="1" si="84"/>
        <v>0</v>
      </c>
      <c r="G195" s="15">
        <f t="shared" ca="1" si="85"/>
        <v>0</v>
      </c>
      <c r="H195" s="15">
        <f t="shared" ca="1" si="94"/>
        <v>0</v>
      </c>
      <c r="I195" s="15">
        <f t="shared" ca="1" si="94"/>
        <v>0</v>
      </c>
      <c r="J195" s="15">
        <f t="shared" ca="1" si="94"/>
        <v>0</v>
      </c>
      <c r="K195" s="15">
        <f t="shared" ca="1" si="94"/>
        <v>0</v>
      </c>
      <c r="L195" s="15">
        <f t="shared" ca="1" si="94"/>
        <v>0</v>
      </c>
      <c r="M195" s="15">
        <f t="shared" ca="1" si="94"/>
        <v>0</v>
      </c>
      <c r="N195" s="15">
        <f t="shared" ca="1" si="94"/>
        <v>0</v>
      </c>
      <c r="O195" s="15">
        <f t="shared" ca="1" si="94"/>
        <v>0</v>
      </c>
      <c r="P195" s="15">
        <f t="shared" ca="1" si="94"/>
        <v>0</v>
      </c>
      <c r="Q195" s="15">
        <f t="shared" ca="1" si="94"/>
        <v>0</v>
      </c>
      <c r="R195" s="15">
        <f t="shared" ca="1" si="94"/>
        <v>0</v>
      </c>
      <c r="S195" s="15">
        <f t="shared" ca="1" si="94"/>
        <v>0</v>
      </c>
      <c r="T195" s="15">
        <f t="shared" ca="1" si="94"/>
        <v>0</v>
      </c>
      <c r="U195" s="15">
        <f t="shared" ca="1" si="94"/>
        <v>0</v>
      </c>
      <c r="V195" s="15">
        <f t="shared" ca="1" si="94"/>
        <v>0</v>
      </c>
      <c r="W195" s="15">
        <f t="shared" ca="1" si="94"/>
        <v>0</v>
      </c>
      <c r="X195" s="15">
        <f t="shared" ca="1" si="94"/>
        <v>0</v>
      </c>
      <c r="Y195" s="15">
        <f t="shared" ca="1" si="94"/>
        <v>0</v>
      </c>
      <c r="Z195" s="15">
        <f t="shared" ca="1" si="94"/>
        <v>0</v>
      </c>
      <c r="AA195" s="15">
        <f t="shared" ca="1" si="94"/>
        <v>0</v>
      </c>
      <c r="AB195" s="15">
        <f t="shared" ca="1" si="94"/>
        <v>0</v>
      </c>
      <c r="AC195" s="15">
        <f t="shared" ca="1" si="94"/>
        <v>0</v>
      </c>
      <c r="AD195" s="15">
        <f t="shared" ca="1" si="94"/>
        <v>0</v>
      </c>
      <c r="AE195" s="15">
        <f t="shared" ca="1" si="94"/>
        <v>0</v>
      </c>
      <c r="AF195" s="15">
        <f t="shared" ca="1" si="94"/>
        <v>0</v>
      </c>
      <c r="AG195" s="15">
        <f t="shared" ca="1" si="94"/>
        <v>0</v>
      </c>
      <c r="AH195" s="15">
        <f t="shared" ca="1" si="94"/>
        <v>0</v>
      </c>
      <c r="AI195" s="15">
        <f t="shared" ca="1" si="94"/>
        <v>0</v>
      </c>
      <c r="AJ195" s="15">
        <f t="shared" ca="1" si="94"/>
        <v>0</v>
      </c>
      <c r="AK195" s="15">
        <f t="shared" ca="1" si="94"/>
        <v>0</v>
      </c>
      <c r="AL195" s="15">
        <f t="shared" ca="1" si="94"/>
        <v>0</v>
      </c>
      <c r="AM195" s="15">
        <f t="shared" ca="1" si="94"/>
        <v>0</v>
      </c>
      <c r="AN195" s="15">
        <f t="shared" ca="1" si="94"/>
        <v>0</v>
      </c>
      <c r="AO195" s="15">
        <f t="shared" ca="1" si="94"/>
        <v>0</v>
      </c>
      <c r="AP195" s="15">
        <f t="shared" ca="1" si="94"/>
        <v>0</v>
      </c>
      <c r="AQ195" s="15">
        <f t="shared" ca="1" si="94"/>
        <v>0</v>
      </c>
      <c r="AR195" s="15">
        <f t="shared" ca="1" si="94"/>
        <v>0</v>
      </c>
      <c r="AS195" s="15">
        <f t="shared" ca="1" si="94"/>
        <v>0</v>
      </c>
      <c r="AT195" s="15">
        <f t="shared" ca="1" si="94"/>
        <v>0</v>
      </c>
      <c r="AU195" s="15">
        <f t="shared" ca="1" si="94"/>
        <v>0</v>
      </c>
      <c r="AV195" s="15">
        <f t="shared" ca="1" si="94"/>
        <v>0</v>
      </c>
      <c r="AW195" s="15">
        <f t="shared" ca="1" si="94"/>
        <v>0</v>
      </c>
      <c r="AX195" s="15">
        <f t="shared" ca="1" si="94"/>
        <v>0</v>
      </c>
      <c r="AY195" s="15">
        <f t="shared" ca="1" si="94"/>
        <v>0</v>
      </c>
      <c r="AZ195" s="15">
        <f t="shared" ca="1" si="94"/>
        <v>0</v>
      </c>
      <c r="BA195" s="15">
        <f t="shared" ca="1" si="94"/>
        <v>0</v>
      </c>
      <c r="BB195" s="15">
        <f t="shared" ca="1" si="94"/>
        <v>0</v>
      </c>
      <c r="BC195" s="15">
        <f t="shared" ca="1" si="94"/>
        <v>0</v>
      </c>
      <c r="BD195" s="15">
        <f t="shared" ca="1" si="94"/>
        <v>0</v>
      </c>
      <c r="BE195" s="15">
        <f t="shared" ca="1" si="94"/>
        <v>0</v>
      </c>
      <c r="BF195" s="15">
        <f t="shared" ca="1" si="94"/>
        <v>0</v>
      </c>
      <c r="BG195" s="15">
        <f t="shared" ca="1" si="94"/>
        <v>0</v>
      </c>
    </row>
    <row r="196" spans="1:59" x14ac:dyDescent="0.2">
      <c r="A196" s="189">
        <f t="shared" ca="1" si="79"/>
        <v>0</v>
      </c>
      <c r="B196" s="189">
        <f t="shared" ca="1" si="80"/>
        <v>0</v>
      </c>
      <c r="C196" s="189">
        <f t="shared" ca="1" si="81"/>
        <v>0</v>
      </c>
      <c r="D196" s="189">
        <f t="shared" ca="1" si="82"/>
        <v>0</v>
      </c>
      <c r="E196" s="189">
        <f t="shared" ca="1" si="83"/>
        <v>0</v>
      </c>
      <c r="F196" s="15">
        <f t="shared" ca="1" si="84"/>
        <v>0</v>
      </c>
      <c r="G196" s="15">
        <f t="shared" ca="1" si="85"/>
        <v>0</v>
      </c>
      <c r="H196" s="15">
        <f t="shared" ca="1" si="94"/>
        <v>0</v>
      </c>
      <c r="I196" s="15">
        <f t="shared" ca="1" si="94"/>
        <v>0</v>
      </c>
      <c r="J196" s="15">
        <f t="shared" ca="1" si="94"/>
        <v>0</v>
      </c>
      <c r="K196" s="15">
        <f t="shared" ca="1" si="94"/>
        <v>0</v>
      </c>
      <c r="L196" s="15">
        <f t="shared" ca="1" si="94"/>
        <v>0</v>
      </c>
      <c r="M196" s="15">
        <f t="shared" ca="1" si="94"/>
        <v>0</v>
      </c>
      <c r="N196" s="15">
        <f t="shared" ca="1" si="94"/>
        <v>0</v>
      </c>
      <c r="O196" s="15">
        <f t="shared" ca="1" si="94"/>
        <v>0</v>
      </c>
      <c r="P196" s="15">
        <f t="shared" ca="1" si="94"/>
        <v>0</v>
      </c>
      <c r="Q196" s="15">
        <f t="shared" ref="H196:BG201" ca="1" si="95">IFERROR(SUMIFS(OFFSET(INDIRECT(ADDRESS(1,1,1,1,TEXT(Q$2,"YYYY-MM-DD"))),3,Q$20-1,40,1),OFFSET(INDIRECT(ADDRESS(1,1,1,1,TEXT(Q$2,"YYYY-MM-DD"))),3,0,40,1),$A196,OFFSET(INDIRECT(ADDRESS(1,1,1,1,TEXT(Q$2,"YYYY-MM-DD"))),3,Q$20,40,1),"Y"),0)+IFERROR(SUMIFS(OFFSET(INDIRECT(ADDRESS(1,1,1,1,TEXT(Q$2,"YYYY-MM-DD"))),3,Q$20-1,40,1),OFFSET(INDIRECT(ADDRESS(1,1,1,1,TEXT(Q$2,"YYYY-MM-DD"))),3,0,40,1),$A196,OFFSET(INDIRECT(ADDRESS(1,1,1,1,TEXT(Q$2,"YYYY-MM-DD"))),3,Q$20,40,1),"N",OFFSET(INDIRECT(ADDRESS(1,1,1,1,TEXT(Q$2,"YYYY-MM-DD"))),3,3,40,1),"Leave"),0)+IFERROR(IF($F$19="N",SUMIFS(OFFSET(INDIRECT(ADDRESS(1,1,1,1,TEXT(Q$2,"YYYY-MM-DD"))),3,Q$20-1,40,1),OFFSET(INDIRECT(ADDRESS(1,1,1,1,TEXT(Q$2,"YYYY-MM-DD"))),3,0,40,1),$A196,OFFSET(INDIRECT(ADDRESS(1,1,1,1,TEXT(Q$2,"YYYY-MM-DD"))),3,Q$20,40,1),"N",OFFSET(INDIRECT(ADDRESS(1,1,1,1,TEXT(Q$2,"YYYY-MM-DD"))),3,3,40,1),"&lt;&gt;Leave")),0)</f>
        <v>0</v>
      </c>
      <c r="R196" s="15">
        <f t="shared" ca="1" si="95"/>
        <v>0</v>
      </c>
      <c r="S196" s="15">
        <f t="shared" ca="1" si="95"/>
        <v>0</v>
      </c>
      <c r="T196" s="15">
        <f t="shared" ca="1" si="95"/>
        <v>0</v>
      </c>
      <c r="U196" s="15">
        <f t="shared" ca="1" si="95"/>
        <v>0</v>
      </c>
      <c r="V196" s="15">
        <f t="shared" ca="1" si="95"/>
        <v>0</v>
      </c>
      <c r="W196" s="15">
        <f t="shared" ca="1" si="95"/>
        <v>0</v>
      </c>
      <c r="X196" s="15">
        <f t="shared" ca="1" si="95"/>
        <v>0</v>
      </c>
      <c r="Y196" s="15">
        <f t="shared" ca="1" si="95"/>
        <v>0</v>
      </c>
      <c r="Z196" s="15">
        <f t="shared" ca="1" si="95"/>
        <v>0</v>
      </c>
      <c r="AA196" s="15">
        <f t="shared" ca="1" si="95"/>
        <v>0</v>
      </c>
      <c r="AB196" s="15">
        <f t="shared" ca="1" si="95"/>
        <v>0</v>
      </c>
      <c r="AC196" s="15">
        <f t="shared" ca="1" si="95"/>
        <v>0</v>
      </c>
      <c r="AD196" s="15">
        <f t="shared" ca="1" si="95"/>
        <v>0</v>
      </c>
      <c r="AE196" s="15">
        <f t="shared" ca="1" si="95"/>
        <v>0</v>
      </c>
      <c r="AF196" s="15">
        <f t="shared" ca="1" si="95"/>
        <v>0</v>
      </c>
      <c r="AG196" s="15">
        <f t="shared" ca="1" si="95"/>
        <v>0</v>
      </c>
      <c r="AH196" s="15">
        <f t="shared" ca="1" si="95"/>
        <v>0</v>
      </c>
      <c r="AI196" s="15">
        <f t="shared" ca="1" si="95"/>
        <v>0</v>
      </c>
      <c r="AJ196" s="15">
        <f t="shared" ca="1" si="95"/>
        <v>0</v>
      </c>
      <c r="AK196" s="15">
        <f t="shared" ca="1" si="95"/>
        <v>0</v>
      </c>
      <c r="AL196" s="15">
        <f t="shared" ca="1" si="95"/>
        <v>0</v>
      </c>
      <c r="AM196" s="15">
        <f t="shared" ca="1" si="95"/>
        <v>0</v>
      </c>
      <c r="AN196" s="15">
        <f t="shared" ca="1" si="95"/>
        <v>0</v>
      </c>
      <c r="AO196" s="15">
        <f t="shared" ca="1" si="95"/>
        <v>0</v>
      </c>
      <c r="AP196" s="15">
        <f t="shared" ca="1" si="95"/>
        <v>0</v>
      </c>
      <c r="AQ196" s="15">
        <f t="shared" ca="1" si="95"/>
        <v>0</v>
      </c>
      <c r="AR196" s="15">
        <f t="shared" ca="1" si="95"/>
        <v>0</v>
      </c>
      <c r="AS196" s="15">
        <f t="shared" ca="1" si="95"/>
        <v>0</v>
      </c>
      <c r="AT196" s="15">
        <f t="shared" ca="1" si="95"/>
        <v>0</v>
      </c>
      <c r="AU196" s="15">
        <f t="shared" ca="1" si="95"/>
        <v>0</v>
      </c>
      <c r="AV196" s="15">
        <f t="shared" ca="1" si="95"/>
        <v>0</v>
      </c>
      <c r="AW196" s="15">
        <f t="shared" ca="1" si="95"/>
        <v>0</v>
      </c>
      <c r="AX196" s="15">
        <f t="shared" ca="1" si="95"/>
        <v>0</v>
      </c>
      <c r="AY196" s="15">
        <f t="shared" ca="1" si="95"/>
        <v>0</v>
      </c>
      <c r="AZ196" s="15">
        <f t="shared" ca="1" si="95"/>
        <v>0</v>
      </c>
      <c r="BA196" s="15">
        <f t="shared" ca="1" si="95"/>
        <v>0</v>
      </c>
      <c r="BB196" s="15">
        <f t="shared" ca="1" si="95"/>
        <v>0</v>
      </c>
      <c r="BC196" s="15">
        <f t="shared" ca="1" si="95"/>
        <v>0</v>
      </c>
      <c r="BD196" s="15">
        <f t="shared" ca="1" si="95"/>
        <v>0</v>
      </c>
      <c r="BE196" s="15">
        <f t="shared" ca="1" si="95"/>
        <v>0</v>
      </c>
      <c r="BF196" s="15">
        <f t="shared" ca="1" si="95"/>
        <v>0</v>
      </c>
      <c r="BG196" s="15">
        <f t="shared" ca="1" si="95"/>
        <v>0</v>
      </c>
    </row>
    <row r="197" spans="1:59" x14ac:dyDescent="0.2">
      <c r="A197" s="189">
        <f t="shared" ca="1" si="79"/>
        <v>0</v>
      </c>
      <c r="B197" s="189">
        <f t="shared" ca="1" si="80"/>
        <v>0</v>
      </c>
      <c r="C197" s="189">
        <f t="shared" ca="1" si="81"/>
        <v>0</v>
      </c>
      <c r="D197" s="189">
        <f t="shared" ca="1" si="82"/>
        <v>0</v>
      </c>
      <c r="E197" s="189">
        <f t="shared" ca="1" si="83"/>
        <v>0</v>
      </c>
      <c r="F197" s="15">
        <f t="shared" ca="1" si="84"/>
        <v>0</v>
      </c>
      <c r="G197" s="15">
        <f t="shared" ca="1" si="85"/>
        <v>0</v>
      </c>
      <c r="H197" s="15">
        <f t="shared" ca="1" si="95"/>
        <v>0</v>
      </c>
      <c r="I197" s="15">
        <f t="shared" ca="1" si="95"/>
        <v>0</v>
      </c>
      <c r="J197" s="15">
        <f t="shared" ca="1" si="95"/>
        <v>0</v>
      </c>
      <c r="K197" s="15">
        <f t="shared" ca="1" si="95"/>
        <v>0</v>
      </c>
      <c r="L197" s="15">
        <f t="shared" ca="1" si="95"/>
        <v>0</v>
      </c>
      <c r="M197" s="15">
        <f t="shared" ca="1" si="95"/>
        <v>0</v>
      </c>
      <c r="N197" s="15">
        <f t="shared" ca="1" si="95"/>
        <v>0</v>
      </c>
      <c r="O197" s="15">
        <f t="shared" ca="1" si="95"/>
        <v>0</v>
      </c>
      <c r="P197" s="15">
        <f t="shared" ca="1" si="95"/>
        <v>0</v>
      </c>
      <c r="Q197" s="15">
        <f t="shared" ca="1" si="95"/>
        <v>0</v>
      </c>
      <c r="R197" s="15">
        <f t="shared" ca="1" si="95"/>
        <v>0</v>
      </c>
      <c r="S197" s="15">
        <f t="shared" ca="1" si="95"/>
        <v>0</v>
      </c>
      <c r="T197" s="15">
        <f t="shared" ca="1" si="95"/>
        <v>0</v>
      </c>
      <c r="U197" s="15">
        <f t="shared" ca="1" si="95"/>
        <v>0</v>
      </c>
      <c r="V197" s="15">
        <f t="shared" ca="1" si="95"/>
        <v>0</v>
      </c>
      <c r="W197" s="15">
        <f t="shared" ca="1" si="95"/>
        <v>0</v>
      </c>
      <c r="X197" s="15">
        <f t="shared" ca="1" si="95"/>
        <v>0</v>
      </c>
      <c r="Y197" s="15">
        <f t="shared" ca="1" si="95"/>
        <v>0</v>
      </c>
      <c r="Z197" s="15">
        <f t="shared" ca="1" si="95"/>
        <v>0</v>
      </c>
      <c r="AA197" s="15">
        <f t="shared" ca="1" si="95"/>
        <v>0</v>
      </c>
      <c r="AB197" s="15">
        <f t="shared" ca="1" si="95"/>
        <v>0</v>
      </c>
      <c r="AC197" s="15">
        <f t="shared" ca="1" si="95"/>
        <v>0</v>
      </c>
      <c r="AD197" s="15">
        <f t="shared" ca="1" si="95"/>
        <v>0</v>
      </c>
      <c r="AE197" s="15">
        <f t="shared" ca="1" si="95"/>
        <v>0</v>
      </c>
      <c r="AF197" s="15">
        <f t="shared" ca="1" si="95"/>
        <v>0</v>
      </c>
      <c r="AG197" s="15">
        <f t="shared" ca="1" si="95"/>
        <v>0</v>
      </c>
      <c r="AH197" s="15">
        <f t="shared" ca="1" si="95"/>
        <v>0</v>
      </c>
      <c r="AI197" s="15">
        <f t="shared" ca="1" si="95"/>
        <v>0</v>
      </c>
      <c r="AJ197" s="15">
        <f t="shared" ca="1" si="95"/>
        <v>0</v>
      </c>
      <c r="AK197" s="15">
        <f t="shared" ca="1" si="95"/>
        <v>0</v>
      </c>
      <c r="AL197" s="15">
        <f t="shared" ca="1" si="95"/>
        <v>0</v>
      </c>
      <c r="AM197" s="15">
        <f t="shared" ca="1" si="95"/>
        <v>0</v>
      </c>
      <c r="AN197" s="15">
        <f t="shared" ca="1" si="95"/>
        <v>0</v>
      </c>
      <c r="AO197" s="15">
        <f t="shared" ca="1" si="95"/>
        <v>0</v>
      </c>
      <c r="AP197" s="15">
        <f t="shared" ca="1" si="95"/>
        <v>0</v>
      </c>
      <c r="AQ197" s="15">
        <f t="shared" ca="1" si="95"/>
        <v>0</v>
      </c>
      <c r="AR197" s="15">
        <f t="shared" ca="1" si="95"/>
        <v>0</v>
      </c>
      <c r="AS197" s="15">
        <f t="shared" ca="1" si="95"/>
        <v>0</v>
      </c>
      <c r="AT197" s="15">
        <f t="shared" ca="1" si="95"/>
        <v>0</v>
      </c>
      <c r="AU197" s="15">
        <f t="shared" ca="1" si="95"/>
        <v>0</v>
      </c>
      <c r="AV197" s="15">
        <f t="shared" ca="1" si="95"/>
        <v>0</v>
      </c>
      <c r="AW197" s="15">
        <f t="shared" ca="1" si="95"/>
        <v>0</v>
      </c>
      <c r="AX197" s="15">
        <f t="shared" ca="1" si="95"/>
        <v>0</v>
      </c>
      <c r="AY197" s="15">
        <f t="shared" ca="1" si="95"/>
        <v>0</v>
      </c>
      <c r="AZ197" s="15">
        <f t="shared" ca="1" si="95"/>
        <v>0</v>
      </c>
      <c r="BA197" s="15">
        <f t="shared" ca="1" si="95"/>
        <v>0</v>
      </c>
      <c r="BB197" s="15">
        <f t="shared" ca="1" si="95"/>
        <v>0</v>
      </c>
      <c r="BC197" s="15">
        <f t="shared" ca="1" si="95"/>
        <v>0</v>
      </c>
      <c r="BD197" s="15">
        <f t="shared" ca="1" si="95"/>
        <v>0</v>
      </c>
      <c r="BE197" s="15">
        <f t="shared" ca="1" si="95"/>
        <v>0</v>
      </c>
      <c r="BF197" s="15">
        <f t="shared" ca="1" si="95"/>
        <v>0</v>
      </c>
      <c r="BG197" s="15">
        <f t="shared" ca="1" si="95"/>
        <v>0</v>
      </c>
    </row>
    <row r="198" spans="1:59" x14ac:dyDescent="0.2">
      <c r="A198" s="189">
        <f t="shared" ca="1" si="79"/>
        <v>0</v>
      </c>
      <c r="B198" s="189">
        <f t="shared" ca="1" si="80"/>
        <v>0</v>
      </c>
      <c r="C198" s="189">
        <f t="shared" ca="1" si="81"/>
        <v>0</v>
      </c>
      <c r="D198" s="189">
        <f t="shared" ca="1" si="82"/>
        <v>0</v>
      </c>
      <c r="E198" s="189">
        <f t="shared" ca="1" si="83"/>
        <v>0</v>
      </c>
      <c r="F198" s="15">
        <f t="shared" ca="1" si="84"/>
        <v>0</v>
      </c>
      <c r="G198" s="15">
        <f t="shared" ca="1" si="85"/>
        <v>0</v>
      </c>
      <c r="H198" s="15">
        <f t="shared" ca="1" si="95"/>
        <v>0</v>
      </c>
      <c r="I198" s="15">
        <f t="shared" ca="1" si="95"/>
        <v>0</v>
      </c>
      <c r="J198" s="15">
        <f t="shared" ca="1" si="95"/>
        <v>0</v>
      </c>
      <c r="K198" s="15">
        <f t="shared" ca="1" si="95"/>
        <v>0</v>
      </c>
      <c r="L198" s="15">
        <f t="shared" ca="1" si="95"/>
        <v>0</v>
      </c>
      <c r="M198" s="15">
        <f t="shared" ca="1" si="95"/>
        <v>0</v>
      </c>
      <c r="N198" s="15">
        <f t="shared" ca="1" si="95"/>
        <v>0</v>
      </c>
      <c r="O198" s="15">
        <f t="shared" ca="1" si="95"/>
        <v>0</v>
      </c>
      <c r="P198" s="15">
        <f t="shared" ca="1" si="95"/>
        <v>0</v>
      </c>
      <c r="Q198" s="15">
        <f t="shared" ca="1" si="95"/>
        <v>0</v>
      </c>
      <c r="R198" s="15">
        <f t="shared" ca="1" si="95"/>
        <v>0</v>
      </c>
      <c r="S198" s="15">
        <f t="shared" ca="1" si="95"/>
        <v>0</v>
      </c>
      <c r="T198" s="15">
        <f t="shared" ca="1" si="95"/>
        <v>0</v>
      </c>
      <c r="U198" s="15">
        <f t="shared" ca="1" si="95"/>
        <v>0</v>
      </c>
      <c r="V198" s="15">
        <f t="shared" ca="1" si="95"/>
        <v>0</v>
      </c>
      <c r="W198" s="15">
        <f t="shared" ca="1" si="95"/>
        <v>0</v>
      </c>
      <c r="X198" s="15">
        <f t="shared" ca="1" si="95"/>
        <v>0</v>
      </c>
      <c r="Y198" s="15">
        <f t="shared" ca="1" si="95"/>
        <v>0</v>
      </c>
      <c r="Z198" s="15">
        <f t="shared" ca="1" si="95"/>
        <v>0</v>
      </c>
      <c r="AA198" s="15">
        <f t="shared" ca="1" si="95"/>
        <v>0</v>
      </c>
      <c r="AB198" s="15">
        <f t="shared" ca="1" si="95"/>
        <v>0</v>
      </c>
      <c r="AC198" s="15">
        <f t="shared" ca="1" si="95"/>
        <v>0</v>
      </c>
      <c r="AD198" s="15">
        <f t="shared" ca="1" si="95"/>
        <v>0</v>
      </c>
      <c r="AE198" s="15">
        <f t="shared" ca="1" si="95"/>
        <v>0</v>
      </c>
      <c r="AF198" s="15">
        <f t="shared" ca="1" si="95"/>
        <v>0</v>
      </c>
      <c r="AG198" s="15">
        <f t="shared" ca="1" si="95"/>
        <v>0</v>
      </c>
      <c r="AH198" s="15">
        <f t="shared" ca="1" si="95"/>
        <v>0</v>
      </c>
      <c r="AI198" s="15">
        <f t="shared" ca="1" si="95"/>
        <v>0</v>
      </c>
      <c r="AJ198" s="15">
        <f t="shared" ca="1" si="95"/>
        <v>0</v>
      </c>
      <c r="AK198" s="15">
        <f t="shared" ca="1" si="95"/>
        <v>0</v>
      </c>
      <c r="AL198" s="15">
        <f t="shared" ca="1" si="95"/>
        <v>0</v>
      </c>
      <c r="AM198" s="15">
        <f t="shared" ca="1" si="95"/>
        <v>0</v>
      </c>
      <c r="AN198" s="15">
        <f t="shared" ca="1" si="95"/>
        <v>0</v>
      </c>
      <c r="AO198" s="15">
        <f t="shared" ca="1" si="95"/>
        <v>0</v>
      </c>
      <c r="AP198" s="15">
        <f t="shared" ca="1" si="95"/>
        <v>0</v>
      </c>
      <c r="AQ198" s="15">
        <f t="shared" ca="1" si="95"/>
        <v>0</v>
      </c>
      <c r="AR198" s="15">
        <f t="shared" ca="1" si="95"/>
        <v>0</v>
      </c>
      <c r="AS198" s="15">
        <f t="shared" ca="1" si="95"/>
        <v>0</v>
      </c>
      <c r="AT198" s="15">
        <f t="shared" ca="1" si="95"/>
        <v>0</v>
      </c>
      <c r="AU198" s="15">
        <f t="shared" ca="1" si="95"/>
        <v>0</v>
      </c>
      <c r="AV198" s="15">
        <f t="shared" ca="1" si="95"/>
        <v>0</v>
      </c>
      <c r="AW198" s="15">
        <f t="shared" ca="1" si="95"/>
        <v>0</v>
      </c>
      <c r="AX198" s="15">
        <f t="shared" ca="1" si="95"/>
        <v>0</v>
      </c>
      <c r="AY198" s="15">
        <f t="shared" ca="1" si="95"/>
        <v>0</v>
      </c>
      <c r="AZ198" s="15">
        <f t="shared" ca="1" si="95"/>
        <v>0</v>
      </c>
      <c r="BA198" s="15">
        <f t="shared" ca="1" si="95"/>
        <v>0</v>
      </c>
      <c r="BB198" s="15">
        <f t="shared" ca="1" si="95"/>
        <v>0</v>
      </c>
      <c r="BC198" s="15">
        <f t="shared" ca="1" si="95"/>
        <v>0</v>
      </c>
      <c r="BD198" s="15">
        <f t="shared" ca="1" si="95"/>
        <v>0</v>
      </c>
      <c r="BE198" s="15">
        <f t="shared" ca="1" si="95"/>
        <v>0</v>
      </c>
      <c r="BF198" s="15">
        <f t="shared" ca="1" si="95"/>
        <v>0</v>
      </c>
      <c r="BG198" s="15">
        <f t="shared" ca="1" si="95"/>
        <v>0</v>
      </c>
    </row>
    <row r="199" spans="1:59" x14ac:dyDescent="0.2">
      <c r="A199" s="189">
        <f t="shared" ca="1" si="79"/>
        <v>0</v>
      </c>
      <c r="B199" s="189">
        <f t="shared" ca="1" si="80"/>
        <v>0</v>
      </c>
      <c r="C199" s="189">
        <f t="shared" ca="1" si="81"/>
        <v>0</v>
      </c>
      <c r="D199" s="189">
        <f t="shared" ca="1" si="82"/>
        <v>0</v>
      </c>
      <c r="E199" s="189">
        <f t="shared" ca="1" si="83"/>
        <v>0</v>
      </c>
      <c r="F199" s="15">
        <f t="shared" ca="1" si="84"/>
        <v>0</v>
      </c>
      <c r="G199" s="15">
        <f t="shared" ca="1" si="85"/>
        <v>0</v>
      </c>
      <c r="H199" s="15">
        <f t="shared" ca="1" si="95"/>
        <v>0</v>
      </c>
      <c r="I199" s="15">
        <f t="shared" ca="1" si="95"/>
        <v>0</v>
      </c>
      <c r="J199" s="15">
        <f t="shared" ca="1" si="95"/>
        <v>0</v>
      </c>
      <c r="K199" s="15">
        <f t="shared" ca="1" si="95"/>
        <v>0</v>
      </c>
      <c r="L199" s="15">
        <f t="shared" ca="1" si="95"/>
        <v>0</v>
      </c>
      <c r="M199" s="15">
        <f t="shared" ca="1" si="95"/>
        <v>0</v>
      </c>
      <c r="N199" s="15">
        <f t="shared" ca="1" si="95"/>
        <v>0</v>
      </c>
      <c r="O199" s="15">
        <f t="shared" ca="1" si="95"/>
        <v>0</v>
      </c>
      <c r="P199" s="15">
        <f t="shared" ca="1" si="95"/>
        <v>0</v>
      </c>
      <c r="Q199" s="15">
        <f t="shared" ca="1" si="95"/>
        <v>0</v>
      </c>
      <c r="R199" s="15">
        <f t="shared" ca="1" si="95"/>
        <v>0</v>
      </c>
      <c r="S199" s="15">
        <f t="shared" ca="1" si="95"/>
        <v>0</v>
      </c>
      <c r="T199" s="15">
        <f t="shared" ca="1" si="95"/>
        <v>0</v>
      </c>
      <c r="U199" s="15">
        <f t="shared" ca="1" si="95"/>
        <v>0</v>
      </c>
      <c r="V199" s="15">
        <f t="shared" ca="1" si="95"/>
        <v>0</v>
      </c>
      <c r="W199" s="15">
        <f t="shared" ca="1" si="95"/>
        <v>0</v>
      </c>
      <c r="X199" s="15">
        <f t="shared" ca="1" si="95"/>
        <v>0</v>
      </c>
      <c r="Y199" s="15">
        <f t="shared" ca="1" si="95"/>
        <v>0</v>
      </c>
      <c r="Z199" s="15">
        <f t="shared" ca="1" si="95"/>
        <v>0</v>
      </c>
      <c r="AA199" s="15">
        <f t="shared" ca="1" si="95"/>
        <v>0</v>
      </c>
      <c r="AB199" s="15">
        <f t="shared" ca="1" si="95"/>
        <v>0</v>
      </c>
      <c r="AC199" s="15">
        <f t="shared" ca="1" si="95"/>
        <v>0</v>
      </c>
      <c r="AD199" s="15">
        <f t="shared" ca="1" si="95"/>
        <v>0</v>
      </c>
      <c r="AE199" s="15">
        <f t="shared" ca="1" si="95"/>
        <v>0</v>
      </c>
      <c r="AF199" s="15">
        <f t="shared" ca="1" si="95"/>
        <v>0</v>
      </c>
      <c r="AG199" s="15">
        <f t="shared" ca="1" si="95"/>
        <v>0</v>
      </c>
      <c r="AH199" s="15">
        <f t="shared" ca="1" si="95"/>
        <v>0</v>
      </c>
      <c r="AI199" s="15">
        <f t="shared" ca="1" si="95"/>
        <v>0</v>
      </c>
      <c r="AJ199" s="15">
        <f t="shared" ca="1" si="95"/>
        <v>0</v>
      </c>
      <c r="AK199" s="15">
        <f t="shared" ca="1" si="95"/>
        <v>0</v>
      </c>
      <c r="AL199" s="15">
        <f t="shared" ca="1" si="95"/>
        <v>0</v>
      </c>
      <c r="AM199" s="15">
        <f t="shared" ca="1" si="95"/>
        <v>0</v>
      </c>
      <c r="AN199" s="15">
        <f t="shared" ca="1" si="95"/>
        <v>0</v>
      </c>
      <c r="AO199" s="15">
        <f t="shared" ca="1" si="95"/>
        <v>0</v>
      </c>
      <c r="AP199" s="15">
        <f t="shared" ca="1" si="95"/>
        <v>0</v>
      </c>
      <c r="AQ199" s="15">
        <f t="shared" ca="1" si="95"/>
        <v>0</v>
      </c>
      <c r="AR199" s="15">
        <f t="shared" ca="1" si="95"/>
        <v>0</v>
      </c>
      <c r="AS199" s="15">
        <f t="shared" ca="1" si="95"/>
        <v>0</v>
      </c>
      <c r="AT199" s="15">
        <f t="shared" ca="1" si="95"/>
        <v>0</v>
      </c>
      <c r="AU199" s="15">
        <f t="shared" ca="1" si="95"/>
        <v>0</v>
      </c>
      <c r="AV199" s="15">
        <f t="shared" ca="1" si="95"/>
        <v>0</v>
      </c>
      <c r="AW199" s="15">
        <f t="shared" ca="1" si="95"/>
        <v>0</v>
      </c>
      <c r="AX199" s="15">
        <f t="shared" ca="1" si="95"/>
        <v>0</v>
      </c>
      <c r="AY199" s="15">
        <f t="shared" ca="1" si="95"/>
        <v>0</v>
      </c>
      <c r="AZ199" s="15">
        <f t="shared" ca="1" si="95"/>
        <v>0</v>
      </c>
      <c r="BA199" s="15">
        <f t="shared" ca="1" si="95"/>
        <v>0</v>
      </c>
      <c r="BB199" s="15">
        <f t="shared" ca="1" si="95"/>
        <v>0</v>
      </c>
      <c r="BC199" s="15">
        <f t="shared" ca="1" si="95"/>
        <v>0</v>
      </c>
      <c r="BD199" s="15">
        <f t="shared" ca="1" si="95"/>
        <v>0</v>
      </c>
      <c r="BE199" s="15">
        <f t="shared" ca="1" si="95"/>
        <v>0</v>
      </c>
      <c r="BF199" s="15">
        <f t="shared" ca="1" si="95"/>
        <v>0</v>
      </c>
      <c r="BG199" s="15">
        <f t="shared" ca="1" si="95"/>
        <v>0</v>
      </c>
    </row>
    <row r="200" spans="1:59" x14ac:dyDescent="0.2">
      <c r="A200" s="189">
        <f t="shared" ca="1" si="79"/>
        <v>0</v>
      </c>
      <c r="B200" s="189">
        <f t="shared" ca="1" si="80"/>
        <v>0</v>
      </c>
      <c r="C200" s="189">
        <f t="shared" ca="1" si="81"/>
        <v>0</v>
      </c>
      <c r="D200" s="189">
        <f t="shared" ca="1" si="82"/>
        <v>0</v>
      </c>
      <c r="E200" s="189">
        <f t="shared" ca="1" si="83"/>
        <v>0</v>
      </c>
      <c r="F200" s="15">
        <f t="shared" ca="1" si="84"/>
        <v>0</v>
      </c>
      <c r="G200" s="15">
        <f t="shared" ca="1" si="85"/>
        <v>0</v>
      </c>
      <c r="H200" s="15">
        <f t="shared" ca="1" si="95"/>
        <v>0</v>
      </c>
      <c r="I200" s="15">
        <f t="shared" ca="1" si="95"/>
        <v>0</v>
      </c>
      <c r="J200" s="15">
        <f t="shared" ca="1" si="95"/>
        <v>0</v>
      </c>
      <c r="K200" s="15">
        <f t="shared" ca="1" si="95"/>
        <v>0</v>
      </c>
      <c r="L200" s="15">
        <f t="shared" ca="1" si="95"/>
        <v>0</v>
      </c>
      <c r="M200" s="15">
        <f t="shared" ca="1" si="95"/>
        <v>0</v>
      </c>
      <c r="N200" s="15">
        <f t="shared" ca="1" si="95"/>
        <v>0</v>
      </c>
      <c r="O200" s="15">
        <f t="shared" ca="1" si="95"/>
        <v>0</v>
      </c>
      <c r="P200" s="15">
        <f t="shared" ca="1" si="95"/>
        <v>0</v>
      </c>
      <c r="Q200" s="15">
        <f t="shared" ca="1" si="95"/>
        <v>0</v>
      </c>
      <c r="R200" s="15">
        <f t="shared" ca="1" si="95"/>
        <v>0</v>
      </c>
      <c r="S200" s="15">
        <f t="shared" ca="1" si="95"/>
        <v>0</v>
      </c>
      <c r="T200" s="15">
        <f t="shared" ca="1" si="95"/>
        <v>0</v>
      </c>
      <c r="U200" s="15">
        <f t="shared" ca="1" si="95"/>
        <v>0</v>
      </c>
      <c r="V200" s="15">
        <f t="shared" ca="1" si="95"/>
        <v>0</v>
      </c>
      <c r="W200" s="15">
        <f t="shared" ca="1" si="95"/>
        <v>0</v>
      </c>
      <c r="X200" s="15">
        <f t="shared" ca="1" si="95"/>
        <v>0</v>
      </c>
      <c r="Y200" s="15">
        <f t="shared" ca="1" si="95"/>
        <v>0</v>
      </c>
      <c r="Z200" s="15">
        <f t="shared" ca="1" si="95"/>
        <v>0</v>
      </c>
      <c r="AA200" s="15">
        <f t="shared" ca="1" si="95"/>
        <v>0</v>
      </c>
      <c r="AB200" s="15">
        <f t="shared" ca="1" si="95"/>
        <v>0</v>
      </c>
      <c r="AC200" s="15">
        <f t="shared" ca="1" si="95"/>
        <v>0</v>
      </c>
      <c r="AD200" s="15">
        <f t="shared" ca="1" si="95"/>
        <v>0</v>
      </c>
      <c r="AE200" s="15">
        <f t="shared" ca="1" si="95"/>
        <v>0</v>
      </c>
      <c r="AF200" s="15">
        <f t="shared" ca="1" si="95"/>
        <v>0</v>
      </c>
      <c r="AG200" s="15">
        <f t="shared" ca="1" si="95"/>
        <v>0</v>
      </c>
      <c r="AH200" s="15">
        <f t="shared" ca="1" si="95"/>
        <v>0</v>
      </c>
      <c r="AI200" s="15">
        <f t="shared" ca="1" si="95"/>
        <v>0</v>
      </c>
      <c r="AJ200" s="15">
        <f t="shared" ca="1" si="95"/>
        <v>0</v>
      </c>
      <c r="AK200" s="15">
        <f t="shared" ca="1" si="95"/>
        <v>0</v>
      </c>
      <c r="AL200" s="15">
        <f t="shared" ca="1" si="95"/>
        <v>0</v>
      </c>
      <c r="AM200" s="15">
        <f t="shared" ca="1" si="95"/>
        <v>0</v>
      </c>
      <c r="AN200" s="15">
        <f t="shared" ca="1" si="95"/>
        <v>0</v>
      </c>
      <c r="AO200" s="15">
        <f t="shared" ca="1" si="95"/>
        <v>0</v>
      </c>
      <c r="AP200" s="15">
        <f t="shared" ca="1" si="95"/>
        <v>0</v>
      </c>
      <c r="AQ200" s="15">
        <f t="shared" ca="1" si="95"/>
        <v>0</v>
      </c>
      <c r="AR200" s="15">
        <f t="shared" ca="1" si="95"/>
        <v>0</v>
      </c>
      <c r="AS200" s="15">
        <f t="shared" ca="1" si="95"/>
        <v>0</v>
      </c>
      <c r="AT200" s="15">
        <f t="shared" ca="1" si="95"/>
        <v>0</v>
      </c>
      <c r="AU200" s="15">
        <f t="shared" ca="1" si="95"/>
        <v>0</v>
      </c>
      <c r="AV200" s="15">
        <f t="shared" ca="1" si="95"/>
        <v>0</v>
      </c>
      <c r="AW200" s="15">
        <f t="shared" ca="1" si="95"/>
        <v>0</v>
      </c>
      <c r="AX200" s="15">
        <f t="shared" ca="1" si="95"/>
        <v>0</v>
      </c>
      <c r="AY200" s="15">
        <f t="shared" ca="1" si="95"/>
        <v>0</v>
      </c>
      <c r="AZ200" s="15">
        <f t="shared" ca="1" si="95"/>
        <v>0</v>
      </c>
      <c r="BA200" s="15">
        <f t="shared" ca="1" si="95"/>
        <v>0</v>
      </c>
      <c r="BB200" s="15">
        <f t="shared" ca="1" si="95"/>
        <v>0</v>
      </c>
      <c r="BC200" s="15">
        <f t="shared" ca="1" si="95"/>
        <v>0</v>
      </c>
      <c r="BD200" s="15">
        <f t="shared" ca="1" si="95"/>
        <v>0</v>
      </c>
      <c r="BE200" s="15">
        <f t="shared" ca="1" si="95"/>
        <v>0</v>
      </c>
      <c r="BF200" s="15">
        <f t="shared" ca="1" si="95"/>
        <v>0</v>
      </c>
      <c r="BG200" s="15">
        <f t="shared" ca="1" si="95"/>
        <v>0</v>
      </c>
    </row>
    <row r="201" spans="1:59" x14ac:dyDescent="0.2">
      <c r="A201" s="189">
        <f t="shared" ca="1" si="79"/>
        <v>0</v>
      </c>
      <c r="B201" s="189">
        <f t="shared" ca="1" si="80"/>
        <v>0</v>
      </c>
      <c r="C201" s="189">
        <f t="shared" ca="1" si="81"/>
        <v>0</v>
      </c>
      <c r="D201" s="189">
        <f t="shared" ca="1" si="82"/>
        <v>0</v>
      </c>
      <c r="E201" s="189">
        <f t="shared" ca="1" si="83"/>
        <v>0</v>
      </c>
      <c r="F201" s="15">
        <f t="shared" ca="1" si="84"/>
        <v>0</v>
      </c>
      <c r="G201" s="15">
        <f t="shared" ca="1" si="85"/>
        <v>0</v>
      </c>
      <c r="H201" s="15">
        <f t="shared" ca="1" si="95"/>
        <v>0</v>
      </c>
      <c r="I201" s="15">
        <f t="shared" ca="1" si="95"/>
        <v>0</v>
      </c>
      <c r="J201" s="15">
        <f t="shared" ca="1" si="95"/>
        <v>0</v>
      </c>
      <c r="K201" s="15">
        <f t="shared" ca="1" si="95"/>
        <v>0</v>
      </c>
      <c r="L201" s="15">
        <f t="shared" ref="H201:BG205" ca="1" si="96">IFERROR(SUMIFS(OFFSET(INDIRECT(ADDRESS(1,1,1,1,TEXT(L$2,"YYYY-MM-DD"))),3,L$20-1,40,1),OFFSET(INDIRECT(ADDRESS(1,1,1,1,TEXT(L$2,"YYYY-MM-DD"))),3,0,40,1),$A201,OFFSET(INDIRECT(ADDRESS(1,1,1,1,TEXT(L$2,"YYYY-MM-DD"))),3,L$20,40,1),"Y"),0)+IFERROR(SUMIFS(OFFSET(INDIRECT(ADDRESS(1,1,1,1,TEXT(L$2,"YYYY-MM-DD"))),3,L$20-1,40,1),OFFSET(INDIRECT(ADDRESS(1,1,1,1,TEXT(L$2,"YYYY-MM-DD"))),3,0,40,1),$A201,OFFSET(INDIRECT(ADDRESS(1,1,1,1,TEXT(L$2,"YYYY-MM-DD"))),3,L$20,40,1),"N",OFFSET(INDIRECT(ADDRESS(1,1,1,1,TEXT(L$2,"YYYY-MM-DD"))),3,3,40,1),"Leave"),0)+IFERROR(IF($F$19="N",SUMIFS(OFFSET(INDIRECT(ADDRESS(1,1,1,1,TEXT(L$2,"YYYY-MM-DD"))),3,L$20-1,40,1),OFFSET(INDIRECT(ADDRESS(1,1,1,1,TEXT(L$2,"YYYY-MM-DD"))),3,0,40,1),$A201,OFFSET(INDIRECT(ADDRESS(1,1,1,1,TEXT(L$2,"YYYY-MM-DD"))),3,L$20,40,1),"N",OFFSET(INDIRECT(ADDRESS(1,1,1,1,TEXT(L$2,"YYYY-MM-DD"))),3,3,40,1),"&lt;&gt;Leave")),0)</f>
        <v>0</v>
      </c>
      <c r="M201" s="15">
        <f t="shared" ca="1" si="96"/>
        <v>0</v>
      </c>
      <c r="N201" s="15">
        <f t="shared" ca="1" si="96"/>
        <v>0</v>
      </c>
      <c r="O201" s="15">
        <f t="shared" ca="1" si="96"/>
        <v>0</v>
      </c>
      <c r="P201" s="15">
        <f t="shared" ca="1" si="96"/>
        <v>0</v>
      </c>
      <c r="Q201" s="15">
        <f t="shared" ca="1" si="96"/>
        <v>0</v>
      </c>
      <c r="R201" s="15">
        <f t="shared" ca="1" si="96"/>
        <v>0</v>
      </c>
      <c r="S201" s="15">
        <f t="shared" ca="1" si="96"/>
        <v>0</v>
      </c>
      <c r="T201" s="15">
        <f t="shared" ca="1" si="96"/>
        <v>0</v>
      </c>
      <c r="U201" s="15">
        <f t="shared" ca="1" si="96"/>
        <v>0</v>
      </c>
      <c r="V201" s="15">
        <f t="shared" ca="1" si="96"/>
        <v>0</v>
      </c>
      <c r="W201" s="15">
        <f t="shared" ca="1" si="96"/>
        <v>0</v>
      </c>
      <c r="X201" s="15">
        <f t="shared" ca="1" si="96"/>
        <v>0</v>
      </c>
      <c r="Y201" s="15">
        <f t="shared" ca="1" si="96"/>
        <v>0</v>
      </c>
      <c r="Z201" s="15">
        <f t="shared" ca="1" si="96"/>
        <v>0</v>
      </c>
      <c r="AA201" s="15">
        <f t="shared" ca="1" si="96"/>
        <v>0</v>
      </c>
      <c r="AB201" s="15">
        <f t="shared" ca="1" si="96"/>
        <v>0</v>
      </c>
      <c r="AC201" s="15">
        <f t="shared" ca="1" si="96"/>
        <v>0</v>
      </c>
      <c r="AD201" s="15">
        <f t="shared" ca="1" si="96"/>
        <v>0</v>
      </c>
      <c r="AE201" s="15">
        <f t="shared" ca="1" si="96"/>
        <v>0</v>
      </c>
      <c r="AF201" s="15">
        <f t="shared" ca="1" si="96"/>
        <v>0</v>
      </c>
      <c r="AG201" s="15">
        <f t="shared" ca="1" si="96"/>
        <v>0</v>
      </c>
      <c r="AH201" s="15">
        <f t="shared" ca="1" si="96"/>
        <v>0</v>
      </c>
      <c r="AI201" s="15">
        <f t="shared" ca="1" si="96"/>
        <v>0</v>
      </c>
      <c r="AJ201" s="15">
        <f t="shared" ca="1" si="96"/>
        <v>0</v>
      </c>
      <c r="AK201" s="15">
        <f t="shared" ca="1" si="96"/>
        <v>0</v>
      </c>
      <c r="AL201" s="15">
        <f t="shared" ca="1" si="96"/>
        <v>0</v>
      </c>
      <c r="AM201" s="15">
        <f t="shared" ca="1" si="96"/>
        <v>0</v>
      </c>
      <c r="AN201" s="15">
        <f t="shared" ca="1" si="96"/>
        <v>0</v>
      </c>
      <c r="AO201" s="15">
        <f t="shared" ca="1" si="96"/>
        <v>0</v>
      </c>
      <c r="AP201" s="15">
        <f t="shared" ca="1" si="96"/>
        <v>0</v>
      </c>
      <c r="AQ201" s="15">
        <f t="shared" ca="1" si="96"/>
        <v>0</v>
      </c>
      <c r="AR201" s="15">
        <f t="shared" ca="1" si="96"/>
        <v>0</v>
      </c>
      <c r="AS201" s="15">
        <f t="shared" ca="1" si="96"/>
        <v>0</v>
      </c>
      <c r="AT201" s="15">
        <f t="shared" ca="1" si="96"/>
        <v>0</v>
      </c>
      <c r="AU201" s="15">
        <f t="shared" ca="1" si="96"/>
        <v>0</v>
      </c>
      <c r="AV201" s="15">
        <f t="shared" ca="1" si="96"/>
        <v>0</v>
      </c>
      <c r="AW201" s="15">
        <f t="shared" ca="1" si="96"/>
        <v>0</v>
      </c>
      <c r="AX201" s="15">
        <f t="shared" ca="1" si="96"/>
        <v>0</v>
      </c>
      <c r="AY201" s="15">
        <f t="shared" ca="1" si="96"/>
        <v>0</v>
      </c>
      <c r="AZ201" s="15">
        <f t="shared" ca="1" si="96"/>
        <v>0</v>
      </c>
      <c r="BA201" s="15">
        <f t="shared" ca="1" si="96"/>
        <v>0</v>
      </c>
      <c r="BB201" s="15">
        <f t="shared" ca="1" si="96"/>
        <v>0</v>
      </c>
      <c r="BC201" s="15">
        <f t="shared" ca="1" si="96"/>
        <v>0</v>
      </c>
      <c r="BD201" s="15">
        <f t="shared" ca="1" si="96"/>
        <v>0</v>
      </c>
      <c r="BE201" s="15">
        <f t="shared" ca="1" si="96"/>
        <v>0</v>
      </c>
      <c r="BF201" s="15">
        <f t="shared" ca="1" si="96"/>
        <v>0</v>
      </c>
      <c r="BG201" s="15">
        <f t="shared" ca="1" si="96"/>
        <v>0</v>
      </c>
    </row>
    <row r="202" spans="1:59" x14ac:dyDescent="0.2">
      <c r="A202" s="189">
        <f t="shared" ca="1" si="79"/>
        <v>0</v>
      </c>
      <c r="B202" s="189">
        <f t="shared" ca="1" si="80"/>
        <v>0</v>
      </c>
      <c r="C202" s="189">
        <f t="shared" ca="1" si="81"/>
        <v>0</v>
      </c>
      <c r="D202" s="189">
        <f t="shared" ca="1" si="82"/>
        <v>0</v>
      </c>
      <c r="E202" s="189">
        <f t="shared" ca="1" si="83"/>
        <v>0</v>
      </c>
      <c r="F202" s="15">
        <f t="shared" ca="1" si="84"/>
        <v>0</v>
      </c>
      <c r="G202" s="15">
        <f t="shared" ca="1" si="85"/>
        <v>0</v>
      </c>
      <c r="H202" s="15">
        <f t="shared" ca="1" si="96"/>
        <v>0</v>
      </c>
      <c r="I202" s="15">
        <f t="shared" ca="1" si="96"/>
        <v>0</v>
      </c>
      <c r="J202" s="15">
        <f t="shared" ca="1" si="96"/>
        <v>0</v>
      </c>
      <c r="K202" s="15">
        <f t="shared" ca="1" si="96"/>
        <v>0</v>
      </c>
      <c r="L202" s="15">
        <f t="shared" ca="1" si="96"/>
        <v>0</v>
      </c>
      <c r="M202" s="15">
        <f t="shared" ca="1" si="96"/>
        <v>0</v>
      </c>
      <c r="N202" s="15">
        <f t="shared" ca="1" si="96"/>
        <v>0</v>
      </c>
      <c r="O202" s="15">
        <f t="shared" ca="1" si="96"/>
        <v>0</v>
      </c>
      <c r="P202" s="15">
        <f t="shared" ca="1" si="96"/>
        <v>0</v>
      </c>
      <c r="Q202" s="15">
        <f t="shared" ca="1" si="96"/>
        <v>0</v>
      </c>
      <c r="R202" s="15">
        <f t="shared" ca="1" si="96"/>
        <v>0</v>
      </c>
      <c r="S202" s="15">
        <f t="shared" ca="1" si="96"/>
        <v>0</v>
      </c>
      <c r="T202" s="15">
        <f t="shared" ca="1" si="96"/>
        <v>0</v>
      </c>
      <c r="U202" s="15">
        <f t="shared" ca="1" si="96"/>
        <v>0</v>
      </c>
      <c r="V202" s="15">
        <f t="shared" ca="1" si="96"/>
        <v>0</v>
      </c>
      <c r="W202" s="15">
        <f t="shared" ca="1" si="96"/>
        <v>0</v>
      </c>
      <c r="X202" s="15">
        <f t="shared" ca="1" si="96"/>
        <v>0</v>
      </c>
      <c r="Y202" s="15">
        <f t="shared" ca="1" si="96"/>
        <v>0</v>
      </c>
      <c r="Z202" s="15">
        <f t="shared" ca="1" si="96"/>
        <v>0</v>
      </c>
      <c r="AA202" s="15">
        <f t="shared" ca="1" si="96"/>
        <v>0</v>
      </c>
      <c r="AB202" s="15">
        <f t="shared" ca="1" si="96"/>
        <v>0</v>
      </c>
      <c r="AC202" s="15">
        <f t="shared" ca="1" si="96"/>
        <v>0</v>
      </c>
      <c r="AD202" s="15">
        <f t="shared" ca="1" si="96"/>
        <v>0</v>
      </c>
      <c r="AE202" s="15">
        <f t="shared" ca="1" si="96"/>
        <v>0</v>
      </c>
      <c r="AF202" s="15">
        <f t="shared" ca="1" si="96"/>
        <v>0</v>
      </c>
      <c r="AG202" s="15">
        <f t="shared" ca="1" si="96"/>
        <v>0</v>
      </c>
      <c r="AH202" s="15">
        <f t="shared" ca="1" si="96"/>
        <v>0</v>
      </c>
      <c r="AI202" s="15">
        <f t="shared" ca="1" si="96"/>
        <v>0</v>
      </c>
      <c r="AJ202" s="15">
        <f t="shared" ca="1" si="96"/>
        <v>0</v>
      </c>
      <c r="AK202" s="15">
        <f t="shared" ca="1" si="96"/>
        <v>0</v>
      </c>
      <c r="AL202" s="15">
        <f t="shared" ca="1" si="96"/>
        <v>0</v>
      </c>
      <c r="AM202" s="15">
        <f t="shared" ca="1" si="96"/>
        <v>0</v>
      </c>
      <c r="AN202" s="15">
        <f t="shared" ca="1" si="96"/>
        <v>0</v>
      </c>
      <c r="AO202" s="15">
        <f t="shared" ca="1" si="96"/>
        <v>0</v>
      </c>
      <c r="AP202" s="15">
        <f t="shared" ca="1" si="96"/>
        <v>0</v>
      </c>
      <c r="AQ202" s="15">
        <f t="shared" ca="1" si="96"/>
        <v>0</v>
      </c>
      <c r="AR202" s="15">
        <f t="shared" ca="1" si="96"/>
        <v>0</v>
      </c>
      <c r="AS202" s="15">
        <f t="shared" ca="1" si="96"/>
        <v>0</v>
      </c>
      <c r="AT202" s="15">
        <f t="shared" ca="1" si="96"/>
        <v>0</v>
      </c>
      <c r="AU202" s="15">
        <f t="shared" ca="1" si="96"/>
        <v>0</v>
      </c>
      <c r="AV202" s="15">
        <f t="shared" ca="1" si="96"/>
        <v>0</v>
      </c>
      <c r="AW202" s="15">
        <f t="shared" ca="1" si="96"/>
        <v>0</v>
      </c>
      <c r="AX202" s="15">
        <f t="shared" ca="1" si="96"/>
        <v>0</v>
      </c>
      <c r="AY202" s="15">
        <f t="shared" ca="1" si="96"/>
        <v>0</v>
      </c>
      <c r="AZ202" s="15">
        <f t="shared" ca="1" si="96"/>
        <v>0</v>
      </c>
      <c r="BA202" s="15">
        <f t="shared" ca="1" si="96"/>
        <v>0</v>
      </c>
      <c r="BB202" s="15">
        <f t="shared" ca="1" si="96"/>
        <v>0</v>
      </c>
      <c r="BC202" s="15">
        <f t="shared" ca="1" si="96"/>
        <v>0</v>
      </c>
      <c r="BD202" s="15">
        <f t="shared" ca="1" si="96"/>
        <v>0</v>
      </c>
      <c r="BE202" s="15">
        <f t="shared" ca="1" si="96"/>
        <v>0</v>
      </c>
      <c r="BF202" s="15">
        <f t="shared" ca="1" si="96"/>
        <v>0</v>
      </c>
      <c r="BG202" s="15">
        <f t="shared" ca="1" si="96"/>
        <v>0</v>
      </c>
    </row>
    <row r="203" spans="1:59" x14ac:dyDescent="0.2">
      <c r="A203" s="189">
        <f t="shared" ca="1" si="79"/>
        <v>0</v>
      </c>
      <c r="B203" s="189">
        <f t="shared" ca="1" si="80"/>
        <v>0</v>
      </c>
      <c r="C203" s="189">
        <f t="shared" ca="1" si="81"/>
        <v>0</v>
      </c>
      <c r="D203" s="189">
        <f t="shared" ca="1" si="82"/>
        <v>0</v>
      </c>
      <c r="E203" s="189">
        <f t="shared" ca="1" si="83"/>
        <v>0</v>
      </c>
      <c r="F203" s="15">
        <f t="shared" ca="1" si="84"/>
        <v>0</v>
      </c>
      <c r="G203" s="15">
        <f t="shared" ca="1" si="85"/>
        <v>0</v>
      </c>
      <c r="H203" s="15">
        <f t="shared" ca="1" si="96"/>
        <v>0</v>
      </c>
      <c r="I203" s="15">
        <f t="shared" ca="1" si="96"/>
        <v>0</v>
      </c>
      <c r="J203" s="15">
        <f t="shared" ca="1" si="96"/>
        <v>0</v>
      </c>
      <c r="K203" s="15">
        <f t="shared" ca="1" si="96"/>
        <v>0</v>
      </c>
      <c r="L203" s="15">
        <f t="shared" ca="1" si="96"/>
        <v>0</v>
      </c>
      <c r="M203" s="15">
        <f t="shared" ca="1" si="96"/>
        <v>0</v>
      </c>
      <c r="N203" s="15">
        <f t="shared" ca="1" si="96"/>
        <v>0</v>
      </c>
      <c r="O203" s="15">
        <f t="shared" ca="1" si="96"/>
        <v>0</v>
      </c>
      <c r="P203" s="15">
        <f t="shared" ca="1" si="96"/>
        <v>0</v>
      </c>
      <c r="Q203" s="15">
        <f t="shared" ca="1" si="96"/>
        <v>0</v>
      </c>
      <c r="R203" s="15">
        <f t="shared" ca="1" si="96"/>
        <v>0</v>
      </c>
      <c r="S203" s="15">
        <f t="shared" ca="1" si="96"/>
        <v>0</v>
      </c>
      <c r="T203" s="15">
        <f t="shared" ca="1" si="96"/>
        <v>0</v>
      </c>
      <c r="U203" s="15">
        <f t="shared" ca="1" si="96"/>
        <v>0</v>
      </c>
      <c r="V203" s="15">
        <f t="shared" ca="1" si="96"/>
        <v>0</v>
      </c>
      <c r="W203" s="15">
        <f t="shared" ca="1" si="96"/>
        <v>0</v>
      </c>
      <c r="X203" s="15">
        <f t="shared" ca="1" si="96"/>
        <v>0</v>
      </c>
      <c r="Y203" s="15">
        <f t="shared" ca="1" si="96"/>
        <v>0</v>
      </c>
      <c r="Z203" s="15">
        <f t="shared" ca="1" si="96"/>
        <v>0</v>
      </c>
      <c r="AA203" s="15">
        <f t="shared" ca="1" si="96"/>
        <v>0</v>
      </c>
      <c r="AB203" s="15">
        <f t="shared" ca="1" si="96"/>
        <v>0</v>
      </c>
      <c r="AC203" s="15">
        <f t="shared" ca="1" si="96"/>
        <v>0</v>
      </c>
      <c r="AD203" s="15">
        <f t="shared" ca="1" si="96"/>
        <v>0</v>
      </c>
      <c r="AE203" s="15">
        <f t="shared" ca="1" si="96"/>
        <v>0</v>
      </c>
      <c r="AF203" s="15">
        <f t="shared" ca="1" si="96"/>
        <v>0</v>
      </c>
      <c r="AG203" s="15">
        <f t="shared" ca="1" si="96"/>
        <v>0</v>
      </c>
      <c r="AH203" s="15">
        <f t="shared" ca="1" si="96"/>
        <v>0</v>
      </c>
      <c r="AI203" s="15">
        <f t="shared" ca="1" si="96"/>
        <v>0</v>
      </c>
      <c r="AJ203" s="15">
        <f t="shared" ca="1" si="96"/>
        <v>0</v>
      </c>
      <c r="AK203" s="15">
        <f t="shared" ca="1" si="96"/>
        <v>0</v>
      </c>
      <c r="AL203" s="15">
        <f t="shared" ca="1" si="96"/>
        <v>0</v>
      </c>
      <c r="AM203" s="15">
        <f t="shared" ca="1" si="96"/>
        <v>0</v>
      </c>
      <c r="AN203" s="15">
        <f t="shared" ca="1" si="96"/>
        <v>0</v>
      </c>
      <c r="AO203" s="15">
        <f t="shared" ca="1" si="96"/>
        <v>0</v>
      </c>
      <c r="AP203" s="15">
        <f t="shared" ca="1" si="96"/>
        <v>0</v>
      </c>
      <c r="AQ203" s="15">
        <f t="shared" ca="1" si="96"/>
        <v>0</v>
      </c>
      <c r="AR203" s="15">
        <f t="shared" ca="1" si="96"/>
        <v>0</v>
      </c>
      <c r="AS203" s="15">
        <f t="shared" ca="1" si="96"/>
        <v>0</v>
      </c>
      <c r="AT203" s="15">
        <f t="shared" ca="1" si="96"/>
        <v>0</v>
      </c>
      <c r="AU203" s="15">
        <f t="shared" ca="1" si="96"/>
        <v>0</v>
      </c>
      <c r="AV203" s="15">
        <f t="shared" ca="1" si="96"/>
        <v>0</v>
      </c>
      <c r="AW203" s="15">
        <f t="shared" ca="1" si="96"/>
        <v>0</v>
      </c>
      <c r="AX203" s="15">
        <f t="shared" ca="1" si="96"/>
        <v>0</v>
      </c>
      <c r="AY203" s="15">
        <f t="shared" ca="1" si="96"/>
        <v>0</v>
      </c>
      <c r="AZ203" s="15">
        <f t="shared" ca="1" si="96"/>
        <v>0</v>
      </c>
      <c r="BA203" s="15">
        <f t="shared" ca="1" si="96"/>
        <v>0</v>
      </c>
      <c r="BB203" s="15">
        <f t="shared" ca="1" si="96"/>
        <v>0</v>
      </c>
      <c r="BC203" s="15">
        <f t="shared" ca="1" si="96"/>
        <v>0</v>
      </c>
      <c r="BD203" s="15">
        <f t="shared" ca="1" si="96"/>
        <v>0</v>
      </c>
      <c r="BE203" s="15">
        <f t="shared" ca="1" si="96"/>
        <v>0</v>
      </c>
      <c r="BF203" s="15">
        <f t="shared" ca="1" si="96"/>
        <v>0</v>
      </c>
      <c r="BG203" s="15">
        <f t="shared" ca="1" si="96"/>
        <v>0</v>
      </c>
    </row>
    <row r="204" spans="1:59" x14ac:dyDescent="0.2">
      <c r="A204" s="189">
        <f t="shared" ca="1" si="79"/>
        <v>0</v>
      </c>
      <c r="B204" s="189">
        <f t="shared" ca="1" si="80"/>
        <v>0</v>
      </c>
      <c r="C204" s="189">
        <f t="shared" ca="1" si="81"/>
        <v>0</v>
      </c>
      <c r="D204" s="189">
        <f t="shared" ca="1" si="82"/>
        <v>0</v>
      </c>
      <c r="E204" s="189">
        <f t="shared" ca="1" si="83"/>
        <v>0</v>
      </c>
      <c r="F204" s="15">
        <f t="shared" ca="1" si="84"/>
        <v>0</v>
      </c>
      <c r="G204" s="15">
        <f t="shared" ca="1" si="85"/>
        <v>0</v>
      </c>
      <c r="H204" s="15">
        <f t="shared" ca="1" si="96"/>
        <v>0</v>
      </c>
      <c r="I204" s="15">
        <f t="shared" ca="1" si="96"/>
        <v>0</v>
      </c>
      <c r="J204" s="15">
        <f t="shared" ca="1" si="96"/>
        <v>0</v>
      </c>
      <c r="K204" s="15">
        <f t="shared" ca="1" si="96"/>
        <v>0</v>
      </c>
      <c r="L204" s="15">
        <f t="shared" ca="1" si="96"/>
        <v>0</v>
      </c>
      <c r="M204" s="15">
        <f t="shared" ca="1" si="96"/>
        <v>0</v>
      </c>
      <c r="N204" s="15">
        <f t="shared" ca="1" si="96"/>
        <v>0</v>
      </c>
      <c r="O204" s="15">
        <f t="shared" ca="1" si="96"/>
        <v>0</v>
      </c>
      <c r="P204" s="15">
        <f t="shared" ca="1" si="96"/>
        <v>0</v>
      </c>
      <c r="Q204" s="15">
        <f t="shared" ca="1" si="96"/>
        <v>0</v>
      </c>
      <c r="R204" s="15">
        <f t="shared" ca="1" si="96"/>
        <v>0</v>
      </c>
      <c r="S204" s="15">
        <f t="shared" ca="1" si="96"/>
        <v>0</v>
      </c>
      <c r="T204" s="15">
        <f t="shared" ca="1" si="96"/>
        <v>0</v>
      </c>
      <c r="U204" s="15">
        <f t="shared" ca="1" si="96"/>
        <v>0</v>
      </c>
      <c r="V204" s="15">
        <f t="shared" ca="1" si="96"/>
        <v>0</v>
      </c>
      <c r="W204" s="15">
        <f t="shared" ca="1" si="96"/>
        <v>0</v>
      </c>
      <c r="X204" s="15">
        <f t="shared" ca="1" si="96"/>
        <v>0</v>
      </c>
      <c r="Y204" s="15">
        <f t="shared" ca="1" si="96"/>
        <v>0</v>
      </c>
      <c r="Z204" s="15">
        <f t="shared" ca="1" si="96"/>
        <v>0</v>
      </c>
      <c r="AA204" s="15">
        <f t="shared" ca="1" si="96"/>
        <v>0</v>
      </c>
      <c r="AB204" s="15">
        <f t="shared" ca="1" si="96"/>
        <v>0</v>
      </c>
      <c r="AC204" s="15">
        <f t="shared" ca="1" si="96"/>
        <v>0</v>
      </c>
      <c r="AD204" s="15">
        <f t="shared" ca="1" si="96"/>
        <v>0</v>
      </c>
      <c r="AE204" s="15">
        <f t="shared" ca="1" si="96"/>
        <v>0</v>
      </c>
      <c r="AF204" s="15">
        <f t="shared" ca="1" si="96"/>
        <v>0</v>
      </c>
      <c r="AG204" s="15">
        <f t="shared" ca="1" si="96"/>
        <v>0</v>
      </c>
      <c r="AH204" s="15">
        <f t="shared" ca="1" si="96"/>
        <v>0</v>
      </c>
      <c r="AI204" s="15">
        <f t="shared" ca="1" si="96"/>
        <v>0</v>
      </c>
      <c r="AJ204" s="15">
        <f t="shared" ca="1" si="96"/>
        <v>0</v>
      </c>
      <c r="AK204" s="15">
        <f t="shared" ca="1" si="96"/>
        <v>0</v>
      </c>
      <c r="AL204" s="15">
        <f t="shared" ca="1" si="96"/>
        <v>0</v>
      </c>
      <c r="AM204" s="15">
        <f t="shared" ca="1" si="96"/>
        <v>0</v>
      </c>
      <c r="AN204" s="15">
        <f t="shared" ca="1" si="96"/>
        <v>0</v>
      </c>
      <c r="AO204" s="15">
        <f t="shared" ca="1" si="96"/>
        <v>0</v>
      </c>
      <c r="AP204" s="15">
        <f t="shared" ca="1" si="96"/>
        <v>0</v>
      </c>
      <c r="AQ204" s="15">
        <f t="shared" ca="1" si="96"/>
        <v>0</v>
      </c>
      <c r="AR204" s="15">
        <f t="shared" ca="1" si="96"/>
        <v>0</v>
      </c>
      <c r="AS204" s="15">
        <f t="shared" ca="1" si="96"/>
        <v>0</v>
      </c>
      <c r="AT204" s="15">
        <f t="shared" ca="1" si="96"/>
        <v>0</v>
      </c>
      <c r="AU204" s="15">
        <f t="shared" ca="1" si="96"/>
        <v>0</v>
      </c>
      <c r="AV204" s="15">
        <f t="shared" ca="1" si="96"/>
        <v>0</v>
      </c>
      <c r="AW204" s="15">
        <f t="shared" ca="1" si="96"/>
        <v>0</v>
      </c>
      <c r="AX204" s="15">
        <f t="shared" ca="1" si="96"/>
        <v>0</v>
      </c>
      <c r="AY204" s="15">
        <f t="shared" ca="1" si="96"/>
        <v>0</v>
      </c>
      <c r="AZ204" s="15">
        <f t="shared" ca="1" si="96"/>
        <v>0</v>
      </c>
      <c r="BA204" s="15">
        <f t="shared" ca="1" si="96"/>
        <v>0</v>
      </c>
      <c r="BB204" s="15">
        <f t="shared" ca="1" si="96"/>
        <v>0</v>
      </c>
      <c r="BC204" s="15">
        <f t="shared" ca="1" si="96"/>
        <v>0</v>
      </c>
      <c r="BD204" s="15">
        <f t="shared" ca="1" si="96"/>
        <v>0</v>
      </c>
      <c r="BE204" s="15">
        <f t="shared" ca="1" si="96"/>
        <v>0</v>
      </c>
      <c r="BF204" s="15">
        <f t="shared" ca="1" si="96"/>
        <v>0</v>
      </c>
      <c r="BG204" s="15">
        <f t="shared" ca="1" si="96"/>
        <v>0</v>
      </c>
    </row>
    <row r="205" spans="1:59" x14ac:dyDescent="0.2">
      <c r="A205" s="189">
        <f t="shared" ca="1" si="79"/>
        <v>0</v>
      </c>
      <c r="B205" s="189">
        <f t="shared" ca="1" si="80"/>
        <v>0</v>
      </c>
      <c r="C205" s="189">
        <f t="shared" ca="1" si="81"/>
        <v>0</v>
      </c>
      <c r="D205" s="189">
        <f t="shared" ca="1" si="82"/>
        <v>0</v>
      </c>
      <c r="E205" s="189">
        <f t="shared" ca="1" si="83"/>
        <v>0</v>
      </c>
      <c r="F205" s="15">
        <f t="shared" ca="1" si="84"/>
        <v>0</v>
      </c>
      <c r="G205" s="15">
        <f t="shared" ca="1" si="85"/>
        <v>0</v>
      </c>
      <c r="H205" s="15">
        <f t="shared" ca="1" si="96"/>
        <v>0</v>
      </c>
      <c r="I205" s="15">
        <f t="shared" ca="1" si="96"/>
        <v>0</v>
      </c>
      <c r="J205" s="15">
        <f t="shared" ca="1" si="96"/>
        <v>0</v>
      </c>
      <c r="K205" s="15">
        <f t="shared" ca="1" si="96"/>
        <v>0</v>
      </c>
      <c r="L205" s="15">
        <f t="shared" ca="1" si="96"/>
        <v>0</v>
      </c>
      <c r="M205" s="15">
        <f t="shared" ca="1" si="96"/>
        <v>0</v>
      </c>
      <c r="N205" s="15">
        <f t="shared" ca="1" si="96"/>
        <v>0</v>
      </c>
      <c r="O205" s="15">
        <f t="shared" ca="1" si="96"/>
        <v>0</v>
      </c>
      <c r="P205" s="15">
        <f t="shared" ca="1" si="96"/>
        <v>0</v>
      </c>
      <c r="Q205" s="15">
        <f t="shared" ca="1" si="96"/>
        <v>0</v>
      </c>
      <c r="R205" s="15">
        <f t="shared" ca="1" si="96"/>
        <v>0</v>
      </c>
      <c r="S205" s="15">
        <f t="shared" ca="1" si="96"/>
        <v>0</v>
      </c>
      <c r="T205" s="15">
        <f t="shared" ca="1" si="96"/>
        <v>0</v>
      </c>
      <c r="U205" s="15">
        <f t="shared" ca="1" si="96"/>
        <v>0</v>
      </c>
      <c r="V205" s="15">
        <f t="shared" ca="1" si="96"/>
        <v>0</v>
      </c>
      <c r="W205" s="15">
        <f t="shared" ca="1" si="96"/>
        <v>0</v>
      </c>
      <c r="X205" s="15">
        <f t="shared" ca="1" si="96"/>
        <v>0</v>
      </c>
      <c r="Y205" s="15">
        <f t="shared" ca="1" si="96"/>
        <v>0</v>
      </c>
      <c r="Z205" s="15">
        <f t="shared" ca="1" si="96"/>
        <v>0</v>
      </c>
      <c r="AA205" s="15">
        <f t="shared" ca="1" si="96"/>
        <v>0</v>
      </c>
      <c r="AB205" s="15">
        <f t="shared" ca="1" si="96"/>
        <v>0</v>
      </c>
      <c r="AC205" s="15">
        <f t="shared" ca="1" si="96"/>
        <v>0</v>
      </c>
      <c r="AD205" s="15">
        <f t="shared" ca="1" si="96"/>
        <v>0</v>
      </c>
      <c r="AE205" s="15">
        <f t="shared" ca="1" si="96"/>
        <v>0</v>
      </c>
      <c r="AF205" s="15">
        <f t="shared" ca="1" si="96"/>
        <v>0</v>
      </c>
      <c r="AG205" s="15">
        <f t="shared" ca="1" si="96"/>
        <v>0</v>
      </c>
      <c r="AH205" s="15">
        <f t="shared" ca="1" si="96"/>
        <v>0</v>
      </c>
      <c r="AI205" s="15">
        <f t="shared" ca="1" si="96"/>
        <v>0</v>
      </c>
      <c r="AJ205" s="15">
        <f t="shared" ca="1" si="96"/>
        <v>0</v>
      </c>
      <c r="AK205" s="15">
        <f t="shared" ca="1" si="96"/>
        <v>0</v>
      </c>
      <c r="AL205" s="15">
        <f t="shared" ca="1" si="96"/>
        <v>0</v>
      </c>
      <c r="AM205" s="15">
        <f t="shared" ca="1" si="96"/>
        <v>0</v>
      </c>
      <c r="AN205" s="15">
        <f t="shared" ca="1" si="96"/>
        <v>0</v>
      </c>
      <c r="AO205" s="15">
        <f t="shared" ca="1" si="96"/>
        <v>0</v>
      </c>
      <c r="AP205" s="15">
        <f t="shared" ca="1" si="96"/>
        <v>0</v>
      </c>
      <c r="AQ205" s="15">
        <f t="shared" ca="1" si="96"/>
        <v>0</v>
      </c>
      <c r="AR205" s="15">
        <f t="shared" ca="1" si="96"/>
        <v>0</v>
      </c>
      <c r="AS205" s="15">
        <f t="shared" ca="1" si="96"/>
        <v>0</v>
      </c>
      <c r="AT205" s="15">
        <f t="shared" ca="1" si="96"/>
        <v>0</v>
      </c>
      <c r="AU205" s="15">
        <f t="shared" ca="1" si="96"/>
        <v>0</v>
      </c>
      <c r="AV205" s="15">
        <f t="shared" ca="1" si="96"/>
        <v>0</v>
      </c>
      <c r="AW205" s="15">
        <f t="shared" ca="1" si="96"/>
        <v>0</v>
      </c>
      <c r="AX205" s="15">
        <f t="shared" ca="1" si="96"/>
        <v>0</v>
      </c>
      <c r="AY205" s="15">
        <f t="shared" ca="1" si="96"/>
        <v>0</v>
      </c>
      <c r="AZ205" s="15">
        <f t="shared" ca="1" si="96"/>
        <v>0</v>
      </c>
      <c r="BA205" s="15">
        <f t="shared" ca="1" si="96"/>
        <v>0</v>
      </c>
      <c r="BB205" s="15">
        <f t="shared" ca="1" si="96"/>
        <v>0</v>
      </c>
      <c r="BC205" s="15">
        <f t="shared" ca="1" si="96"/>
        <v>0</v>
      </c>
      <c r="BD205" s="15">
        <f t="shared" ca="1" si="96"/>
        <v>0</v>
      </c>
      <c r="BE205" s="15">
        <f t="shared" ca="1" si="96"/>
        <v>0</v>
      </c>
      <c r="BF205" s="15">
        <f t="shared" ca="1" si="96"/>
        <v>0</v>
      </c>
      <c r="BG205" s="15">
        <f t="shared" ref="H205:BG210" ca="1" si="97">IFERROR(SUMIFS(OFFSET(INDIRECT(ADDRESS(1,1,1,1,TEXT(BG$2,"YYYY-MM-DD"))),3,BG$20-1,40,1),OFFSET(INDIRECT(ADDRESS(1,1,1,1,TEXT(BG$2,"YYYY-MM-DD"))),3,0,40,1),$A205,OFFSET(INDIRECT(ADDRESS(1,1,1,1,TEXT(BG$2,"YYYY-MM-DD"))),3,BG$20,40,1),"Y"),0)+IFERROR(SUMIFS(OFFSET(INDIRECT(ADDRESS(1,1,1,1,TEXT(BG$2,"YYYY-MM-DD"))),3,BG$20-1,40,1),OFFSET(INDIRECT(ADDRESS(1,1,1,1,TEXT(BG$2,"YYYY-MM-DD"))),3,0,40,1),$A205,OFFSET(INDIRECT(ADDRESS(1,1,1,1,TEXT(BG$2,"YYYY-MM-DD"))),3,BG$20,40,1),"N",OFFSET(INDIRECT(ADDRESS(1,1,1,1,TEXT(BG$2,"YYYY-MM-DD"))),3,3,40,1),"Leave"),0)+IFERROR(IF($F$19="N",SUMIFS(OFFSET(INDIRECT(ADDRESS(1,1,1,1,TEXT(BG$2,"YYYY-MM-DD"))),3,BG$20-1,40,1),OFFSET(INDIRECT(ADDRESS(1,1,1,1,TEXT(BG$2,"YYYY-MM-DD"))),3,0,40,1),$A205,OFFSET(INDIRECT(ADDRESS(1,1,1,1,TEXT(BG$2,"YYYY-MM-DD"))),3,BG$20,40,1),"N",OFFSET(INDIRECT(ADDRESS(1,1,1,1,TEXT(BG$2,"YYYY-MM-DD"))),3,3,40,1),"&lt;&gt;Leave")),0)</f>
        <v>0</v>
      </c>
    </row>
    <row r="206" spans="1:59" x14ac:dyDescent="0.2">
      <c r="A206" s="189">
        <f t="shared" ca="1" si="79"/>
        <v>0</v>
      </c>
      <c r="B206" s="189">
        <f t="shared" ca="1" si="80"/>
        <v>0</v>
      </c>
      <c r="C206" s="189">
        <f t="shared" ca="1" si="81"/>
        <v>0</v>
      </c>
      <c r="D206" s="189">
        <f t="shared" ca="1" si="82"/>
        <v>0</v>
      </c>
      <c r="E206" s="189">
        <f t="shared" ca="1" si="83"/>
        <v>0</v>
      </c>
      <c r="F206" s="15">
        <f t="shared" ca="1" si="84"/>
        <v>0</v>
      </c>
      <c r="G206" s="15">
        <f t="shared" ca="1" si="85"/>
        <v>0</v>
      </c>
      <c r="H206" s="15">
        <f t="shared" ca="1" si="97"/>
        <v>0</v>
      </c>
      <c r="I206" s="15">
        <f t="shared" ca="1" si="97"/>
        <v>0</v>
      </c>
      <c r="J206" s="15">
        <f t="shared" ca="1" si="97"/>
        <v>0</v>
      </c>
      <c r="K206" s="15">
        <f t="shared" ca="1" si="97"/>
        <v>0</v>
      </c>
      <c r="L206" s="15">
        <f t="shared" ca="1" si="97"/>
        <v>0</v>
      </c>
      <c r="M206" s="15">
        <f t="shared" ca="1" si="97"/>
        <v>0</v>
      </c>
      <c r="N206" s="15">
        <f t="shared" ca="1" si="97"/>
        <v>0</v>
      </c>
      <c r="O206" s="15">
        <f t="shared" ca="1" si="97"/>
        <v>0</v>
      </c>
      <c r="P206" s="15">
        <f t="shared" ca="1" si="97"/>
        <v>0</v>
      </c>
      <c r="Q206" s="15">
        <f t="shared" ca="1" si="97"/>
        <v>0</v>
      </c>
      <c r="R206" s="15">
        <f t="shared" ca="1" si="97"/>
        <v>0</v>
      </c>
      <c r="S206" s="15">
        <f t="shared" ca="1" si="97"/>
        <v>0</v>
      </c>
      <c r="T206" s="15">
        <f t="shared" ca="1" si="97"/>
        <v>0</v>
      </c>
      <c r="U206" s="15">
        <f t="shared" ca="1" si="97"/>
        <v>0</v>
      </c>
      <c r="V206" s="15">
        <f t="shared" ca="1" si="97"/>
        <v>0</v>
      </c>
      <c r="W206" s="15">
        <f t="shared" ca="1" si="97"/>
        <v>0</v>
      </c>
      <c r="X206" s="15">
        <f t="shared" ca="1" si="97"/>
        <v>0</v>
      </c>
      <c r="Y206" s="15">
        <f t="shared" ca="1" si="97"/>
        <v>0</v>
      </c>
      <c r="Z206" s="15">
        <f t="shared" ca="1" si="97"/>
        <v>0</v>
      </c>
      <c r="AA206" s="15">
        <f t="shared" ca="1" si="97"/>
        <v>0</v>
      </c>
      <c r="AB206" s="15">
        <f t="shared" ca="1" si="97"/>
        <v>0</v>
      </c>
      <c r="AC206" s="15">
        <f t="shared" ca="1" si="97"/>
        <v>0</v>
      </c>
      <c r="AD206" s="15">
        <f t="shared" ca="1" si="97"/>
        <v>0</v>
      </c>
      <c r="AE206" s="15">
        <f t="shared" ca="1" si="97"/>
        <v>0</v>
      </c>
      <c r="AF206" s="15">
        <f t="shared" ca="1" si="97"/>
        <v>0</v>
      </c>
      <c r="AG206" s="15">
        <f t="shared" ca="1" si="97"/>
        <v>0</v>
      </c>
      <c r="AH206" s="15">
        <f t="shared" ca="1" si="97"/>
        <v>0</v>
      </c>
      <c r="AI206" s="15">
        <f t="shared" ca="1" si="97"/>
        <v>0</v>
      </c>
      <c r="AJ206" s="15">
        <f t="shared" ca="1" si="97"/>
        <v>0</v>
      </c>
      <c r="AK206" s="15">
        <f t="shared" ca="1" si="97"/>
        <v>0</v>
      </c>
      <c r="AL206" s="15">
        <f t="shared" ca="1" si="97"/>
        <v>0</v>
      </c>
      <c r="AM206" s="15">
        <f t="shared" ca="1" si="97"/>
        <v>0</v>
      </c>
      <c r="AN206" s="15">
        <f t="shared" ca="1" si="97"/>
        <v>0</v>
      </c>
      <c r="AO206" s="15">
        <f t="shared" ca="1" si="97"/>
        <v>0</v>
      </c>
      <c r="AP206" s="15">
        <f t="shared" ca="1" si="97"/>
        <v>0</v>
      </c>
      <c r="AQ206" s="15">
        <f t="shared" ca="1" si="97"/>
        <v>0</v>
      </c>
      <c r="AR206" s="15">
        <f t="shared" ca="1" si="97"/>
        <v>0</v>
      </c>
      <c r="AS206" s="15">
        <f t="shared" ca="1" si="97"/>
        <v>0</v>
      </c>
      <c r="AT206" s="15">
        <f t="shared" ca="1" si="97"/>
        <v>0</v>
      </c>
      <c r="AU206" s="15">
        <f t="shared" ca="1" si="97"/>
        <v>0</v>
      </c>
      <c r="AV206" s="15">
        <f t="shared" ca="1" si="97"/>
        <v>0</v>
      </c>
      <c r="AW206" s="15">
        <f t="shared" ca="1" si="97"/>
        <v>0</v>
      </c>
      <c r="AX206" s="15">
        <f t="shared" ca="1" si="97"/>
        <v>0</v>
      </c>
      <c r="AY206" s="15">
        <f t="shared" ca="1" si="97"/>
        <v>0</v>
      </c>
      <c r="AZ206" s="15">
        <f t="shared" ca="1" si="97"/>
        <v>0</v>
      </c>
      <c r="BA206" s="15">
        <f t="shared" ca="1" si="97"/>
        <v>0</v>
      </c>
      <c r="BB206" s="15">
        <f t="shared" ca="1" si="97"/>
        <v>0</v>
      </c>
      <c r="BC206" s="15">
        <f t="shared" ca="1" si="97"/>
        <v>0</v>
      </c>
      <c r="BD206" s="15">
        <f t="shared" ca="1" si="97"/>
        <v>0</v>
      </c>
      <c r="BE206" s="15">
        <f t="shared" ca="1" si="97"/>
        <v>0</v>
      </c>
      <c r="BF206" s="15">
        <f t="shared" ca="1" si="97"/>
        <v>0</v>
      </c>
      <c r="BG206" s="15">
        <f t="shared" ca="1" si="97"/>
        <v>0</v>
      </c>
    </row>
    <row r="207" spans="1:59" x14ac:dyDescent="0.2">
      <c r="A207" s="189">
        <f t="shared" ca="1" si="79"/>
        <v>0</v>
      </c>
      <c r="B207" s="189">
        <f t="shared" ca="1" si="80"/>
        <v>0</v>
      </c>
      <c r="C207" s="189">
        <f t="shared" ca="1" si="81"/>
        <v>0</v>
      </c>
      <c r="D207" s="189">
        <f t="shared" ca="1" si="82"/>
        <v>0</v>
      </c>
      <c r="E207" s="189">
        <f t="shared" ca="1" si="83"/>
        <v>0</v>
      </c>
      <c r="F207" s="15">
        <f t="shared" ca="1" si="84"/>
        <v>0</v>
      </c>
      <c r="G207" s="15">
        <f t="shared" ca="1" si="85"/>
        <v>0</v>
      </c>
      <c r="H207" s="15">
        <f t="shared" ca="1" si="97"/>
        <v>0</v>
      </c>
      <c r="I207" s="15">
        <f t="shared" ca="1" si="97"/>
        <v>0</v>
      </c>
      <c r="J207" s="15">
        <f t="shared" ca="1" si="97"/>
        <v>0</v>
      </c>
      <c r="K207" s="15">
        <f t="shared" ca="1" si="97"/>
        <v>0</v>
      </c>
      <c r="L207" s="15">
        <f t="shared" ca="1" si="97"/>
        <v>0</v>
      </c>
      <c r="M207" s="15">
        <f t="shared" ca="1" si="97"/>
        <v>0</v>
      </c>
      <c r="N207" s="15">
        <f t="shared" ca="1" si="97"/>
        <v>0</v>
      </c>
      <c r="O207" s="15">
        <f t="shared" ca="1" si="97"/>
        <v>0</v>
      </c>
      <c r="P207" s="15">
        <f t="shared" ca="1" si="97"/>
        <v>0</v>
      </c>
      <c r="Q207" s="15">
        <f t="shared" ca="1" si="97"/>
        <v>0</v>
      </c>
      <c r="R207" s="15">
        <f t="shared" ca="1" si="97"/>
        <v>0</v>
      </c>
      <c r="S207" s="15">
        <f t="shared" ca="1" si="97"/>
        <v>0</v>
      </c>
      <c r="T207" s="15">
        <f t="shared" ca="1" si="97"/>
        <v>0</v>
      </c>
      <c r="U207" s="15">
        <f t="shared" ca="1" si="97"/>
        <v>0</v>
      </c>
      <c r="V207" s="15">
        <f t="shared" ca="1" si="97"/>
        <v>0</v>
      </c>
      <c r="W207" s="15">
        <f t="shared" ca="1" si="97"/>
        <v>0</v>
      </c>
      <c r="X207" s="15">
        <f t="shared" ca="1" si="97"/>
        <v>0</v>
      </c>
      <c r="Y207" s="15">
        <f t="shared" ca="1" si="97"/>
        <v>0</v>
      </c>
      <c r="Z207" s="15">
        <f t="shared" ca="1" si="97"/>
        <v>0</v>
      </c>
      <c r="AA207" s="15">
        <f t="shared" ca="1" si="97"/>
        <v>0</v>
      </c>
      <c r="AB207" s="15">
        <f t="shared" ca="1" si="97"/>
        <v>0</v>
      </c>
      <c r="AC207" s="15">
        <f t="shared" ca="1" si="97"/>
        <v>0</v>
      </c>
      <c r="AD207" s="15">
        <f t="shared" ca="1" si="97"/>
        <v>0</v>
      </c>
      <c r="AE207" s="15">
        <f t="shared" ca="1" si="97"/>
        <v>0</v>
      </c>
      <c r="AF207" s="15">
        <f t="shared" ca="1" si="97"/>
        <v>0</v>
      </c>
      <c r="AG207" s="15">
        <f t="shared" ca="1" si="97"/>
        <v>0</v>
      </c>
      <c r="AH207" s="15">
        <f t="shared" ca="1" si="97"/>
        <v>0</v>
      </c>
      <c r="AI207" s="15">
        <f t="shared" ca="1" si="97"/>
        <v>0</v>
      </c>
      <c r="AJ207" s="15">
        <f t="shared" ca="1" si="97"/>
        <v>0</v>
      </c>
      <c r="AK207" s="15">
        <f t="shared" ca="1" si="97"/>
        <v>0</v>
      </c>
      <c r="AL207" s="15">
        <f t="shared" ca="1" si="97"/>
        <v>0</v>
      </c>
      <c r="AM207" s="15">
        <f t="shared" ca="1" si="97"/>
        <v>0</v>
      </c>
      <c r="AN207" s="15">
        <f t="shared" ca="1" si="97"/>
        <v>0</v>
      </c>
      <c r="AO207" s="15">
        <f t="shared" ca="1" si="97"/>
        <v>0</v>
      </c>
      <c r="AP207" s="15">
        <f t="shared" ca="1" si="97"/>
        <v>0</v>
      </c>
      <c r="AQ207" s="15">
        <f t="shared" ca="1" si="97"/>
        <v>0</v>
      </c>
      <c r="AR207" s="15">
        <f t="shared" ca="1" si="97"/>
        <v>0</v>
      </c>
      <c r="AS207" s="15">
        <f t="shared" ca="1" si="97"/>
        <v>0</v>
      </c>
      <c r="AT207" s="15">
        <f t="shared" ca="1" si="97"/>
        <v>0</v>
      </c>
      <c r="AU207" s="15">
        <f t="shared" ca="1" si="97"/>
        <v>0</v>
      </c>
      <c r="AV207" s="15">
        <f t="shared" ca="1" si="97"/>
        <v>0</v>
      </c>
      <c r="AW207" s="15">
        <f t="shared" ca="1" si="97"/>
        <v>0</v>
      </c>
      <c r="AX207" s="15">
        <f t="shared" ca="1" si="97"/>
        <v>0</v>
      </c>
      <c r="AY207" s="15">
        <f t="shared" ca="1" si="97"/>
        <v>0</v>
      </c>
      <c r="AZ207" s="15">
        <f t="shared" ca="1" si="97"/>
        <v>0</v>
      </c>
      <c r="BA207" s="15">
        <f t="shared" ca="1" si="97"/>
        <v>0</v>
      </c>
      <c r="BB207" s="15">
        <f t="shared" ca="1" si="97"/>
        <v>0</v>
      </c>
      <c r="BC207" s="15">
        <f t="shared" ca="1" si="97"/>
        <v>0</v>
      </c>
      <c r="BD207" s="15">
        <f t="shared" ca="1" si="97"/>
        <v>0</v>
      </c>
      <c r="BE207" s="15">
        <f t="shared" ca="1" si="97"/>
        <v>0</v>
      </c>
      <c r="BF207" s="15">
        <f t="shared" ca="1" si="97"/>
        <v>0</v>
      </c>
      <c r="BG207" s="15">
        <f t="shared" ca="1" si="97"/>
        <v>0</v>
      </c>
    </row>
    <row r="208" spans="1:59" x14ac:dyDescent="0.2">
      <c r="A208" s="189">
        <f t="shared" ca="1" si="79"/>
        <v>0</v>
      </c>
      <c r="B208" s="189">
        <f t="shared" ca="1" si="80"/>
        <v>0</v>
      </c>
      <c r="C208" s="189">
        <f t="shared" ca="1" si="81"/>
        <v>0</v>
      </c>
      <c r="D208" s="189">
        <f t="shared" ca="1" si="82"/>
        <v>0</v>
      </c>
      <c r="E208" s="189">
        <f t="shared" ca="1" si="83"/>
        <v>0</v>
      </c>
      <c r="F208" s="15">
        <f t="shared" ca="1" si="84"/>
        <v>0</v>
      </c>
      <c r="G208" s="15">
        <f t="shared" ca="1" si="85"/>
        <v>0</v>
      </c>
      <c r="H208" s="15">
        <f t="shared" ca="1" si="97"/>
        <v>0</v>
      </c>
      <c r="I208" s="15">
        <f t="shared" ca="1" si="97"/>
        <v>0</v>
      </c>
      <c r="J208" s="15">
        <f t="shared" ca="1" si="97"/>
        <v>0</v>
      </c>
      <c r="K208" s="15">
        <f t="shared" ca="1" si="97"/>
        <v>0</v>
      </c>
      <c r="L208" s="15">
        <f t="shared" ca="1" si="97"/>
        <v>0</v>
      </c>
      <c r="M208" s="15">
        <f t="shared" ca="1" si="97"/>
        <v>0</v>
      </c>
      <c r="N208" s="15">
        <f t="shared" ca="1" si="97"/>
        <v>0</v>
      </c>
      <c r="O208" s="15">
        <f t="shared" ca="1" si="97"/>
        <v>0</v>
      </c>
      <c r="P208" s="15">
        <f t="shared" ca="1" si="97"/>
        <v>0</v>
      </c>
      <c r="Q208" s="15">
        <f t="shared" ca="1" si="97"/>
        <v>0</v>
      </c>
      <c r="R208" s="15">
        <f t="shared" ca="1" si="97"/>
        <v>0</v>
      </c>
      <c r="S208" s="15">
        <f t="shared" ca="1" si="97"/>
        <v>0</v>
      </c>
      <c r="T208" s="15">
        <f t="shared" ca="1" si="97"/>
        <v>0</v>
      </c>
      <c r="U208" s="15">
        <f t="shared" ca="1" si="97"/>
        <v>0</v>
      </c>
      <c r="V208" s="15">
        <f t="shared" ca="1" si="97"/>
        <v>0</v>
      </c>
      <c r="W208" s="15">
        <f t="shared" ca="1" si="97"/>
        <v>0</v>
      </c>
      <c r="X208" s="15">
        <f t="shared" ca="1" si="97"/>
        <v>0</v>
      </c>
      <c r="Y208" s="15">
        <f t="shared" ca="1" si="97"/>
        <v>0</v>
      </c>
      <c r="Z208" s="15">
        <f t="shared" ca="1" si="97"/>
        <v>0</v>
      </c>
      <c r="AA208" s="15">
        <f t="shared" ca="1" si="97"/>
        <v>0</v>
      </c>
      <c r="AB208" s="15">
        <f t="shared" ca="1" si="97"/>
        <v>0</v>
      </c>
      <c r="AC208" s="15">
        <f t="shared" ca="1" si="97"/>
        <v>0</v>
      </c>
      <c r="AD208" s="15">
        <f t="shared" ca="1" si="97"/>
        <v>0</v>
      </c>
      <c r="AE208" s="15">
        <f t="shared" ca="1" si="97"/>
        <v>0</v>
      </c>
      <c r="AF208" s="15">
        <f t="shared" ca="1" si="97"/>
        <v>0</v>
      </c>
      <c r="AG208" s="15">
        <f t="shared" ca="1" si="97"/>
        <v>0</v>
      </c>
      <c r="AH208" s="15">
        <f t="shared" ca="1" si="97"/>
        <v>0</v>
      </c>
      <c r="AI208" s="15">
        <f t="shared" ca="1" si="97"/>
        <v>0</v>
      </c>
      <c r="AJ208" s="15">
        <f t="shared" ca="1" si="97"/>
        <v>0</v>
      </c>
      <c r="AK208" s="15">
        <f t="shared" ca="1" si="97"/>
        <v>0</v>
      </c>
      <c r="AL208" s="15">
        <f t="shared" ca="1" si="97"/>
        <v>0</v>
      </c>
      <c r="AM208" s="15">
        <f t="shared" ca="1" si="97"/>
        <v>0</v>
      </c>
      <c r="AN208" s="15">
        <f t="shared" ca="1" si="97"/>
        <v>0</v>
      </c>
      <c r="AO208" s="15">
        <f t="shared" ca="1" si="97"/>
        <v>0</v>
      </c>
      <c r="AP208" s="15">
        <f t="shared" ca="1" si="97"/>
        <v>0</v>
      </c>
      <c r="AQ208" s="15">
        <f t="shared" ca="1" si="97"/>
        <v>0</v>
      </c>
      <c r="AR208" s="15">
        <f t="shared" ca="1" si="97"/>
        <v>0</v>
      </c>
      <c r="AS208" s="15">
        <f t="shared" ca="1" si="97"/>
        <v>0</v>
      </c>
      <c r="AT208" s="15">
        <f t="shared" ca="1" si="97"/>
        <v>0</v>
      </c>
      <c r="AU208" s="15">
        <f t="shared" ca="1" si="97"/>
        <v>0</v>
      </c>
      <c r="AV208" s="15">
        <f t="shared" ca="1" si="97"/>
        <v>0</v>
      </c>
      <c r="AW208" s="15">
        <f t="shared" ca="1" si="97"/>
        <v>0</v>
      </c>
      <c r="AX208" s="15">
        <f t="shared" ca="1" si="97"/>
        <v>0</v>
      </c>
      <c r="AY208" s="15">
        <f t="shared" ca="1" si="97"/>
        <v>0</v>
      </c>
      <c r="AZ208" s="15">
        <f t="shared" ca="1" si="97"/>
        <v>0</v>
      </c>
      <c r="BA208" s="15">
        <f t="shared" ca="1" si="97"/>
        <v>0</v>
      </c>
      <c r="BB208" s="15">
        <f t="shared" ca="1" si="97"/>
        <v>0</v>
      </c>
      <c r="BC208" s="15">
        <f t="shared" ca="1" si="97"/>
        <v>0</v>
      </c>
      <c r="BD208" s="15">
        <f t="shared" ca="1" si="97"/>
        <v>0</v>
      </c>
      <c r="BE208" s="15">
        <f t="shared" ca="1" si="97"/>
        <v>0</v>
      </c>
      <c r="BF208" s="15">
        <f t="shared" ca="1" si="97"/>
        <v>0</v>
      </c>
      <c r="BG208" s="15">
        <f t="shared" ca="1" si="97"/>
        <v>0</v>
      </c>
    </row>
    <row r="209" spans="1:59" x14ac:dyDescent="0.2">
      <c r="A209" s="189">
        <f t="shared" ca="1" si="79"/>
        <v>0</v>
      </c>
      <c r="B209" s="189">
        <f t="shared" ca="1" si="80"/>
        <v>0</v>
      </c>
      <c r="C209" s="189">
        <f t="shared" ca="1" si="81"/>
        <v>0</v>
      </c>
      <c r="D209" s="189">
        <f t="shared" ca="1" si="82"/>
        <v>0</v>
      </c>
      <c r="E209" s="189">
        <f t="shared" ca="1" si="83"/>
        <v>0</v>
      </c>
      <c r="F209" s="15">
        <f t="shared" ca="1" si="84"/>
        <v>0</v>
      </c>
      <c r="G209" s="15">
        <f t="shared" ca="1" si="85"/>
        <v>0</v>
      </c>
      <c r="H209" s="15">
        <f t="shared" ca="1" si="97"/>
        <v>0</v>
      </c>
      <c r="I209" s="15">
        <f t="shared" ca="1" si="97"/>
        <v>0</v>
      </c>
      <c r="J209" s="15">
        <f t="shared" ca="1" si="97"/>
        <v>0</v>
      </c>
      <c r="K209" s="15">
        <f t="shared" ca="1" si="97"/>
        <v>0</v>
      </c>
      <c r="L209" s="15">
        <f t="shared" ca="1" si="97"/>
        <v>0</v>
      </c>
      <c r="M209" s="15">
        <f t="shared" ca="1" si="97"/>
        <v>0</v>
      </c>
      <c r="N209" s="15">
        <f t="shared" ca="1" si="97"/>
        <v>0</v>
      </c>
      <c r="O209" s="15">
        <f t="shared" ca="1" si="97"/>
        <v>0</v>
      </c>
      <c r="P209" s="15">
        <f t="shared" ca="1" si="97"/>
        <v>0</v>
      </c>
      <c r="Q209" s="15">
        <f t="shared" ca="1" si="97"/>
        <v>0</v>
      </c>
      <c r="R209" s="15">
        <f t="shared" ca="1" si="97"/>
        <v>0</v>
      </c>
      <c r="S209" s="15">
        <f t="shared" ca="1" si="97"/>
        <v>0</v>
      </c>
      <c r="T209" s="15">
        <f t="shared" ca="1" si="97"/>
        <v>0</v>
      </c>
      <c r="U209" s="15">
        <f t="shared" ca="1" si="97"/>
        <v>0</v>
      </c>
      <c r="V209" s="15">
        <f t="shared" ca="1" si="97"/>
        <v>0</v>
      </c>
      <c r="W209" s="15">
        <f t="shared" ca="1" si="97"/>
        <v>0</v>
      </c>
      <c r="X209" s="15">
        <f t="shared" ca="1" si="97"/>
        <v>0</v>
      </c>
      <c r="Y209" s="15">
        <f t="shared" ca="1" si="97"/>
        <v>0</v>
      </c>
      <c r="Z209" s="15">
        <f t="shared" ca="1" si="97"/>
        <v>0</v>
      </c>
      <c r="AA209" s="15">
        <f t="shared" ca="1" si="97"/>
        <v>0</v>
      </c>
      <c r="AB209" s="15">
        <f t="shared" ca="1" si="97"/>
        <v>0</v>
      </c>
      <c r="AC209" s="15">
        <f t="shared" ca="1" si="97"/>
        <v>0</v>
      </c>
      <c r="AD209" s="15">
        <f t="shared" ca="1" si="97"/>
        <v>0</v>
      </c>
      <c r="AE209" s="15">
        <f t="shared" ca="1" si="97"/>
        <v>0</v>
      </c>
      <c r="AF209" s="15">
        <f t="shared" ca="1" si="97"/>
        <v>0</v>
      </c>
      <c r="AG209" s="15">
        <f t="shared" ca="1" si="97"/>
        <v>0</v>
      </c>
      <c r="AH209" s="15">
        <f t="shared" ca="1" si="97"/>
        <v>0</v>
      </c>
      <c r="AI209" s="15">
        <f t="shared" ca="1" si="97"/>
        <v>0</v>
      </c>
      <c r="AJ209" s="15">
        <f t="shared" ca="1" si="97"/>
        <v>0</v>
      </c>
      <c r="AK209" s="15">
        <f t="shared" ca="1" si="97"/>
        <v>0</v>
      </c>
      <c r="AL209" s="15">
        <f t="shared" ca="1" si="97"/>
        <v>0</v>
      </c>
      <c r="AM209" s="15">
        <f t="shared" ca="1" si="97"/>
        <v>0</v>
      </c>
      <c r="AN209" s="15">
        <f t="shared" ca="1" si="97"/>
        <v>0</v>
      </c>
      <c r="AO209" s="15">
        <f t="shared" ca="1" si="97"/>
        <v>0</v>
      </c>
      <c r="AP209" s="15">
        <f t="shared" ca="1" si="97"/>
        <v>0</v>
      </c>
      <c r="AQ209" s="15">
        <f t="shared" ca="1" si="97"/>
        <v>0</v>
      </c>
      <c r="AR209" s="15">
        <f t="shared" ca="1" si="97"/>
        <v>0</v>
      </c>
      <c r="AS209" s="15">
        <f t="shared" ca="1" si="97"/>
        <v>0</v>
      </c>
      <c r="AT209" s="15">
        <f t="shared" ca="1" si="97"/>
        <v>0</v>
      </c>
      <c r="AU209" s="15">
        <f t="shared" ca="1" si="97"/>
        <v>0</v>
      </c>
      <c r="AV209" s="15">
        <f t="shared" ca="1" si="97"/>
        <v>0</v>
      </c>
      <c r="AW209" s="15">
        <f t="shared" ca="1" si="97"/>
        <v>0</v>
      </c>
      <c r="AX209" s="15">
        <f t="shared" ca="1" si="97"/>
        <v>0</v>
      </c>
      <c r="AY209" s="15">
        <f t="shared" ca="1" si="97"/>
        <v>0</v>
      </c>
      <c r="AZ209" s="15">
        <f t="shared" ca="1" si="97"/>
        <v>0</v>
      </c>
      <c r="BA209" s="15">
        <f t="shared" ca="1" si="97"/>
        <v>0</v>
      </c>
      <c r="BB209" s="15">
        <f t="shared" ca="1" si="97"/>
        <v>0</v>
      </c>
      <c r="BC209" s="15">
        <f t="shared" ca="1" si="97"/>
        <v>0</v>
      </c>
      <c r="BD209" s="15">
        <f t="shared" ca="1" si="97"/>
        <v>0</v>
      </c>
      <c r="BE209" s="15">
        <f t="shared" ca="1" si="97"/>
        <v>0</v>
      </c>
      <c r="BF209" s="15">
        <f t="shared" ca="1" si="97"/>
        <v>0</v>
      </c>
      <c r="BG209" s="15">
        <f t="shared" ca="1" si="97"/>
        <v>0</v>
      </c>
    </row>
    <row r="210" spans="1:59" x14ac:dyDescent="0.2">
      <c r="A210" s="189">
        <f t="shared" ca="1" si="79"/>
        <v>0</v>
      </c>
      <c r="B210" s="189">
        <f t="shared" ca="1" si="80"/>
        <v>0</v>
      </c>
      <c r="C210" s="189">
        <f t="shared" ca="1" si="81"/>
        <v>0</v>
      </c>
      <c r="D210" s="189">
        <f t="shared" ca="1" si="82"/>
        <v>0</v>
      </c>
      <c r="E210" s="189">
        <f t="shared" ca="1" si="83"/>
        <v>0</v>
      </c>
      <c r="F210" s="15">
        <f t="shared" ca="1" si="84"/>
        <v>0</v>
      </c>
      <c r="G210" s="15">
        <f t="shared" ca="1" si="85"/>
        <v>0</v>
      </c>
      <c r="H210" s="15">
        <f t="shared" ca="1" si="97"/>
        <v>0</v>
      </c>
      <c r="I210" s="15">
        <f t="shared" ca="1" si="97"/>
        <v>0</v>
      </c>
      <c r="J210" s="15">
        <f t="shared" ca="1" si="97"/>
        <v>0</v>
      </c>
      <c r="K210" s="15">
        <f t="shared" ca="1" si="97"/>
        <v>0</v>
      </c>
      <c r="L210" s="15">
        <f t="shared" ca="1" si="97"/>
        <v>0</v>
      </c>
      <c r="M210" s="15">
        <f t="shared" ca="1" si="97"/>
        <v>0</v>
      </c>
      <c r="N210" s="15">
        <f t="shared" ca="1" si="97"/>
        <v>0</v>
      </c>
      <c r="O210" s="15">
        <f t="shared" ca="1" si="97"/>
        <v>0</v>
      </c>
      <c r="P210" s="15">
        <f t="shared" ca="1" si="97"/>
        <v>0</v>
      </c>
      <c r="Q210" s="15">
        <f t="shared" ca="1" si="97"/>
        <v>0</v>
      </c>
      <c r="R210" s="15">
        <f t="shared" ca="1" si="97"/>
        <v>0</v>
      </c>
      <c r="S210" s="15">
        <f t="shared" ca="1" si="97"/>
        <v>0</v>
      </c>
      <c r="T210" s="15">
        <f t="shared" ca="1" si="97"/>
        <v>0</v>
      </c>
      <c r="U210" s="15">
        <f t="shared" ca="1" si="97"/>
        <v>0</v>
      </c>
      <c r="V210" s="15">
        <f t="shared" ca="1" si="97"/>
        <v>0</v>
      </c>
      <c r="W210" s="15">
        <f t="shared" ca="1" si="97"/>
        <v>0</v>
      </c>
      <c r="X210" s="15">
        <f t="shared" ca="1" si="97"/>
        <v>0</v>
      </c>
      <c r="Y210" s="15">
        <f t="shared" ca="1" si="97"/>
        <v>0</v>
      </c>
      <c r="Z210" s="15">
        <f t="shared" ca="1" si="97"/>
        <v>0</v>
      </c>
      <c r="AA210" s="15">
        <f t="shared" ca="1" si="97"/>
        <v>0</v>
      </c>
      <c r="AB210" s="15">
        <f t="shared" ca="1" si="97"/>
        <v>0</v>
      </c>
      <c r="AC210" s="15">
        <f t="shared" ca="1" si="97"/>
        <v>0</v>
      </c>
      <c r="AD210" s="15">
        <f t="shared" ca="1" si="97"/>
        <v>0</v>
      </c>
      <c r="AE210" s="15">
        <f t="shared" ca="1" si="97"/>
        <v>0</v>
      </c>
      <c r="AF210" s="15">
        <f t="shared" ca="1" si="97"/>
        <v>0</v>
      </c>
      <c r="AG210" s="15">
        <f t="shared" ca="1" si="97"/>
        <v>0</v>
      </c>
      <c r="AH210" s="15">
        <f t="shared" ca="1" si="97"/>
        <v>0</v>
      </c>
      <c r="AI210" s="15">
        <f t="shared" ca="1" si="97"/>
        <v>0</v>
      </c>
      <c r="AJ210" s="15">
        <f t="shared" ca="1" si="97"/>
        <v>0</v>
      </c>
      <c r="AK210" s="15">
        <f t="shared" ca="1" si="97"/>
        <v>0</v>
      </c>
      <c r="AL210" s="15">
        <f t="shared" ca="1" si="97"/>
        <v>0</v>
      </c>
      <c r="AM210" s="15">
        <f t="shared" ca="1" si="97"/>
        <v>0</v>
      </c>
      <c r="AN210" s="15">
        <f t="shared" ca="1" si="97"/>
        <v>0</v>
      </c>
      <c r="AO210" s="15">
        <f t="shared" ca="1" si="97"/>
        <v>0</v>
      </c>
      <c r="AP210" s="15">
        <f t="shared" ca="1" si="97"/>
        <v>0</v>
      </c>
      <c r="AQ210" s="15">
        <f t="shared" ca="1" si="97"/>
        <v>0</v>
      </c>
      <c r="AR210" s="15">
        <f t="shared" ca="1" si="97"/>
        <v>0</v>
      </c>
      <c r="AS210" s="15">
        <f t="shared" ca="1" si="97"/>
        <v>0</v>
      </c>
      <c r="AT210" s="15">
        <f t="shared" ca="1" si="97"/>
        <v>0</v>
      </c>
      <c r="AU210" s="15">
        <f t="shared" ca="1" si="97"/>
        <v>0</v>
      </c>
      <c r="AV210" s="15">
        <f t="shared" ca="1" si="97"/>
        <v>0</v>
      </c>
      <c r="AW210" s="15">
        <f t="shared" ca="1" si="97"/>
        <v>0</v>
      </c>
      <c r="AX210" s="15">
        <f t="shared" ca="1" si="97"/>
        <v>0</v>
      </c>
      <c r="AY210" s="15">
        <f t="shared" ca="1" si="97"/>
        <v>0</v>
      </c>
      <c r="AZ210" s="15">
        <f t="shared" ca="1" si="97"/>
        <v>0</v>
      </c>
      <c r="BA210" s="15">
        <f t="shared" ca="1" si="97"/>
        <v>0</v>
      </c>
      <c r="BB210" s="15">
        <f t="shared" ref="H210:BG216" ca="1" si="98">IFERROR(SUMIFS(OFFSET(INDIRECT(ADDRESS(1,1,1,1,TEXT(BB$2,"YYYY-MM-DD"))),3,BB$20-1,40,1),OFFSET(INDIRECT(ADDRESS(1,1,1,1,TEXT(BB$2,"YYYY-MM-DD"))),3,0,40,1),$A210,OFFSET(INDIRECT(ADDRESS(1,1,1,1,TEXT(BB$2,"YYYY-MM-DD"))),3,BB$20,40,1),"Y"),0)+IFERROR(SUMIFS(OFFSET(INDIRECT(ADDRESS(1,1,1,1,TEXT(BB$2,"YYYY-MM-DD"))),3,BB$20-1,40,1),OFFSET(INDIRECT(ADDRESS(1,1,1,1,TEXT(BB$2,"YYYY-MM-DD"))),3,0,40,1),$A210,OFFSET(INDIRECT(ADDRESS(1,1,1,1,TEXT(BB$2,"YYYY-MM-DD"))),3,BB$20,40,1),"N",OFFSET(INDIRECT(ADDRESS(1,1,1,1,TEXT(BB$2,"YYYY-MM-DD"))),3,3,40,1),"Leave"),0)+IFERROR(IF($F$19="N",SUMIFS(OFFSET(INDIRECT(ADDRESS(1,1,1,1,TEXT(BB$2,"YYYY-MM-DD"))),3,BB$20-1,40,1),OFFSET(INDIRECT(ADDRESS(1,1,1,1,TEXT(BB$2,"YYYY-MM-DD"))),3,0,40,1),$A210,OFFSET(INDIRECT(ADDRESS(1,1,1,1,TEXT(BB$2,"YYYY-MM-DD"))),3,BB$20,40,1),"N",OFFSET(INDIRECT(ADDRESS(1,1,1,1,TEXT(BB$2,"YYYY-MM-DD"))),3,3,40,1),"&lt;&gt;Leave")),0)</f>
        <v>0</v>
      </c>
      <c r="BC210" s="15">
        <f t="shared" ca="1" si="98"/>
        <v>0</v>
      </c>
      <c r="BD210" s="15">
        <f t="shared" ca="1" si="98"/>
        <v>0</v>
      </c>
      <c r="BE210" s="15">
        <f t="shared" ca="1" si="98"/>
        <v>0</v>
      </c>
      <c r="BF210" s="15">
        <f t="shared" ca="1" si="98"/>
        <v>0</v>
      </c>
      <c r="BG210" s="15">
        <f t="shared" ca="1" si="98"/>
        <v>0</v>
      </c>
    </row>
    <row r="211" spans="1:59" x14ac:dyDescent="0.2">
      <c r="A211" s="189">
        <f t="shared" ca="1" si="79"/>
        <v>0</v>
      </c>
      <c r="B211" s="189">
        <f t="shared" ca="1" si="80"/>
        <v>0</v>
      </c>
      <c r="C211" s="189">
        <f t="shared" ca="1" si="81"/>
        <v>0</v>
      </c>
      <c r="D211" s="189">
        <f t="shared" ca="1" si="82"/>
        <v>0</v>
      </c>
      <c r="E211" s="189">
        <f t="shared" ca="1" si="83"/>
        <v>0</v>
      </c>
      <c r="F211" s="15">
        <f t="shared" ca="1" si="84"/>
        <v>0</v>
      </c>
      <c r="G211" s="15">
        <f t="shared" ca="1" si="85"/>
        <v>0</v>
      </c>
      <c r="H211" s="15">
        <f t="shared" ca="1" si="98"/>
        <v>0</v>
      </c>
      <c r="I211" s="15">
        <f t="shared" ca="1" si="98"/>
        <v>0</v>
      </c>
      <c r="J211" s="15">
        <f t="shared" ca="1" si="98"/>
        <v>0</v>
      </c>
      <c r="K211" s="15">
        <f t="shared" ca="1" si="98"/>
        <v>0</v>
      </c>
      <c r="L211" s="15">
        <f t="shared" ca="1" si="98"/>
        <v>0</v>
      </c>
      <c r="M211" s="15">
        <f t="shared" ca="1" si="98"/>
        <v>0</v>
      </c>
      <c r="N211" s="15">
        <f t="shared" ca="1" si="98"/>
        <v>0</v>
      </c>
      <c r="O211" s="15">
        <f t="shared" ca="1" si="98"/>
        <v>0</v>
      </c>
      <c r="P211" s="15">
        <f t="shared" ca="1" si="98"/>
        <v>0</v>
      </c>
      <c r="Q211" s="15">
        <f t="shared" ca="1" si="98"/>
        <v>0</v>
      </c>
      <c r="R211" s="15">
        <f t="shared" ca="1" si="98"/>
        <v>0</v>
      </c>
      <c r="S211" s="15">
        <f t="shared" ca="1" si="98"/>
        <v>0</v>
      </c>
      <c r="T211" s="15">
        <f t="shared" ca="1" si="98"/>
        <v>0</v>
      </c>
      <c r="U211" s="15">
        <f t="shared" ca="1" si="98"/>
        <v>0</v>
      </c>
      <c r="V211" s="15">
        <f t="shared" ca="1" si="98"/>
        <v>0</v>
      </c>
      <c r="W211" s="15">
        <f t="shared" ca="1" si="98"/>
        <v>0</v>
      </c>
      <c r="X211" s="15">
        <f t="shared" ca="1" si="98"/>
        <v>0</v>
      </c>
      <c r="Y211" s="15">
        <f t="shared" ca="1" si="98"/>
        <v>0</v>
      </c>
      <c r="Z211" s="15">
        <f t="shared" ca="1" si="98"/>
        <v>0</v>
      </c>
      <c r="AA211" s="15">
        <f t="shared" ca="1" si="98"/>
        <v>0</v>
      </c>
      <c r="AB211" s="15">
        <f t="shared" ca="1" si="98"/>
        <v>0</v>
      </c>
      <c r="AC211" s="15">
        <f t="shared" ca="1" si="98"/>
        <v>0</v>
      </c>
      <c r="AD211" s="15">
        <f t="shared" ca="1" si="98"/>
        <v>0</v>
      </c>
      <c r="AE211" s="15">
        <f t="shared" ca="1" si="98"/>
        <v>0</v>
      </c>
      <c r="AF211" s="15">
        <f t="shared" ca="1" si="98"/>
        <v>0</v>
      </c>
      <c r="AG211" s="15">
        <f t="shared" ca="1" si="98"/>
        <v>0</v>
      </c>
      <c r="AH211" s="15">
        <f t="shared" ca="1" si="98"/>
        <v>0</v>
      </c>
      <c r="AI211" s="15">
        <f t="shared" ca="1" si="98"/>
        <v>0</v>
      </c>
      <c r="AJ211" s="15">
        <f t="shared" ca="1" si="98"/>
        <v>0</v>
      </c>
      <c r="AK211" s="15">
        <f t="shared" ca="1" si="98"/>
        <v>0</v>
      </c>
      <c r="AL211" s="15">
        <f t="shared" ca="1" si="98"/>
        <v>0</v>
      </c>
      <c r="AM211" s="15">
        <f t="shared" ca="1" si="98"/>
        <v>0</v>
      </c>
      <c r="AN211" s="15">
        <f t="shared" ca="1" si="98"/>
        <v>0</v>
      </c>
      <c r="AO211" s="15">
        <f t="shared" ca="1" si="98"/>
        <v>0</v>
      </c>
      <c r="AP211" s="15">
        <f t="shared" ca="1" si="98"/>
        <v>0</v>
      </c>
      <c r="AQ211" s="15">
        <f t="shared" ca="1" si="98"/>
        <v>0</v>
      </c>
      <c r="AR211" s="15">
        <f t="shared" ca="1" si="98"/>
        <v>0</v>
      </c>
      <c r="AS211" s="15">
        <f t="shared" ca="1" si="98"/>
        <v>0</v>
      </c>
      <c r="AT211" s="15">
        <f t="shared" ca="1" si="98"/>
        <v>0</v>
      </c>
      <c r="AU211" s="15">
        <f t="shared" ca="1" si="98"/>
        <v>0</v>
      </c>
      <c r="AV211" s="15">
        <f t="shared" ca="1" si="98"/>
        <v>0</v>
      </c>
      <c r="AW211" s="15">
        <f t="shared" ca="1" si="98"/>
        <v>0</v>
      </c>
      <c r="AX211" s="15">
        <f t="shared" ca="1" si="98"/>
        <v>0</v>
      </c>
      <c r="AY211" s="15">
        <f t="shared" ca="1" si="98"/>
        <v>0</v>
      </c>
      <c r="AZ211" s="15">
        <f t="shared" ca="1" si="98"/>
        <v>0</v>
      </c>
      <c r="BA211" s="15">
        <f t="shared" ca="1" si="98"/>
        <v>0</v>
      </c>
      <c r="BB211" s="15">
        <f t="shared" ca="1" si="98"/>
        <v>0</v>
      </c>
      <c r="BC211" s="15">
        <f t="shared" ca="1" si="98"/>
        <v>0</v>
      </c>
      <c r="BD211" s="15">
        <f t="shared" ca="1" si="98"/>
        <v>0</v>
      </c>
      <c r="BE211" s="15">
        <f t="shared" ca="1" si="98"/>
        <v>0</v>
      </c>
      <c r="BF211" s="15">
        <f t="shared" ca="1" si="98"/>
        <v>0</v>
      </c>
      <c r="BG211" s="15">
        <f t="shared" ca="1" si="98"/>
        <v>0</v>
      </c>
    </row>
    <row r="212" spans="1:59" x14ac:dyDescent="0.2">
      <c r="A212" s="189">
        <f t="shared" ca="1" si="79"/>
        <v>0</v>
      </c>
      <c r="B212" s="189">
        <f t="shared" ca="1" si="80"/>
        <v>0</v>
      </c>
      <c r="C212" s="189">
        <f t="shared" ca="1" si="81"/>
        <v>0</v>
      </c>
      <c r="D212" s="189">
        <f t="shared" ca="1" si="82"/>
        <v>0</v>
      </c>
      <c r="E212" s="189">
        <f t="shared" ca="1" si="83"/>
        <v>0</v>
      </c>
      <c r="F212" s="15">
        <f t="shared" ca="1" si="84"/>
        <v>0</v>
      </c>
      <c r="G212" s="15">
        <f t="shared" ca="1" si="85"/>
        <v>0</v>
      </c>
      <c r="H212" s="15">
        <f t="shared" ca="1" si="98"/>
        <v>0</v>
      </c>
      <c r="I212" s="15">
        <f t="shared" ca="1" si="98"/>
        <v>0</v>
      </c>
      <c r="J212" s="15">
        <f t="shared" ca="1" si="98"/>
        <v>0</v>
      </c>
      <c r="K212" s="15">
        <f t="shared" ca="1" si="98"/>
        <v>0</v>
      </c>
      <c r="L212" s="15">
        <f t="shared" ca="1" si="98"/>
        <v>0</v>
      </c>
      <c r="M212" s="15">
        <f t="shared" ca="1" si="98"/>
        <v>0</v>
      </c>
      <c r="N212" s="15">
        <f t="shared" ca="1" si="98"/>
        <v>0</v>
      </c>
      <c r="O212" s="15">
        <f t="shared" ca="1" si="98"/>
        <v>0</v>
      </c>
      <c r="P212" s="15">
        <f t="shared" ca="1" si="98"/>
        <v>0</v>
      </c>
      <c r="Q212" s="15">
        <f t="shared" ca="1" si="98"/>
        <v>0</v>
      </c>
      <c r="R212" s="15">
        <f t="shared" ca="1" si="98"/>
        <v>0</v>
      </c>
      <c r="S212" s="15">
        <f t="shared" ca="1" si="98"/>
        <v>0</v>
      </c>
      <c r="T212" s="15">
        <f t="shared" ca="1" si="98"/>
        <v>0</v>
      </c>
      <c r="U212" s="15">
        <f t="shared" ca="1" si="98"/>
        <v>0</v>
      </c>
      <c r="V212" s="15">
        <f t="shared" ca="1" si="98"/>
        <v>0</v>
      </c>
      <c r="W212" s="15">
        <f t="shared" ca="1" si="98"/>
        <v>0</v>
      </c>
      <c r="X212" s="15">
        <f t="shared" ca="1" si="98"/>
        <v>0</v>
      </c>
      <c r="Y212" s="15">
        <f t="shared" ca="1" si="98"/>
        <v>0</v>
      </c>
      <c r="Z212" s="15">
        <f t="shared" ca="1" si="98"/>
        <v>0</v>
      </c>
      <c r="AA212" s="15">
        <f t="shared" ca="1" si="98"/>
        <v>0</v>
      </c>
      <c r="AB212" s="15">
        <f t="shared" ca="1" si="98"/>
        <v>0</v>
      </c>
      <c r="AC212" s="15">
        <f t="shared" ca="1" si="98"/>
        <v>0</v>
      </c>
      <c r="AD212" s="15">
        <f t="shared" ca="1" si="98"/>
        <v>0</v>
      </c>
      <c r="AE212" s="15">
        <f t="shared" ca="1" si="98"/>
        <v>0</v>
      </c>
      <c r="AF212" s="15">
        <f t="shared" ca="1" si="98"/>
        <v>0</v>
      </c>
      <c r="AG212" s="15">
        <f t="shared" ca="1" si="98"/>
        <v>0</v>
      </c>
      <c r="AH212" s="15">
        <f t="shared" ca="1" si="98"/>
        <v>0</v>
      </c>
      <c r="AI212" s="15">
        <f t="shared" ca="1" si="98"/>
        <v>0</v>
      </c>
      <c r="AJ212" s="15">
        <f t="shared" ca="1" si="98"/>
        <v>0</v>
      </c>
      <c r="AK212" s="15">
        <f t="shared" ca="1" si="98"/>
        <v>0</v>
      </c>
      <c r="AL212" s="15">
        <f t="shared" ca="1" si="98"/>
        <v>0</v>
      </c>
      <c r="AM212" s="15">
        <f t="shared" ca="1" si="98"/>
        <v>0</v>
      </c>
      <c r="AN212" s="15">
        <f t="shared" ca="1" si="98"/>
        <v>0</v>
      </c>
      <c r="AO212" s="15">
        <f t="shared" ca="1" si="98"/>
        <v>0</v>
      </c>
      <c r="AP212" s="15">
        <f t="shared" ca="1" si="98"/>
        <v>0</v>
      </c>
      <c r="AQ212" s="15">
        <f t="shared" ca="1" si="98"/>
        <v>0</v>
      </c>
      <c r="AR212" s="15">
        <f t="shared" ca="1" si="98"/>
        <v>0</v>
      </c>
      <c r="AS212" s="15">
        <f t="shared" ca="1" si="98"/>
        <v>0</v>
      </c>
      <c r="AT212" s="15">
        <f t="shared" ca="1" si="98"/>
        <v>0</v>
      </c>
      <c r="AU212" s="15">
        <f t="shared" ca="1" si="98"/>
        <v>0</v>
      </c>
      <c r="AV212" s="15">
        <f t="shared" ca="1" si="98"/>
        <v>0</v>
      </c>
      <c r="AW212" s="15">
        <f t="shared" ca="1" si="98"/>
        <v>0</v>
      </c>
      <c r="AX212" s="15">
        <f t="shared" ca="1" si="98"/>
        <v>0</v>
      </c>
      <c r="AY212" s="15">
        <f t="shared" ca="1" si="98"/>
        <v>0</v>
      </c>
      <c r="AZ212" s="15">
        <f t="shared" ca="1" si="98"/>
        <v>0</v>
      </c>
      <c r="BA212" s="15">
        <f t="shared" ca="1" si="98"/>
        <v>0</v>
      </c>
      <c r="BB212" s="15">
        <f t="shared" ca="1" si="98"/>
        <v>0</v>
      </c>
      <c r="BC212" s="15">
        <f t="shared" ca="1" si="98"/>
        <v>0</v>
      </c>
      <c r="BD212" s="15">
        <f t="shared" ca="1" si="98"/>
        <v>0</v>
      </c>
      <c r="BE212" s="15">
        <f t="shared" ca="1" si="98"/>
        <v>0</v>
      </c>
      <c r="BF212" s="15">
        <f t="shared" ca="1" si="98"/>
        <v>0</v>
      </c>
      <c r="BG212" s="15">
        <f t="shared" ca="1" si="98"/>
        <v>0</v>
      </c>
    </row>
    <row r="213" spans="1:59" x14ac:dyDescent="0.2">
      <c r="A213" s="189">
        <f t="shared" ca="1" si="79"/>
        <v>0</v>
      </c>
      <c r="B213" s="189">
        <f t="shared" ca="1" si="80"/>
        <v>0</v>
      </c>
      <c r="C213" s="189">
        <f t="shared" ca="1" si="81"/>
        <v>0</v>
      </c>
      <c r="D213" s="189">
        <f t="shared" ca="1" si="82"/>
        <v>0</v>
      </c>
      <c r="E213" s="189">
        <f t="shared" ca="1" si="83"/>
        <v>0</v>
      </c>
      <c r="F213" s="15">
        <f t="shared" ca="1" si="84"/>
        <v>0</v>
      </c>
      <c r="G213" s="15">
        <f t="shared" ca="1" si="85"/>
        <v>0</v>
      </c>
      <c r="H213" s="15">
        <f t="shared" ca="1" si="98"/>
        <v>0</v>
      </c>
      <c r="I213" s="15">
        <f t="shared" ca="1" si="98"/>
        <v>0</v>
      </c>
      <c r="J213" s="15">
        <f t="shared" ca="1" si="98"/>
        <v>0</v>
      </c>
      <c r="K213" s="15">
        <f t="shared" ca="1" si="98"/>
        <v>0</v>
      </c>
      <c r="L213" s="15">
        <f t="shared" ca="1" si="98"/>
        <v>0</v>
      </c>
      <c r="M213" s="15">
        <f t="shared" ca="1" si="98"/>
        <v>0</v>
      </c>
      <c r="N213" s="15">
        <f t="shared" ca="1" si="98"/>
        <v>0</v>
      </c>
      <c r="O213" s="15">
        <f t="shared" ca="1" si="98"/>
        <v>0</v>
      </c>
      <c r="P213" s="15">
        <f t="shared" ca="1" si="98"/>
        <v>0</v>
      </c>
      <c r="Q213" s="15">
        <f t="shared" ca="1" si="98"/>
        <v>0</v>
      </c>
      <c r="R213" s="15">
        <f t="shared" ca="1" si="98"/>
        <v>0</v>
      </c>
      <c r="S213" s="15">
        <f t="shared" ca="1" si="98"/>
        <v>0</v>
      </c>
      <c r="T213" s="15">
        <f t="shared" ca="1" si="98"/>
        <v>0</v>
      </c>
      <c r="U213" s="15">
        <f t="shared" ca="1" si="98"/>
        <v>0</v>
      </c>
      <c r="V213" s="15">
        <f t="shared" ca="1" si="98"/>
        <v>0</v>
      </c>
      <c r="W213" s="15">
        <f t="shared" ca="1" si="98"/>
        <v>0</v>
      </c>
      <c r="X213" s="15">
        <f t="shared" ca="1" si="98"/>
        <v>0</v>
      </c>
      <c r="Y213" s="15">
        <f t="shared" ca="1" si="98"/>
        <v>0</v>
      </c>
      <c r="Z213" s="15">
        <f t="shared" ca="1" si="98"/>
        <v>0</v>
      </c>
      <c r="AA213" s="15">
        <f t="shared" ca="1" si="98"/>
        <v>0</v>
      </c>
      <c r="AB213" s="15">
        <f t="shared" ca="1" si="98"/>
        <v>0</v>
      </c>
      <c r="AC213" s="15">
        <f t="shared" ca="1" si="98"/>
        <v>0</v>
      </c>
      <c r="AD213" s="15">
        <f t="shared" ca="1" si="98"/>
        <v>0</v>
      </c>
      <c r="AE213" s="15">
        <f t="shared" ca="1" si="98"/>
        <v>0</v>
      </c>
      <c r="AF213" s="15">
        <f t="shared" ca="1" si="98"/>
        <v>0</v>
      </c>
      <c r="AG213" s="15">
        <f t="shared" ca="1" si="98"/>
        <v>0</v>
      </c>
      <c r="AH213" s="15">
        <f t="shared" ca="1" si="98"/>
        <v>0</v>
      </c>
      <c r="AI213" s="15">
        <f t="shared" ca="1" si="98"/>
        <v>0</v>
      </c>
      <c r="AJ213" s="15">
        <f t="shared" ca="1" si="98"/>
        <v>0</v>
      </c>
      <c r="AK213" s="15">
        <f t="shared" ca="1" si="98"/>
        <v>0</v>
      </c>
      <c r="AL213" s="15">
        <f t="shared" ca="1" si="98"/>
        <v>0</v>
      </c>
      <c r="AM213" s="15">
        <f t="shared" ca="1" si="98"/>
        <v>0</v>
      </c>
      <c r="AN213" s="15">
        <f t="shared" ca="1" si="98"/>
        <v>0</v>
      </c>
      <c r="AO213" s="15">
        <f t="shared" ca="1" si="98"/>
        <v>0</v>
      </c>
      <c r="AP213" s="15">
        <f t="shared" ca="1" si="98"/>
        <v>0</v>
      </c>
      <c r="AQ213" s="15">
        <f t="shared" ca="1" si="98"/>
        <v>0</v>
      </c>
      <c r="AR213" s="15">
        <f t="shared" ca="1" si="98"/>
        <v>0</v>
      </c>
      <c r="AS213" s="15">
        <f t="shared" ca="1" si="98"/>
        <v>0</v>
      </c>
      <c r="AT213" s="15">
        <f t="shared" ca="1" si="98"/>
        <v>0</v>
      </c>
      <c r="AU213" s="15">
        <f t="shared" ca="1" si="98"/>
        <v>0</v>
      </c>
      <c r="AV213" s="15">
        <f t="shared" ca="1" si="98"/>
        <v>0</v>
      </c>
      <c r="AW213" s="15">
        <f t="shared" ca="1" si="98"/>
        <v>0</v>
      </c>
      <c r="AX213" s="15">
        <f t="shared" ca="1" si="98"/>
        <v>0</v>
      </c>
      <c r="AY213" s="15">
        <f t="shared" ca="1" si="98"/>
        <v>0</v>
      </c>
      <c r="AZ213" s="15">
        <f t="shared" ca="1" si="98"/>
        <v>0</v>
      </c>
      <c r="BA213" s="15">
        <f t="shared" ca="1" si="98"/>
        <v>0</v>
      </c>
      <c r="BB213" s="15">
        <f t="shared" ca="1" si="98"/>
        <v>0</v>
      </c>
      <c r="BC213" s="15">
        <f t="shared" ca="1" si="98"/>
        <v>0</v>
      </c>
      <c r="BD213" s="15">
        <f t="shared" ca="1" si="98"/>
        <v>0</v>
      </c>
      <c r="BE213" s="15">
        <f t="shared" ca="1" si="98"/>
        <v>0</v>
      </c>
      <c r="BF213" s="15">
        <f t="shared" ca="1" si="98"/>
        <v>0</v>
      </c>
      <c r="BG213" s="15">
        <f t="shared" ca="1" si="98"/>
        <v>0</v>
      </c>
    </row>
    <row r="214" spans="1:59" x14ac:dyDescent="0.2">
      <c r="A214" s="189">
        <f t="shared" ca="1" si="79"/>
        <v>0</v>
      </c>
      <c r="B214" s="189">
        <f t="shared" ca="1" si="80"/>
        <v>0</v>
      </c>
      <c r="C214" s="189">
        <f t="shared" ca="1" si="81"/>
        <v>0</v>
      </c>
      <c r="D214" s="189">
        <f t="shared" ca="1" si="82"/>
        <v>0</v>
      </c>
      <c r="E214" s="189">
        <f t="shared" ca="1" si="83"/>
        <v>0</v>
      </c>
      <c r="F214" s="15">
        <f t="shared" ca="1" si="84"/>
        <v>0</v>
      </c>
      <c r="G214" s="15">
        <f t="shared" ca="1" si="85"/>
        <v>0</v>
      </c>
      <c r="H214" s="15">
        <f t="shared" ca="1" si="98"/>
        <v>0</v>
      </c>
      <c r="I214" s="15">
        <f t="shared" ca="1" si="98"/>
        <v>0</v>
      </c>
      <c r="J214" s="15">
        <f t="shared" ca="1" si="98"/>
        <v>0</v>
      </c>
      <c r="K214" s="15">
        <f t="shared" ca="1" si="98"/>
        <v>0</v>
      </c>
      <c r="L214" s="15">
        <f t="shared" ca="1" si="98"/>
        <v>0</v>
      </c>
      <c r="M214" s="15">
        <f t="shared" ca="1" si="98"/>
        <v>0</v>
      </c>
      <c r="N214" s="15">
        <f t="shared" ca="1" si="98"/>
        <v>0</v>
      </c>
      <c r="O214" s="15">
        <f t="shared" ca="1" si="98"/>
        <v>0</v>
      </c>
      <c r="P214" s="15">
        <f t="shared" ca="1" si="98"/>
        <v>0</v>
      </c>
      <c r="Q214" s="15">
        <f t="shared" ca="1" si="98"/>
        <v>0</v>
      </c>
      <c r="R214" s="15">
        <f t="shared" ca="1" si="98"/>
        <v>0</v>
      </c>
      <c r="S214" s="15">
        <f t="shared" ca="1" si="98"/>
        <v>0</v>
      </c>
      <c r="T214" s="15">
        <f t="shared" ca="1" si="98"/>
        <v>0</v>
      </c>
      <c r="U214" s="15">
        <f t="shared" ca="1" si="98"/>
        <v>0</v>
      </c>
      <c r="V214" s="15">
        <f t="shared" ca="1" si="98"/>
        <v>0</v>
      </c>
      <c r="W214" s="15">
        <f t="shared" ca="1" si="98"/>
        <v>0</v>
      </c>
      <c r="X214" s="15">
        <f t="shared" ca="1" si="98"/>
        <v>0</v>
      </c>
      <c r="Y214" s="15">
        <f t="shared" ca="1" si="98"/>
        <v>0</v>
      </c>
      <c r="Z214" s="15">
        <f t="shared" ca="1" si="98"/>
        <v>0</v>
      </c>
      <c r="AA214" s="15">
        <f t="shared" ca="1" si="98"/>
        <v>0</v>
      </c>
      <c r="AB214" s="15">
        <f t="shared" ca="1" si="98"/>
        <v>0</v>
      </c>
      <c r="AC214" s="15">
        <f t="shared" ca="1" si="98"/>
        <v>0</v>
      </c>
      <c r="AD214" s="15">
        <f t="shared" ca="1" si="98"/>
        <v>0</v>
      </c>
      <c r="AE214" s="15">
        <f t="shared" ca="1" si="98"/>
        <v>0</v>
      </c>
      <c r="AF214" s="15">
        <f t="shared" ca="1" si="98"/>
        <v>0</v>
      </c>
      <c r="AG214" s="15">
        <f t="shared" ca="1" si="98"/>
        <v>0</v>
      </c>
      <c r="AH214" s="15">
        <f t="shared" ca="1" si="98"/>
        <v>0</v>
      </c>
      <c r="AI214" s="15">
        <f t="shared" ca="1" si="98"/>
        <v>0</v>
      </c>
      <c r="AJ214" s="15">
        <f t="shared" ca="1" si="98"/>
        <v>0</v>
      </c>
      <c r="AK214" s="15">
        <f t="shared" ca="1" si="98"/>
        <v>0</v>
      </c>
      <c r="AL214" s="15">
        <f t="shared" ca="1" si="98"/>
        <v>0</v>
      </c>
      <c r="AM214" s="15">
        <f t="shared" ca="1" si="98"/>
        <v>0</v>
      </c>
      <c r="AN214" s="15">
        <f t="shared" ca="1" si="98"/>
        <v>0</v>
      </c>
      <c r="AO214" s="15">
        <f t="shared" ca="1" si="98"/>
        <v>0</v>
      </c>
      <c r="AP214" s="15">
        <f t="shared" ca="1" si="98"/>
        <v>0</v>
      </c>
      <c r="AQ214" s="15">
        <f t="shared" ca="1" si="98"/>
        <v>0</v>
      </c>
      <c r="AR214" s="15">
        <f t="shared" ca="1" si="98"/>
        <v>0</v>
      </c>
      <c r="AS214" s="15">
        <f t="shared" ca="1" si="98"/>
        <v>0</v>
      </c>
      <c r="AT214" s="15">
        <f t="shared" ca="1" si="98"/>
        <v>0</v>
      </c>
      <c r="AU214" s="15">
        <f t="shared" ca="1" si="98"/>
        <v>0</v>
      </c>
      <c r="AV214" s="15">
        <f t="shared" ca="1" si="98"/>
        <v>0</v>
      </c>
      <c r="AW214" s="15">
        <f t="shared" ca="1" si="98"/>
        <v>0</v>
      </c>
      <c r="AX214" s="15">
        <f t="shared" ca="1" si="98"/>
        <v>0</v>
      </c>
      <c r="AY214" s="15">
        <f t="shared" ca="1" si="98"/>
        <v>0</v>
      </c>
      <c r="AZ214" s="15">
        <f t="shared" ca="1" si="98"/>
        <v>0</v>
      </c>
      <c r="BA214" s="15">
        <f t="shared" ca="1" si="98"/>
        <v>0</v>
      </c>
      <c r="BB214" s="15">
        <f t="shared" ca="1" si="98"/>
        <v>0</v>
      </c>
      <c r="BC214" s="15">
        <f t="shared" ca="1" si="98"/>
        <v>0</v>
      </c>
      <c r="BD214" s="15">
        <f t="shared" ca="1" si="98"/>
        <v>0</v>
      </c>
      <c r="BE214" s="15">
        <f t="shared" ca="1" si="98"/>
        <v>0</v>
      </c>
      <c r="BF214" s="15">
        <f t="shared" ca="1" si="98"/>
        <v>0</v>
      </c>
      <c r="BG214" s="15">
        <f t="shared" ca="1" si="98"/>
        <v>0</v>
      </c>
    </row>
    <row r="215" spans="1:59" x14ac:dyDescent="0.2">
      <c r="A215" s="189">
        <f t="shared" ref="A215:A221" ca="1" si="99">IFERROR(INDEX(OFFSET(INDIRECT(ADDRESS(1,1,1,1,"Projects")),1,0,COUNTA(OFFSET(INDIRECT(ADDRESS(1,1,1,1,"Projects")),0,0,200,1))-1,1),ROW()-ROW($A$21)),0)</f>
        <v>0</v>
      </c>
      <c r="B215" s="189">
        <f t="shared" ref="B215:B221" ca="1" si="100">IFERROR(INDEX(OFFSET(INDIRECT(ADDRESS(1,1,1,1,"Projects")),1,1,COUNTA(OFFSET(INDIRECT(ADDRESS(1,1,1,1,"Projects")),0,0,200,1))-1,1),ROW()-ROW($A$21)),0)</f>
        <v>0</v>
      </c>
      <c r="C215" s="189">
        <f t="shared" ref="C215:C221" ca="1" si="101">IFERROR(INDEX(OFFSET(INDIRECT(ADDRESS(1,1,1,1,"Projects")),1,2,COUNTA(OFFSET(INDIRECT(ADDRESS(1,1,1,1,"Projects")),0,0,200,1))-1,1),ROW()-ROW($A$21)),0)</f>
        <v>0</v>
      </c>
      <c r="D215" s="189">
        <f t="shared" ref="D215:D221" ca="1" si="102">IFERROR(INDEX(OFFSET(INDIRECT(ADDRESS(1,1,1,1,"Projects")),1,3,COUNTA(OFFSET(INDIRECT(ADDRESS(1,1,1,1,"Projects")),0,0,200,1))-1,1),ROW()-ROW($A$21)),0)</f>
        <v>0</v>
      </c>
      <c r="E215" s="189">
        <f t="shared" ref="E215:E221" ca="1" si="103">IFERROR(INDEX(OFFSET(INDIRECT(ADDRESS(1,1,1,1,"Projects")),1,4,COUNTA(OFFSET(INDIRECT(ADDRESS(1,1,1,1,"Projects")),0,0,200,1))-1,1),ROW()-ROW($A$21)),0)</f>
        <v>0</v>
      </c>
      <c r="F215" s="15">
        <f t="shared" ref="F215:F221" ca="1" si="104">SUM(G215:BF215)</f>
        <v>0</v>
      </c>
      <c r="G215" s="15">
        <f t="shared" ref="G215:V221" ca="1" si="105">IFERROR(SUMIFS(OFFSET(INDIRECT(ADDRESS(1,1,1,1,TEXT(G$2,"YYYY-MM-DD"))),3,G$20-1,40,1),OFFSET(INDIRECT(ADDRESS(1,1,1,1,TEXT(G$2,"YYYY-MM-DD"))),3,0,40,1),$A215,OFFSET(INDIRECT(ADDRESS(1,1,1,1,TEXT(G$2,"YYYY-MM-DD"))),3,G$20,40,1),"Y"),0)+IFERROR(SUMIFS(OFFSET(INDIRECT(ADDRESS(1,1,1,1,TEXT(G$2,"YYYY-MM-DD"))),3,G$20-1,40,1),OFFSET(INDIRECT(ADDRESS(1,1,1,1,TEXT(G$2,"YYYY-MM-DD"))),3,0,40,1),$A215,OFFSET(INDIRECT(ADDRESS(1,1,1,1,TEXT(G$2,"YYYY-MM-DD"))),3,G$20,40,1),"N",OFFSET(INDIRECT(ADDRESS(1,1,1,1,TEXT(G$2,"YYYY-MM-DD"))),3,3,40,1),"Leave"),0)+IFERROR(IF($F$19="N",SUMIFS(OFFSET(INDIRECT(ADDRESS(1,1,1,1,TEXT(G$2,"YYYY-MM-DD"))),3,G$20-1,40,1),OFFSET(INDIRECT(ADDRESS(1,1,1,1,TEXT(G$2,"YYYY-MM-DD"))),3,0,40,1),$A215,OFFSET(INDIRECT(ADDRESS(1,1,1,1,TEXT(G$2,"YYYY-MM-DD"))),3,G$20,40,1),"N",OFFSET(INDIRECT(ADDRESS(1,1,1,1,TEXT(G$2,"YYYY-MM-DD"))),3,3,40,1),"&lt;&gt;Leave")),0)</f>
        <v>0</v>
      </c>
      <c r="H215" s="15">
        <f t="shared" ca="1" si="105"/>
        <v>0</v>
      </c>
      <c r="I215" s="15">
        <f t="shared" ca="1" si="105"/>
        <v>0</v>
      </c>
      <c r="J215" s="15">
        <f t="shared" ca="1" si="105"/>
        <v>0</v>
      </c>
      <c r="K215" s="15">
        <f t="shared" ca="1" si="105"/>
        <v>0</v>
      </c>
      <c r="L215" s="15">
        <f t="shared" ca="1" si="105"/>
        <v>0</v>
      </c>
      <c r="M215" s="15">
        <f t="shared" ca="1" si="105"/>
        <v>0</v>
      </c>
      <c r="N215" s="15">
        <f t="shared" ca="1" si="105"/>
        <v>0</v>
      </c>
      <c r="O215" s="15">
        <f t="shared" ca="1" si="105"/>
        <v>0</v>
      </c>
      <c r="P215" s="15">
        <f t="shared" ca="1" si="105"/>
        <v>0</v>
      </c>
      <c r="Q215" s="15">
        <f t="shared" ca="1" si="105"/>
        <v>0</v>
      </c>
      <c r="R215" s="15">
        <f t="shared" ca="1" si="105"/>
        <v>0</v>
      </c>
      <c r="S215" s="15">
        <f t="shared" ca="1" si="105"/>
        <v>0</v>
      </c>
      <c r="T215" s="15">
        <f t="shared" ca="1" si="105"/>
        <v>0</v>
      </c>
      <c r="U215" s="15">
        <f t="shared" ca="1" si="105"/>
        <v>0</v>
      </c>
      <c r="V215" s="15">
        <f t="shared" ca="1" si="105"/>
        <v>0</v>
      </c>
      <c r="W215" s="15">
        <f t="shared" ca="1" si="98"/>
        <v>0</v>
      </c>
      <c r="X215" s="15">
        <f t="shared" ca="1" si="98"/>
        <v>0</v>
      </c>
      <c r="Y215" s="15">
        <f t="shared" ca="1" si="98"/>
        <v>0</v>
      </c>
      <c r="Z215" s="15">
        <f t="shared" ca="1" si="98"/>
        <v>0</v>
      </c>
      <c r="AA215" s="15">
        <f t="shared" ca="1" si="98"/>
        <v>0</v>
      </c>
      <c r="AB215" s="15">
        <f t="shared" ca="1" si="98"/>
        <v>0</v>
      </c>
      <c r="AC215" s="15">
        <f t="shared" ca="1" si="98"/>
        <v>0</v>
      </c>
      <c r="AD215" s="15">
        <f t="shared" ca="1" si="98"/>
        <v>0</v>
      </c>
      <c r="AE215" s="15">
        <f t="shared" ca="1" si="98"/>
        <v>0</v>
      </c>
      <c r="AF215" s="15">
        <f t="shared" ca="1" si="98"/>
        <v>0</v>
      </c>
      <c r="AG215" s="15">
        <f t="shared" ca="1" si="98"/>
        <v>0</v>
      </c>
      <c r="AH215" s="15">
        <f t="shared" ca="1" si="98"/>
        <v>0</v>
      </c>
      <c r="AI215" s="15">
        <f t="shared" ca="1" si="98"/>
        <v>0</v>
      </c>
      <c r="AJ215" s="15">
        <f t="shared" ca="1" si="98"/>
        <v>0</v>
      </c>
      <c r="AK215" s="15">
        <f t="shared" ca="1" si="98"/>
        <v>0</v>
      </c>
      <c r="AL215" s="15">
        <f t="shared" ca="1" si="98"/>
        <v>0</v>
      </c>
      <c r="AM215" s="15">
        <f t="shared" ca="1" si="98"/>
        <v>0</v>
      </c>
      <c r="AN215" s="15">
        <f t="shared" ca="1" si="98"/>
        <v>0</v>
      </c>
      <c r="AO215" s="15">
        <f t="shared" ca="1" si="98"/>
        <v>0</v>
      </c>
      <c r="AP215" s="15">
        <f t="shared" ca="1" si="98"/>
        <v>0</v>
      </c>
      <c r="AQ215" s="15">
        <f t="shared" ca="1" si="98"/>
        <v>0</v>
      </c>
      <c r="AR215" s="15">
        <f t="shared" ca="1" si="98"/>
        <v>0</v>
      </c>
      <c r="AS215" s="15">
        <f t="shared" ca="1" si="98"/>
        <v>0</v>
      </c>
      <c r="AT215" s="15">
        <f t="shared" ca="1" si="98"/>
        <v>0</v>
      </c>
      <c r="AU215" s="15">
        <f t="shared" ca="1" si="98"/>
        <v>0</v>
      </c>
      <c r="AV215" s="15">
        <f t="shared" ca="1" si="98"/>
        <v>0</v>
      </c>
      <c r="AW215" s="15">
        <f t="shared" ca="1" si="98"/>
        <v>0</v>
      </c>
      <c r="AX215" s="15">
        <f t="shared" ca="1" si="98"/>
        <v>0</v>
      </c>
      <c r="AY215" s="15">
        <f t="shared" ca="1" si="98"/>
        <v>0</v>
      </c>
      <c r="AZ215" s="15">
        <f t="shared" ca="1" si="98"/>
        <v>0</v>
      </c>
      <c r="BA215" s="15">
        <f t="shared" ca="1" si="98"/>
        <v>0</v>
      </c>
      <c r="BB215" s="15">
        <f t="shared" ca="1" si="98"/>
        <v>0</v>
      </c>
      <c r="BC215" s="15">
        <f t="shared" ca="1" si="98"/>
        <v>0</v>
      </c>
      <c r="BD215" s="15">
        <f t="shared" ca="1" si="98"/>
        <v>0</v>
      </c>
      <c r="BE215" s="15">
        <f t="shared" ca="1" si="98"/>
        <v>0</v>
      </c>
      <c r="BF215" s="15">
        <f t="shared" ca="1" si="98"/>
        <v>0</v>
      </c>
      <c r="BG215" s="15">
        <f t="shared" ca="1" si="98"/>
        <v>0</v>
      </c>
    </row>
    <row r="216" spans="1:59" x14ac:dyDescent="0.2">
      <c r="A216" s="189">
        <f t="shared" ca="1" si="99"/>
        <v>0</v>
      </c>
      <c r="B216" s="189">
        <f t="shared" ca="1" si="100"/>
        <v>0</v>
      </c>
      <c r="C216" s="189">
        <f t="shared" ca="1" si="101"/>
        <v>0</v>
      </c>
      <c r="D216" s="189">
        <f t="shared" ca="1" si="102"/>
        <v>0</v>
      </c>
      <c r="E216" s="189">
        <f t="shared" ca="1" si="103"/>
        <v>0</v>
      </c>
      <c r="F216" s="15">
        <f t="shared" ca="1" si="104"/>
        <v>0</v>
      </c>
      <c r="G216" s="15">
        <f t="shared" ca="1" si="105"/>
        <v>0</v>
      </c>
      <c r="H216" s="15">
        <f t="shared" ca="1" si="98"/>
        <v>0</v>
      </c>
      <c r="I216" s="15">
        <f t="shared" ca="1" si="98"/>
        <v>0</v>
      </c>
      <c r="J216" s="15">
        <f t="shared" ca="1" si="98"/>
        <v>0</v>
      </c>
      <c r="K216" s="15">
        <f t="shared" ca="1" si="98"/>
        <v>0</v>
      </c>
      <c r="L216" s="15">
        <f t="shared" ref="H216:BG220" ca="1" si="106">IFERROR(SUMIFS(OFFSET(INDIRECT(ADDRESS(1,1,1,1,TEXT(L$2,"YYYY-MM-DD"))),3,L$20-1,40,1),OFFSET(INDIRECT(ADDRESS(1,1,1,1,TEXT(L$2,"YYYY-MM-DD"))),3,0,40,1),$A216,OFFSET(INDIRECT(ADDRESS(1,1,1,1,TEXT(L$2,"YYYY-MM-DD"))),3,L$20,40,1),"Y"),0)+IFERROR(SUMIFS(OFFSET(INDIRECT(ADDRESS(1,1,1,1,TEXT(L$2,"YYYY-MM-DD"))),3,L$20-1,40,1),OFFSET(INDIRECT(ADDRESS(1,1,1,1,TEXT(L$2,"YYYY-MM-DD"))),3,0,40,1),$A216,OFFSET(INDIRECT(ADDRESS(1,1,1,1,TEXT(L$2,"YYYY-MM-DD"))),3,L$20,40,1),"N",OFFSET(INDIRECT(ADDRESS(1,1,1,1,TEXT(L$2,"YYYY-MM-DD"))),3,3,40,1),"Leave"),0)+IFERROR(IF($F$19="N",SUMIFS(OFFSET(INDIRECT(ADDRESS(1,1,1,1,TEXT(L$2,"YYYY-MM-DD"))),3,L$20-1,40,1),OFFSET(INDIRECT(ADDRESS(1,1,1,1,TEXT(L$2,"YYYY-MM-DD"))),3,0,40,1),$A216,OFFSET(INDIRECT(ADDRESS(1,1,1,1,TEXT(L$2,"YYYY-MM-DD"))),3,L$20,40,1),"N",OFFSET(INDIRECT(ADDRESS(1,1,1,1,TEXT(L$2,"YYYY-MM-DD"))),3,3,40,1),"&lt;&gt;Leave")),0)</f>
        <v>0</v>
      </c>
      <c r="M216" s="15">
        <f t="shared" ca="1" si="106"/>
        <v>0</v>
      </c>
      <c r="N216" s="15">
        <f t="shared" ca="1" si="106"/>
        <v>0</v>
      </c>
      <c r="O216" s="15">
        <f t="shared" ca="1" si="106"/>
        <v>0</v>
      </c>
      <c r="P216" s="15">
        <f t="shared" ca="1" si="106"/>
        <v>0</v>
      </c>
      <c r="Q216" s="15">
        <f t="shared" ca="1" si="106"/>
        <v>0</v>
      </c>
      <c r="R216" s="15">
        <f t="shared" ca="1" si="106"/>
        <v>0</v>
      </c>
      <c r="S216" s="15">
        <f t="shared" ca="1" si="106"/>
        <v>0</v>
      </c>
      <c r="T216" s="15">
        <f t="shared" ca="1" si="106"/>
        <v>0</v>
      </c>
      <c r="U216" s="15">
        <f t="shared" ca="1" si="106"/>
        <v>0</v>
      </c>
      <c r="V216" s="15">
        <f t="shared" ca="1" si="106"/>
        <v>0</v>
      </c>
      <c r="W216" s="15">
        <f t="shared" ca="1" si="106"/>
        <v>0</v>
      </c>
      <c r="X216" s="15">
        <f t="shared" ca="1" si="106"/>
        <v>0</v>
      </c>
      <c r="Y216" s="15">
        <f t="shared" ca="1" si="106"/>
        <v>0</v>
      </c>
      <c r="Z216" s="15">
        <f t="shared" ca="1" si="106"/>
        <v>0</v>
      </c>
      <c r="AA216" s="15">
        <f t="shared" ca="1" si="106"/>
        <v>0</v>
      </c>
      <c r="AB216" s="15">
        <f t="shared" ca="1" si="106"/>
        <v>0</v>
      </c>
      <c r="AC216" s="15">
        <f t="shared" ca="1" si="106"/>
        <v>0</v>
      </c>
      <c r="AD216" s="15">
        <f t="shared" ca="1" si="106"/>
        <v>0</v>
      </c>
      <c r="AE216" s="15">
        <f t="shared" ca="1" si="106"/>
        <v>0</v>
      </c>
      <c r="AF216" s="15">
        <f t="shared" ca="1" si="106"/>
        <v>0</v>
      </c>
      <c r="AG216" s="15">
        <f t="shared" ca="1" si="106"/>
        <v>0</v>
      </c>
      <c r="AH216" s="15">
        <f t="shared" ca="1" si="106"/>
        <v>0</v>
      </c>
      <c r="AI216" s="15">
        <f t="shared" ca="1" si="106"/>
        <v>0</v>
      </c>
      <c r="AJ216" s="15">
        <f t="shared" ca="1" si="106"/>
        <v>0</v>
      </c>
      <c r="AK216" s="15">
        <f t="shared" ca="1" si="106"/>
        <v>0</v>
      </c>
      <c r="AL216" s="15">
        <f t="shared" ca="1" si="106"/>
        <v>0</v>
      </c>
      <c r="AM216" s="15">
        <f t="shared" ca="1" si="106"/>
        <v>0</v>
      </c>
      <c r="AN216" s="15">
        <f t="shared" ca="1" si="106"/>
        <v>0</v>
      </c>
      <c r="AO216" s="15">
        <f t="shared" ca="1" si="106"/>
        <v>0</v>
      </c>
      <c r="AP216" s="15">
        <f t="shared" ca="1" si="106"/>
        <v>0</v>
      </c>
      <c r="AQ216" s="15">
        <f t="shared" ca="1" si="106"/>
        <v>0</v>
      </c>
      <c r="AR216" s="15">
        <f t="shared" ca="1" si="106"/>
        <v>0</v>
      </c>
      <c r="AS216" s="15">
        <f t="shared" ca="1" si="106"/>
        <v>0</v>
      </c>
      <c r="AT216" s="15">
        <f t="shared" ca="1" si="106"/>
        <v>0</v>
      </c>
      <c r="AU216" s="15">
        <f t="shared" ca="1" si="106"/>
        <v>0</v>
      </c>
      <c r="AV216" s="15">
        <f t="shared" ca="1" si="106"/>
        <v>0</v>
      </c>
      <c r="AW216" s="15">
        <f t="shared" ca="1" si="106"/>
        <v>0</v>
      </c>
      <c r="AX216" s="15">
        <f t="shared" ca="1" si="106"/>
        <v>0</v>
      </c>
      <c r="AY216" s="15">
        <f t="shared" ca="1" si="106"/>
        <v>0</v>
      </c>
      <c r="AZ216" s="15">
        <f t="shared" ca="1" si="106"/>
        <v>0</v>
      </c>
      <c r="BA216" s="15">
        <f t="shared" ca="1" si="106"/>
        <v>0</v>
      </c>
      <c r="BB216" s="15">
        <f t="shared" ca="1" si="106"/>
        <v>0</v>
      </c>
      <c r="BC216" s="15">
        <f t="shared" ca="1" si="106"/>
        <v>0</v>
      </c>
      <c r="BD216" s="15">
        <f t="shared" ca="1" si="106"/>
        <v>0</v>
      </c>
      <c r="BE216" s="15">
        <f t="shared" ca="1" si="106"/>
        <v>0</v>
      </c>
      <c r="BF216" s="15">
        <f t="shared" ca="1" si="106"/>
        <v>0</v>
      </c>
      <c r="BG216" s="15">
        <f t="shared" ca="1" si="106"/>
        <v>0</v>
      </c>
    </row>
    <row r="217" spans="1:59" x14ac:dyDescent="0.2">
      <c r="A217" s="189">
        <f t="shared" ca="1" si="99"/>
        <v>0</v>
      </c>
      <c r="B217" s="189">
        <f t="shared" ca="1" si="100"/>
        <v>0</v>
      </c>
      <c r="C217" s="189">
        <f t="shared" ca="1" si="101"/>
        <v>0</v>
      </c>
      <c r="D217" s="189">
        <f t="shared" ca="1" si="102"/>
        <v>0</v>
      </c>
      <c r="E217" s="189">
        <f t="shared" ca="1" si="103"/>
        <v>0</v>
      </c>
      <c r="F217" s="15">
        <f t="shared" ca="1" si="104"/>
        <v>0</v>
      </c>
      <c r="G217" s="15">
        <f t="shared" ca="1" si="105"/>
        <v>0</v>
      </c>
      <c r="H217" s="15">
        <f t="shared" ca="1" si="106"/>
        <v>0</v>
      </c>
      <c r="I217" s="15">
        <f t="shared" ca="1" si="106"/>
        <v>0</v>
      </c>
      <c r="J217" s="15">
        <f t="shared" ca="1" si="106"/>
        <v>0</v>
      </c>
      <c r="K217" s="15">
        <f t="shared" ca="1" si="106"/>
        <v>0</v>
      </c>
      <c r="L217" s="15">
        <f t="shared" ca="1" si="106"/>
        <v>0</v>
      </c>
      <c r="M217" s="15">
        <f t="shared" ca="1" si="106"/>
        <v>0</v>
      </c>
      <c r="N217" s="15">
        <f t="shared" ca="1" si="106"/>
        <v>0</v>
      </c>
      <c r="O217" s="15">
        <f t="shared" ca="1" si="106"/>
        <v>0</v>
      </c>
      <c r="P217" s="15">
        <f t="shared" ca="1" si="106"/>
        <v>0</v>
      </c>
      <c r="Q217" s="15">
        <f t="shared" ca="1" si="106"/>
        <v>0</v>
      </c>
      <c r="R217" s="15">
        <f t="shared" ca="1" si="106"/>
        <v>0</v>
      </c>
      <c r="S217" s="15">
        <f t="shared" ca="1" si="106"/>
        <v>0</v>
      </c>
      <c r="T217" s="15">
        <f t="shared" ca="1" si="106"/>
        <v>0</v>
      </c>
      <c r="U217" s="15">
        <f t="shared" ca="1" si="106"/>
        <v>0</v>
      </c>
      <c r="V217" s="15">
        <f t="shared" ca="1" si="106"/>
        <v>0</v>
      </c>
      <c r="W217" s="15">
        <f t="shared" ca="1" si="106"/>
        <v>0</v>
      </c>
      <c r="X217" s="15">
        <f t="shared" ca="1" si="106"/>
        <v>0</v>
      </c>
      <c r="Y217" s="15">
        <f t="shared" ca="1" si="106"/>
        <v>0</v>
      </c>
      <c r="Z217" s="15">
        <f t="shared" ca="1" si="106"/>
        <v>0</v>
      </c>
      <c r="AA217" s="15">
        <f t="shared" ca="1" si="106"/>
        <v>0</v>
      </c>
      <c r="AB217" s="15">
        <f t="shared" ca="1" si="106"/>
        <v>0</v>
      </c>
      <c r="AC217" s="15">
        <f t="shared" ca="1" si="106"/>
        <v>0</v>
      </c>
      <c r="AD217" s="15">
        <f t="shared" ca="1" si="106"/>
        <v>0</v>
      </c>
      <c r="AE217" s="15">
        <f t="shared" ca="1" si="106"/>
        <v>0</v>
      </c>
      <c r="AF217" s="15">
        <f t="shared" ca="1" si="106"/>
        <v>0</v>
      </c>
      <c r="AG217" s="15">
        <f t="shared" ca="1" si="106"/>
        <v>0</v>
      </c>
      <c r="AH217" s="15">
        <f t="shared" ca="1" si="106"/>
        <v>0</v>
      </c>
      <c r="AI217" s="15">
        <f t="shared" ca="1" si="106"/>
        <v>0</v>
      </c>
      <c r="AJ217" s="15">
        <f t="shared" ca="1" si="106"/>
        <v>0</v>
      </c>
      <c r="AK217" s="15">
        <f t="shared" ca="1" si="106"/>
        <v>0</v>
      </c>
      <c r="AL217" s="15">
        <f t="shared" ca="1" si="106"/>
        <v>0</v>
      </c>
      <c r="AM217" s="15">
        <f t="shared" ca="1" si="106"/>
        <v>0</v>
      </c>
      <c r="AN217" s="15">
        <f t="shared" ca="1" si="106"/>
        <v>0</v>
      </c>
      <c r="AO217" s="15">
        <f t="shared" ca="1" si="106"/>
        <v>0</v>
      </c>
      <c r="AP217" s="15">
        <f t="shared" ca="1" si="106"/>
        <v>0</v>
      </c>
      <c r="AQ217" s="15">
        <f t="shared" ca="1" si="106"/>
        <v>0</v>
      </c>
      <c r="AR217" s="15">
        <f t="shared" ca="1" si="106"/>
        <v>0</v>
      </c>
      <c r="AS217" s="15">
        <f t="shared" ca="1" si="106"/>
        <v>0</v>
      </c>
      <c r="AT217" s="15">
        <f t="shared" ca="1" si="106"/>
        <v>0</v>
      </c>
      <c r="AU217" s="15">
        <f t="shared" ca="1" si="106"/>
        <v>0</v>
      </c>
      <c r="AV217" s="15">
        <f t="shared" ca="1" si="106"/>
        <v>0</v>
      </c>
      <c r="AW217" s="15">
        <f t="shared" ca="1" si="106"/>
        <v>0</v>
      </c>
      <c r="AX217" s="15">
        <f t="shared" ca="1" si="106"/>
        <v>0</v>
      </c>
      <c r="AY217" s="15">
        <f t="shared" ca="1" si="106"/>
        <v>0</v>
      </c>
      <c r="AZ217" s="15">
        <f t="shared" ca="1" si="106"/>
        <v>0</v>
      </c>
      <c r="BA217" s="15">
        <f t="shared" ca="1" si="106"/>
        <v>0</v>
      </c>
      <c r="BB217" s="15">
        <f t="shared" ca="1" si="106"/>
        <v>0</v>
      </c>
      <c r="BC217" s="15">
        <f t="shared" ca="1" si="106"/>
        <v>0</v>
      </c>
      <c r="BD217" s="15">
        <f t="shared" ca="1" si="106"/>
        <v>0</v>
      </c>
      <c r="BE217" s="15">
        <f t="shared" ca="1" si="106"/>
        <v>0</v>
      </c>
      <c r="BF217" s="15">
        <f t="shared" ca="1" si="106"/>
        <v>0</v>
      </c>
      <c r="BG217" s="15">
        <f t="shared" ca="1" si="106"/>
        <v>0</v>
      </c>
    </row>
    <row r="218" spans="1:59" x14ac:dyDescent="0.2">
      <c r="A218" s="189">
        <f t="shared" ca="1" si="99"/>
        <v>0</v>
      </c>
      <c r="B218" s="189">
        <f t="shared" ca="1" si="100"/>
        <v>0</v>
      </c>
      <c r="C218" s="189">
        <f t="shared" ca="1" si="101"/>
        <v>0</v>
      </c>
      <c r="D218" s="189">
        <f t="shared" ca="1" si="102"/>
        <v>0</v>
      </c>
      <c r="E218" s="189">
        <f t="shared" ca="1" si="103"/>
        <v>0</v>
      </c>
      <c r="F218" s="15">
        <f t="shared" ca="1" si="104"/>
        <v>0</v>
      </c>
      <c r="G218" s="15">
        <f t="shared" ca="1" si="105"/>
        <v>0</v>
      </c>
      <c r="H218" s="15">
        <f t="shared" ca="1" si="106"/>
        <v>0</v>
      </c>
      <c r="I218" s="15">
        <f t="shared" ca="1" si="106"/>
        <v>0</v>
      </c>
      <c r="J218" s="15">
        <f t="shared" ca="1" si="106"/>
        <v>0</v>
      </c>
      <c r="K218" s="15">
        <f t="shared" ca="1" si="106"/>
        <v>0</v>
      </c>
      <c r="L218" s="15">
        <f t="shared" ca="1" si="106"/>
        <v>0</v>
      </c>
      <c r="M218" s="15">
        <f t="shared" ca="1" si="106"/>
        <v>0</v>
      </c>
      <c r="N218" s="15">
        <f t="shared" ca="1" si="106"/>
        <v>0</v>
      </c>
      <c r="O218" s="15">
        <f t="shared" ca="1" si="106"/>
        <v>0</v>
      </c>
      <c r="P218" s="15">
        <f t="shared" ca="1" si="106"/>
        <v>0</v>
      </c>
      <c r="Q218" s="15">
        <f t="shared" ca="1" si="106"/>
        <v>0</v>
      </c>
      <c r="R218" s="15">
        <f t="shared" ca="1" si="106"/>
        <v>0</v>
      </c>
      <c r="S218" s="15">
        <f t="shared" ca="1" si="106"/>
        <v>0</v>
      </c>
      <c r="T218" s="15">
        <f t="shared" ca="1" si="106"/>
        <v>0</v>
      </c>
      <c r="U218" s="15">
        <f t="shared" ca="1" si="106"/>
        <v>0</v>
      </c>
      <c r="V218" s="15">
        <f t="shared" ca="1" si="106"/>
        <v>0</v>
      </c>
      <c r="W218" s="15">
        <f t="shared" ca="1" si="106"/>
        <v>0</v>
      </c>
      <c r="X218" s="15">
        <f t="shared" ca="1" si="106"/>
        <v>0</v>
      </c>
      <c r="Y218" s="15">
        <f t="shared" ca="1" si="106"/>
        <v>0</v>
      </c>
      <c r="Z218" s="15">
        <f t="shared" ca="1" si="106"/>
        <v>0</v>
      </c>
      <c r="AA218" s="15">
        <f t="shared" ca="1" si="106"/>
        <v>0</v>
      </c>
      <c r="AB218" s="15">
        <f t="shared" ca="1" si="106"/>
        <v>0</v>
      </c>
      <c r="AC218" s="15">
        <f t="shared" ca="1" si="106"/>
        <v>0</v>
      </c>
      <c r="AD218" s="15">
        <f t="shared" ca="1" si="106"/>
        <v>0</v>
      </c>
      <c r="AE218" s="15">
        <f t="shared" ca="1" si="106"/>
        <v>0</v>
      </c>
      <c r="AF218" s="15">
        <f t="shared" ca="1" si="106"/>
        <v>0</v>
      </c>
      <c r="AG218" s="15">
        <f t="shared" ca="1" si="106"/>
        <v>0</v>
      </c>
      <c r="AH218" s="15">
        <f t="shared" ca="1" si="106"/>
        <v>0</v>
      </c>
      <c r="AI218" s="15">
        <f t="shared" ca="1" si="106"/>
        <v>0</v>
      </c>
      <c r="AJ218" s="15">
        <f t="shared" ca="1" si="106"/>
        <v>0</v>
      </c>
      <c r="AK218" s="15">
        <f t="shared" ca="1" si="106"/>
        <v>0</v>
      </c>
      <c r="AL218" s="15">
        <f t="shared" ca="1" si="106"/>
        <v>0</v>
      </c>
      <c r="AM218" s="15">
        <f t="shared" ca="1" si="106"/>
        <v>0</v>
      </c>
      <c r="AN218" s="15">
        <f t="shared" ca="1" si="106"/>
        <v>0</v>
      </c>
      <c r="AO218" s="15">
        <f t="shared" ca="1" si="106"/>
        <v>0</v>
      </c>
      <c r="AP218" s="15">
        <f t="shared" ca="1" si="106"/>
        <v>0</v>
      </c>
      <c r="AQ218" s="15">
        <f t="shared" ca="1" si="106"/>
        <v>0</v>
      </c>
      <c r="AR218" s="15">
        <f t="shared" ca="1" si="106"/>
        <v>0</v>
      </c>
      <c r="AS218" s="15">
        <f t="shared" ca="1" si="106"/>
        <v>0</v>
      </c>
      <c r="AT218" s="15">
        <f t="shared" ca="1" si="106"/>
        <v>0</v>
      </c>
      <c r="AU218" s="15">
        <f t="shared" ca="1" si="106"/>
        <v>0</v>
      </c>
      <c r="AV218" s="15">
        <f t="shared" ca="1" si="106"/>
        <v>0</v>
      </c>
      <c r="AW218" s="15">
        <f t="shared" ca="1" si="106"/>
        <v>0</v>
      </c>
      <c r="AX218" s="15">
        <f t="shared" ca="1" si="106"/>
        <v>0</v>
      </c>
      <c r="AY218" s="15">
        <f t="shared" ca="1" si="106"/>
        <v>0</v>
      </c>
      <c r="AZ218" s="15">
        <f t="shared" ca="1" si="106"/>
        <v>0</v>
      </c>
      <c r="BA218" s="15">
        <f t="shared" ca="1" si="106"/>
        <v>0</v>
      </c>
      <c r="BB218" s="15">
        <f t="shared" ca="1" si="106"/>
        <v>0</v>
      </c>
      <c r="BC218" s="15">
        <f t="shared" ca="1" si="106"/>
        <v>0</v>
      </c>
      <c r="BD218" s="15">
        <f t="shared" ca="1" si="106"/>
        <v>0</v>
      </c>
      <c r="BE218" s="15">
        <f t="shared" ca="1" si="106"/>
        <v>0</v>
      </c>
      <c r="BF218" s="15">
        <f t="shared" ca="1" si="106"/>
        <v>0</v>
      </c>
      <c r="BG218" s="15">
        <f t="shared" ca="1" si="106"/>
        <v>0</v>
      </c>
    </row>
    <row r="219" spans="1:59" x14ac:dyDescent="0.2">
      <c r="A219" s="189">
        <f t="shared" ca="1" si="99"/>
        <v>0</v>
      </c>
      <c r="B219" s="189">
        <f t="shared" ca="1" si="100"/>
        <v>0</v>
      </c>
      <c r="C219" s="189">
        <f t="shared" ca="1" si="101"/>
        <v>0</v>
      </c>
      <c r="D219" s="189">
        <f t="shared" ca="1" si="102"/>
        <v>0</v>
      </c>
      <c r="E219" s="189">
        <f t="shared" ca="1" si="103"/>
        <v>0</v>
      </c>
      <c r="F219" s="15">
        <f t="shared" ca="1" si="104"/>
        <v>0</v>
      </c>
      <c r="G219" s="15">
        <f t="shared" ca="1" si="105"/>
        <v>0</v>
      </c>
      <c r="H219" s="15">
        <f t="shared" ca="1" si="106"/>
        <v>0</v>
      </c>
      <c r="I219" s="15">
        <f t="shared" ca="1" si="106"/>
        <v>0</v>
      </c>
      <c r="J219" s="15">
        <f t="shared" ca="1" si="106"/>
        <v>0</v>
      </c>
      <c r="K219" s="15">
        <f t="shared" ca="1" si="106"/>
        <v>0</v>
      </c>
      <c r="L219" s="15">
        <f t="shared" ca="1" si="106"/>
        <v>0</v>
      </c>
      <c r="M219" s="15">
        <f t="shared" ca="1" si="106"/>
        <v>0</v>
      </c>
      <c r="N219" s="15">
        <f t="shared" ca="1" si="106"/>
        <v>0</v>
      </c>
      <c r="O219" s="15">
        <f t="shared" ca="1" si="106"/>
        <v>0</v>
      </c>
      <c r="P219" s="15">
        <f t="shared" ca="1" si="106"/>
        <v>0</v>
      </c>
      <c r="Q219" s="15">
        <f t="shared" ca="1" si="106"/>
        <v>0</v>
      </c>
      <c r="R219" s="15">
        <f t="shared" ca="1" si="106"/>
        <v>0</v>
      </c>
      <c r="S219" s="15">
        <f t="shared" ca="1" si="106"/>
        <v>0</v>
      </c>
      <c r="T219" s="15">
        <f t="shared" ca="1" si="106"/>
        <v>0</v>
      </c>
      <c r="U219" s="15">
        <f t="shared" ca="1" si="106"/>
        <v>0</v>
      </c>
      <c r="V219" s="15">
        <f t="shared" ca="1" si="106"/>
        <v>0</v>
      </c>
      <c r="W219" s="15">
        <f t="shared" ca="1" si="106"/>
        <v>0</v>
      </c>
      <c r="X219" s="15">
        <f t="shared" ca="1" si="106"/>
        <v>0</v>
      </c>
      <c r="Y219" s="15">
        <f t="shared" ca="1" si="106"/>
        <v>0</v>
      </c>
      <c r="Z219" s="15">
        <f t="shared" ca="1" si="106"/>
        <v>0</v>
      </c>
      <c r="AA219" s="15">
        <f t="shared" ca="1" si="106"/>
        <v>0</v>
      </c>
      <c r="AB219" s="15">
        <f t="shared" ca="1" si="106"/>
        <v>0</v>
      </c>
      <c r="AC219" s="15">
        <f t="shared" ca="1" si="106"/>
        <v>0</v>
      </c>
      <c r="AD219" s="15">
        <f t="shared" ca="1" si="106"/>
        <v>0</v>
      </c>
      <c r="AE219" s="15">
        <f t="shared" ca="1" si="106"/>
        <v>0</v>
      </c>
      <c r="AF219" s="15">
        <f t="shared" ca="1" si="106"/>
        <v>0</v>
      </c>
      <c r="AG219" s="15">
        <f t="shared" ca="1" si="106"/>
        <v>0</v>
      </c>
      <c r="AH219" s="15">
        <f t="shared" ca="1" si="106"/>
        <v>0</v>
      </c>
      <c r="AI219" s="15">
        <f t="shared" ca="1" si="106"/>
        <v>0</v>
      </c>
      <c r="AJ219" s="15">
        <f t="shared" ca="1" si="106"/>
        <v>0</v>
      </c>
      <c r="AK219" s="15">
        <f t="shared" ca="1" si="106"/>
        <v>0</v>
      </c>
      <c r="AL219" s="15">
        <f t="shared" ca="1" si="106"/>
        <v>0</v>
      </c>
      <c r="AM219" s="15">
        <f t="shared" ca="1" si="106"/>
        <v>0</v>
      </c>
      <c r="AN219" s="15">
        <f t="shared" ca="1" si="106"/>
        <v>0</v>
      </c>
      <c r="AO219" s="15">
        <f t="shared" ca="1" si="106"/>
        <v>0</v>
      </c>
      <c r="AP219" s="15">
        <f t="shared" ca="1" si="106"/>
        <v>0</v>
      </c>
      <c r="AQ219" s="15">
        <f t="shared" ca="1" si="106"/>
        <v>0</v>
      </c>
      <c r="AR219" s="15">
        <f t="shared" ca="1" si="106"/>
        <v>0</v>
      </c>
      <c r="AS219" s="15">
        <f t="shared" ca="1" si="106"/>
        <v>0</v>
      </c>
      <c r="AT219" s="15">
        <f t="shared" ca="1" si="106"/>
        <v>0</v>
      </c>
      <c r="AU219" s="15">
        <f t="shared" ca="1" si="106"/>
        <v>0</v>
      </c>
      <c r="AV219" s="15">
        <f t="shared" ca="1" si="106"/>
        <v>0</v>
      </c>
      <c r="AW219" s="15">
        <f t="shared" ca="1" si="106"/>
        <v>0</v>
      </c>
      <c r="AX219" s="15">
        <f t="shared" ca="1" si="106"/>
        <v>0</v>
      </c>
      <c r="AY219" s="15">
        <f t="shared" ca="1" si="106"/>
        <v>0</v>
      </c>
      <c r="AZ219" s="15">
        <f t="shared" ca="1" si="106"/>
        <v>0</v>
      </c>
      <c r="BA219" s="15">
        <f t="shared" ca="1" si="106"/>
        <v>0</v>
      </c>
      <c r="BB219" s="15">
        <f t="shared" ca="1" si="106"/>
        <v>0</v>
      </c>
      <c r="BC219" s="15">
        <f t="shared" ca="1" si="106"/>
        <v>0</v>
      </c>
      <c r="BD219" s="15">
        <f t="shared" ca="1" si="106"/>
        <v>0</v>
      </c>
      <c r="BE219" s="15">
        <f t="shared" ca="1" si="106"/>
        <v>0</v>
      </c>
      <c r="BF219" s="15">
        <f t="shared" ca="1" si="106"/>
        <v>0</v>
      </c>
      <c r="BG219" s="15">
        <f t="shared" ca="1" si="106"/>
        <v>0</v>
      </c>
    </row>
    <row r="220" spans="1:59" x14ac:dyDescent="0.2">
      <c r="A220" s="189">
        <f t="shared" ca="1" si="99"/>
        <v>0</v>
      </c>
      <c r="B220" s="189">
        <f t="shared" ca="1" si="100"/>
        <v>0</v>
      </c>
      <c r="C220" s="189">
        <f t="shared" ca="1" si="101"/>
        <v>0</v>
      </c>
      <c r="D220" s="189">
        <f t="shared" ca="1" si="102"/>
        <v>0</v>
      </c>
      <c r="E220" s="189">
        <f t="shared" ca="1" si="103"/>
        <v>0</v>
      </c>
      <c r="F220" s="15">
        <f t="shared" ca="1" si="104"/>
        <v>0</v>
      </c>
      <c r="G220" s="15">
        <f t="shared" ca="1" si="105"/>
        <v>0</v>
      </c>
      <c r="H220" s="15">
        <f t="shared" ca="1" si="106"/>
        <v>0</v>
      </c>
      <c r="I220" s="15">
        <f t="shared" ca="1" si="106"/>
        <v>0</v>
      </c>
      <c r="J220" s="15">
        <f t="shared" ca="1" si="106"/>
        <v>0</v>
      </c>
      <c r="K220" s="15">
        <f t="shared" ca="1" si="106"/>
        <v>0</v>
      </c>
      <c r="L220" s="15">
        <f t="shared" ca="1" si="106"/>
        <v>0</v>
      </c>
      <c r="M220" s="15">
        <f t="shared" ca="1" si="106"/>
        <v>0</v>
      </c>
      <c r="N220" s="15">
        <f t="shared" ca="1" si="106"/>
        <v>0</v>
      </c>
      <c r="O220" s="15">
        <f t="shared" ca="1" si="106"/>
        <v>0</v>
      </c>
      <c r="P220" s="15">
        <f t="shared" ca="1" si="106"/>
        <v>0</v>
      </c>
      <c r="Q220" s="15">
        <f t="shared" ca="1" si="106"/>
        <v>0</v>
      </c>
      <c r="R220" s="15">
        <f t="shared" ca="1" si="106"/>
        <v>0</v>
      </c>
      <c r="S220" s="15">
        <f t="shared" ca="1" si="106"/>
        <v>0</v>
      </c>
      <c r="T220" s="15">
        <f t="shared" ca="1" si="106"/>
        <v>0</v>
      </c>
      <c r="U220" s="15">
        <f t="shared" ca="1" si="106"/>
        <v>0</v>
      </c>
      <c r="V220" s="15">
        <f t="shared" ca="1" si="106"/>
        <v>0</v>
      </c>
      <c r="W220" s="15">
        <f t="shared" ca="1" si="106"/>
        <v>0</v>
      </c>
      <c r="X220" s="15">
        <f t="shared" ca="1" si="106"/>
        <v>0</v>
      </c>
      <c r="Y220" s="15">
        <f t="shared" ca="1" si="106"/>
        <v>0</v>
      </c>
      <c r="Z220" s="15">
        <f t="shared" ca="1" si="106"/>
        <v>0</v>
      </c>
      <c r="AA220" s="15">
        <f t="shared" ca="1" si="106"/>
        <v>0</v>
      </c>
      <c r="AB220" s="15">
        <f t="shared" ca="1" si="106"/>
        <v>0</v>
      </c>
      <c r="AC220" s="15">
        <f t="shared" ca="1" si="106"/>
        <v>0</v>
      </c>
      <c r="AD220" s="15">
        <f t="shared" ca="1" si="106"/>
        <v>0</v>
      </c>
      <c r="AE220" s="15">
        <f t="shared" ca="1" si="106"/>
        <v>0</v>
      </c>
      <c r="AF220" s="15">
        <f t="shared" ca="1" si="106"/>
        <v>0</v>
      </c>
      <c r="AG220" s="15">
        <f t="shared" ca="1" si="106"/>
        <v>0</v>
      </c>
      <c r="AH220" s="15">
        <f t="shared" ca="1" si="106"/>
        <v>0</v>
      </c>
      <c r="AI220" s="15">
        <f t="shared" ca="1" si="106"/>
        <v>0</v>
      </c>
      <c r="AJ220" s="15">
        <f t="shared" ca="1" si="106"/>
        <v>0</v>
      </c>
      <c r="AK220" s="15">
        <f t="shared" ca="1" si="106"/>
        <v>0</v>
      </c>
      <c r="AL220" s="15">
        <f t="shared" ca="1" si="106"/>
        <v>0</v>
      </c>
      <c r="AM220" s="15">
        <f t="shared" ca="1" si="106"/>
        <v>0</v>
      </c>
      <c r="AN220" s="15">
        <f t="shared" ca="1" si="106"/>
        <v>0</v>
      </c>
      <c r="AO220" s="15">
        <f t="shared" ca="1" si="106"/>
        <v>0</v>
      </c>
      <c r="AP220" s="15">
        <f t="shared" ca="1" si="106"/>
        <v>0</v>
      </c>
      <c r="AQ220" s="15">
        <f t="shared" ca="1" si="106"/>
        <v>0</v>
      </c>
      <c r="AR220" s="15">
        <f t="shared" ca="1" si="106"/>
        <v>0</v>
      </c>
      <c r="AS220" s="15">
        <f t="shared" ca="1" si="106"/>
        <v>0</v>
      </c>
      <c r="AT220" s="15">
        <f t="shared" ca="1" si="106"/>
        <v>0</v>
      </c>
      <c r="AU220" s="15">
        <f t="shared" ca="1" si="106"/>
        <v>0</v>
      </c>
      <c r="AV220" s="15">
        <f t="shared" ca="1" si="106"/>
        <v>0</v>
      </c>
      <c r="AW220" s="15">
        <f t="shared" ca="1" si="106"/>
        <v>0</v>
      </c>
      <c r="AX220" s="15">
        <f t="shared" ca="1" si="106"/>
        <v>0</v>
      </c>
      <c r="AY220" s="15">
        <f t="shared" ca="1" si="106"/>
        <v>0</v>
      </c>
      <c r="AZ220" s="15">
        <f t="shared" ca="1" si="106"/>
        <v>0</v>
      </c>
      <c r="BA220" s="15">
        <f t="shared" ca="1" si="106"/>
        <v>0</v>
      </c>
      <c r="BB220" s="15">
        <f t="shared" ca="1" si="106"/>
        <v>0</v>
      </c>
      <c r="BC220" s="15">
        <f t="shared" ca="1" si="106"/>
        <v>0</v>
      </c>
      <c r="BD220" s="15">
        <f t="shared" ca="1" si="106"/>
        <v>0</v>
      </c>
      <c r="BE220" s="15">
        <f t="shared" ca="1" si="106"/>
        <v>0</v>
      </c>
      <c r="BF220" s="15">
        <f t="shared" ca="1" si="106"/>
        <v>0</v>
      </c>
      <c r="BG220" s="15">
        <f t="shared" ref="H220:BG221" ca="1" si="107">IFERROR(SUMIFS(OFFSET(INDIRECT(ADDRESS(1,1,1,1,TEXT(BG$2,"YYYY-MM-DD"))),3,BG$20-1,40,1),OFFSET(INDIRECT(ADDRESS(1,1,1,1,TEXT(BG$2,"YYYY-MM-DD"))),3,0,40,1),$A220,OFFSET(INDIRECT(ADDRESS(1,1,1,1,TEXT(BG$2,"YYYY-MM-DD"))),3,BG$20,40,1),"Y"),0)+IFERROR(SUMIFS(OFFSET(INDIRECT(ADDRESS(1,1,1,1,TEXT(BG$2,"YYYY-MM-DD"))),3,BG$20-1,40,1),OFFSET(INDIRECT(ADDRESS(1,1,1,1,TEXT(BG$2,"YYYY-MM-DD"))),3,0,40,1),$A220,OFFSET(INDIRECT(ADDRESS(1,1,1,1,TEXT(BG$2,"YYYY-MM-DD"))),3,BG$20,40,1),"N",OFFSET(INDIRECT(ADDRESS(1,1,1,1,TEXT(BG$2,"YYYY-MM-DD"))),3,3,40,1),"Leave"),0)+IFERROR(IF($F$19="N",SUMIFS(OFFSET(INDIRECT(ADDRESS(1,1,1,1,TEXT(BG$2,"YYYY-MM-DD"))),3,BG$20-1,40,1),OFFSET(INDIRECT(ADDRESS(1,1,1,1,TEXT(BG$2,"YYYY-MM-DD"))),3,0,40,1),$A220,OFFSET(INDIRECT(ADDRESS(1,1,1,1,TEXT(BG$2,"YYYY-MM-DD"))),3,BG$20,40,1),"N",OFFSET(INDIRECT(ADDRESS(1,1,1,1,TEXT(BG$2,"YYYY-MM-DD"))),3,3,40,1),"&lt;&gt;Leave")),0)</f>
        <v>0</v>
      </c>
    </row>
    <row r="221" spans="1:59" x14ac:dyDescent="0.2">
      <c r="A221" s="189">
        <f t="shared" ca="1" si="99"/>
        <v>0</v>
      </c>
      <c r="B221" s="189">
        <f t="shared" ca="1" si="100"/>
        <v>0</v>
      </c>
      <c r="C221" s="189">
        <f t="shared" ca="1" si="101"/>
        <v>0</v>
      </c>
      <c r="D221" s="189">
        <f t="shared" ca="1" si="102"/>
        <v>0</v>
      </c>
      <c r="E221" s="189">
        <f t="shared" ca="1" si="103"/>
        <v>0</v>
      </c>
      <c r="F221" s="15">
        <f t="shared" ca="1" si="104"/>
        <v>0</v>
      </c>
      <c r="G221" s="15">
        <f t="shared" ca="1" si="105"/>
        <v>0</v>
      </c>
      <c r="H221" s="15">
        <f t="shared" ca="1" si="107"/>
        <v>0</v>
      </c>
      <c r="I221" s="15">
        <f t="shared" ca="1" si="107"/>
        <v>0</v>
      </c>
      <c r="J221" s="15">
        <f t="shared" ca="1" si="107"/>
        <v>0</v>
      </c>
      <c r="K221" s="15">
        <f t="shared" ca="1" si="107"/>
        <v>0</v>
      </c>
      <c r="L221" s="15">
        <f t="shared" ca="1" si="107"/>
        <v>0</v>
      </c>
      <c r="M221" s="15">
        <f t="shared" ca="1" si="107"/>
        <v>0</v>
      </c>
      <c r="N221" s="15">
        <f t="shared" ca="1" si="107"/>
        <v>0</v>
      </c>
      <c r="O221" s="15">
        <f t="shared" ca="1" si="107"/>
        <v>0</v>
      </c>
      <c r="P221" s="15">
        <f t="shared" ca="1" si="107"/>
        <v>0</v>
      </c>
      <c r="Q221" s="15">
        <f t="shared" ca="1" si="107"/>
        <v>0</v>
      </c>
      <c r="R221" s="15">
        <f t="shared" ca="1" si="107"/>
        <v>0</v>
      </c>
      <c r="S221" s="15">
        <f t="shared" ca="1" si="107"/>
        <v>0</v>
      </c>
      <c r="T221" s="15">
        <f t="shared" ca="1" si="107"/>
        <v>0</v>
      </c>
      <c r="U221" s="15">
        <f t="shared" ca="1" si="107"/>
        <v>0</v>
      </c>
      <c r="V221" s="15">
        <f t="shared" ca="1" si="107"/>
        <v>0</v>
      </c>
      <c r="W221" s="15">
        <f t="shared" ca="1" si="107"/>
        <v>0</v>
      </c>
      <c r="X221" s="15">
        <f t="shared" ca="1" si="107"/>
        <v>0</v>
      </c>
      <c r="Y221" s="15">
        <f t="shared" ca="1" si="107"/>
        <v>0</v>
      </c>
      <c r="Z221" s="15">
        <f t="shared" ca="1" si="107"/>
        <v>0</v>
      </c>
      <c r="AA221" s="15">
        <f t="shared" ca="1" si="107"/>
        <v>0</v>
      </c>
      <c r="AB221" s="15">
        <f t="shared" ca="1" si="107"/>
        <v>0</v>
      </c>
      <c r="AC221" s="15">
        <f t="shared" ca="1" si="107"/>
        <v>0</v>
      </c>
      <c r="AD221" s="15">
        <f t="shared" ca="1" si="107"/>
        <v>0</v>
      </c>
      <c r="AE221" s="15">
        <f t="shared" ca="1" si="107"/>
        <v>0</v>
      </c>
      <c r="AF221" s="15">
        <f t="shared" ca="1" si="107"/>
        <v>0</v>
      </c>
      <c r="AG221" s="15">
        <f t="shared" ca="1" si="107"/>
        <v>0</v>
      </c>
      <c r="AH221" s="15">
        <f t="shared" ca="1" si="107"/>
        <v>0</v>
      </c>
      <c r="AI221" s="15">
        <f t="shared" ca="1" si="107"/>
        <v>0</v>
      </c>
      <c r="AJ221" s="15">
        <f t="shared" ca="1" si="107"/>
        <v>0</v>
      </c>
      <c r="AK221" s="15">
        <f t="shared" ca="1" si="107"/>
        <v>0</v>
      </c>
      <c r="AL221" s="15">
        <f t="shared" ca="1" si="107"/>
        <v>0</v>
      </c>
      <c r="AM221" s="15">
        <f t="shared" ca="1" si="107"/>
        <v>0</v>
      </c>
      <c r="AN221" s="15">
        <f t="shared" ca="1" si="107"/>
        <v>0</v>
      </c>
      <c r="AO221" s="15">
        <f t="shared" ca="1" si="107"/>
        <v>0</v>
      </c>
      <c r="AP221" s="15">
        <f t="shared" ca="1" si="107"/>
        <v>0</v>
      </c>
      <c r="AQ221" s="15">
        <f t="shared" ca="1" si="107"/>
        <v>0</v>
      </c>
      <c r="AR221" s="15">
        <f t="shared" ca="1" si="107"/>
        <v>0</v>
      </c>
      <c r="AS221" s="15">
        <f t="shared" ca="1" si="107"/>
        <v>0</v>
      </c>
      <c r="AT221" s="15">
        <f t="shared" ca="1" si="107"/>
        <v>0</v>
      </c>
      <c r="AU221" s="15">
        <f t="shared" ca="1" si="107"/>
        <v>0</v>
      </c>
      <c r="AV221" s="15">
        <f t="shared" ca="1" si="107"/>
        <v>0</v>
      </c>
      <c r="AW221" s="15">
        <f t="shared" ca="1" si="107"/>
        <v>0</v>
      </c>
      <c r="AX221" s="15">
        <f t="shared" ca="1" si="107"/>
        <v>0</v>
      </c>
      <c r="AY221" s="15">
        <f t="shared" ca="1" si="107"/>
        <v>0</v>
      </c>
      <c r="AZ221" s="15">
        <f t="shared" ca="1" si="107"/>
        <v>0</v>
      </c>
      <c r="BA221" s="15">
        <f t="shared" ca="1" si="107"/>
        <v>0</v>
      </c>
      <c r="BB221" s="15">
        <f t="shared" ca="1" si="107"/>
        <v>0</v>
      </c>
      <c r="BC221" s="15">
        <f t="shared" ca="1" si="107"/>
        <v>0</v>
      </c>
      <c r="BD221" s="15">
        <f t="shared" ca="1" si="107"/>
        <v>0</v>
      </c>
      <c r="BE221" s="15">
        <f t="shared" ca="1" si="107"/>
        <v>0</v>
      </c>
      <c r="BF221" s="15">
        <f t="shared" ca="1" si="107"/>
        <v>0</v>
      </c>
      <c r="BG221" s="15">
        <f t="shared" ca="1" si="107"/>
        <v>0</v>
      </c>
    </row>
    <row r="222" spans="1:59" x14ac:dyDescent="0.2"/>
    <row r="223" spans="1:59" x14ac:dyDescent="0.2"/>
    <row r="224" spans="1:59" x14ac:dyDescent="0.2"/>
  </sheetData>
  <autoFilter ref="A21:BG21"/>
  <mergeCells count="15">
    <mergeCell ref="B3:D3"/>
    <mergeCell ref="B4:D4"/>
    <mergeCell ref="B5:D5"/>
    <mergeCell ref="B6:D6"/>
    <mergeCell ref="B7:D7"/>
    <mergeCell ref="A19:E19"/>
    <mergeCell ref="B9:D9"/>
    <mergeCell ref="B10:D10"/>
    <mergeCell ref="B11:D11"/>
    <mergeCell ref="B8:D8"/>
    <mergeCell ref="B16:D16"/>
    <mergeCell ref="B12:D12"/>
    <mergeCell ref="B13:D13"/>
    <mergeCell ref="B14:D14"/>
    <mergeCell ref="B15:D15"/>
  </mergeCells>
  <conditionalFormatting sqref="F7:F9">
    <cfRule type="dataBar" priority="41">
      <dataBar>
        <cfvo type="num" val="0"/>
        <cfvo type="formula" val="$E$7"/>
        <color theme="5" tint="0.59999389629810485"/>
      </dataBar>
      <extLst>
        <ext xmlns:x14="http://schemas.microsoft.com/office/spreadsheetml/2009/9/main" uri="{B025F937-C7B1-47D3-B67F-A62EFF666E3E}">
          <x14:id>{E9C6DC7D-1AF3-4EB2-A382-BBD9C27FF965}</x14:id>
        </ext>
      </extLst>
    </cfRule>
  </conditionalFormatting>
  <conditionalFormatting sqref="F10">
    <cfRule type="dataBar" priority="39">
      <dataBar>
        <cfvo type="num" val="0"/>
        <cfvo type="formula" val="$E$10"/>
        <color theme="7" tint="0.749992370372631"/>
      </dataBar>
      <extLst>
        <ext xmlns:x14="http://schemas.microsoft.com/office/spreadsheetml/2009/9/main" uri="{B025F937-C7B1-47D3-B67F-A62EFF666E3E}">
          <x14:id>{CF0E8CF2-B4E3-47D7-B6C2-F03E198BFD27}</x14:id>
        </ext>
      </extLst>
    </cfRule>
  </conditionalFormatting>
  <conditionalFormatting sqref="G2:BG2">
    <cfRule type="expression" dxfId="65" priority="33">
      <formula>G2&lt;TODAY()</formula>
    </cfRule>
  </conditionalFormatting>
  <conditionalFormatting sqref="G1:BG1">
    <cfRule type="expression" dxfId="64" priority="31">
      <formula>G2&lt;TODAY()</formula>
    </cfRule>
    <cfRule type="expression" priority="32">
      <formula>G2&lt;=TODAY()</formula>
    </cfRule>
  </conditionalFormatting>
  <conditionalFormatting sqref="G21:BG21">
    <cfRule type="expression" dxfId="63" priority="29">
      <formula>G21&lt;TODAY()</formula>
    </cfRule>
  </conditionalFormatting>
  <conditionalFormatting sqref="H19 G22:BG221 H18:BG18 G7:BG16">
    <cfRule type="cellIs" dxfId="62" priority="28" operator="equal">
      <formula>0</formula>
    </cfRule>
  </conditionalFormatting>
  <conditionalFormatting sqref="F22:F221">
    <cfRule type="cellIs" dxfId="61" priority="27" operator="equal">
      <formula>0</formula>
    </cfRule>
  </conditionalFormatting>
  <conditionalFormatting sqref="A22:E221">
    <cfRule type="cellIs" dxfId="60" priority="25" operator="equal">
      <formula>0</formula>
    </cfRule>
  </conditionalFormatting>
  <conditionalFormatting sqref="F3">
    <cfRule type="colorScale" priority="21">
      <colorScale>
        <cfvo type="formula" val="$E$3*0.75"/>
        <cfvo type="formula" val="$E$3"/>
        <cfvo type="formula" val="$E$3*1.25"/>
        <color theme="0" tint="-0.499984740745262"/>
        <color theme="5" tint="0.79998168889431442"/>
        <color theme="5" tint="0.39997558519241921"/>
      </colorScale>
    </cfRule>
  </conditionalFormatting>
  <conditionalFormatting sqref="F6">
    <cfRule type="colorScale" priority="20">
      <colorScale>
        <cfvo type="num" val="0"/>
        <cfvo type="formula" val="$E$6"/>
        <cfvo type="formula" val="$E$6*1.5"/>
        <color theme="7" tint="0.499984740745262"/>
        <color theme="7" tint="0.89999084444715716"/>
        <color theme="0" tint="-0.499984740745262"/>
      </colorScale>
    </cfRule>
  </conditionalFormatting>
  <conditionalFormatting sqref="E21:F21">
    <cfRule type="expression" dxfId="59" priority="17">
      <formula>E21&lt;TODAY()</formula>
    </cfRule>
  </conditionalFormatting>
  <conditionalFormatting sqref="I19:BG19">
    <cfRule type="cellIs" dxfId="58" priority="16" operator="equal">
      <formula>0</formula>
    </cfRule>
  </conditionalFormatting>
  <conditionalFormatting sqref="E20">
    <cfRule type="cellIs" dxfId="57" priority="13" operator="notEqual">
      <formula>43101+365</formula>
    </cfRule>
  </conditionalFormatting>
  <conditionalFormatting sqref="F20">
    <cfRule type="cellIs" dxfId="56" priority="12" operator="notEqual">
      <formula>43465+365</formula>
    </cfRule>
  </conditionalFormatting>
  <conditionalFormatting sqref="G17:BG17">
    <cfRule type="cellIs" dxfId="55" priority="11" operator="equal">
      <formula>0</formula>
    </cfRule>
  </conditionalFormatting>
  <conditionalFormatting sqref="F19">
    <cfRule type="containsText" dxfId="54" priority="7" operator="containsText" text="N">
      <formula>NOT(ISERROR(SEARCH("N",F19)))</formula>
    </cfRule>
  </conditionalFormatting>
  <conditionalFormatting sqref="F11:F16">
    <cfRule type="dataBar" priority="6">
      <dataBar>
        <cfvo type="num" val="0"/>
        <cfvo type="formula" val="$E$11"/>
        <color theme="7" tint="0.749992370372631"/>
      </dataBar>
      <extLst>
        <ext xmlns:x14="http://schemas.microsoft.com/office/spreadsheetml/2009/9/main" uri="{B025F937-C7B1-47D3-B67F-A62EFF666E3E}">
          <x14:id>{967E440E-669C-48AE-9E7F-2CCCDC40F782}</x14:id>
        </ext>
      </extLst>
    </cfRule>
  </conditionalFormatting>
  <conditionalFormatting sqref="F18">
    <cfRule type="dataBar" priority="2">
      <dataBar>
        <cfvo type="num" val="$E$20"/>
        <cfvo type="num" val="$F$20"/>
        <color theme="0" tint="-0.249977111117893"/>
      </dataBar>
      <extLst>
        <ext xmlns:x14="http://schemas.microsoft.com/office/spreadsheetml/2009/9/main" uri="{B025F937-C7B1-47D3-B67F-A62EFF666E3E}">
          <x14:id>{9A8A3518-1C9E-4B64-B52B-12D5050EEC7A}</x14:id>
        </ext>
      </extLst>
    </cfRule>
  </conditionalFormatting>
  <conditionalFormatting sqref="E20:F20">
    <cfRule type="expression" dxfId="53" priority="4">
      <formula>$E$20&gt;$F$20</formula>
    </cfRule>
  </conditionalFormatting>
  <conditionalFormatting sqref="A23:BG221">
    <cfRule type="expression" dxfId="52" priority="1">
      <formula>ISODD(ROW())</formula>
    </cfRule>
  </conditionalFormatting>
  <dataValidations count="1">
    <dataValidation type="list" allowBlank="1" showInputMessage="1" showErrorMessage="1" sqref="F19">
      <formula1>"Y,N"</formula1>
    </dataValidation>
  </dataValidations>
  <pageMargins left="0.25" right="0.25" top="0.75" bottom="0.75" header="0.3" footer="0.3"/>
  <pageSetup scale="18" orientation="landscape" r:id="rId1"/>
  <extLst>
    <ext xmlns:x14="http://schemas.microsoft.com/office/spreadsheetml/2009/9/main" uri="{78C0D931-6437-407d-A8EE-F0AAD7539E65}">
      <x14:conditionalFormattings>
        <x14:conditionalFormatting xmlns:xm="http://schemas.microsoft.com/office/excel/2006/main">
          <x14:cfRule type="dataBar" id="{E9C6DC7D-1AF3-4EB2-A382-BBD9C27FF965}">
            <x14:dataBar minLength="0" maxLength="100" border="1" gradient="0" negativeBarBorderColorSameAsPositive="0">
              <x14:cfvo type="num">
                <xm:f>0</xm:f>
              </x14:cfvo>
              <x14:cfvo type="formula">
                <xm:f>$E$7</xm:f>
              </x14:cfvo>
              <x14:borderColor theme="5" tint="0.59999389629810485"/>
              <x14:negativeFillColor rgb="FFFF0000"/>
              <x14:negativeBorderColor rgb="FFFF0000"/>
              <x14:axisColor rgb="FF000000"/>
            </x14:dataBar>
          </x14:cfRule>
          <xm:sqref>F7:F9</xm:sqref>
        </x14:conditionalFormatting>
        <x14:conditionalFormatting xmlns:xm="http://schemas.microsoft.com/office/excel/2006/main">
          <x14:cfRule type="dataBar" id="{CF0E8CF2-B4E3-47D7-B6C2-F03E198BFD27}">
            <x14:dataBar minLength="0" maxLength="100" border="1" gradient="0">
              <x14:cfvo type="num">
                <xm:f>0</xm:f>
              </x14:cfvo>
              <x14:cfvo type="formula">
                <xm:f>$E$10</xm:f>
              </x14:cfvo>
              <x14:borderColor theme="7" tint="0.89999084444715716"/>
              <x14:negativeFillColor rgb="FFFF0000"/>
              <x14:axisColor rgb="FF000000"/>
            </x14:dataBar>
          </x14:cfRule>
          <xm:sqref>F10</xm:sqref>
        </x14:conditionalFormatting>
        <x14:conditionalFormatting xmlns:xm="http://schemas.microsoft.com/office/excel/2006/main">
          <x14:cfRule type="dataBar" id="{967E440E-669C-48AE-9E7F-2CCCDC40F782}">
            <x14:dataBar minLength="0" maxLength="100" border="1" gradient="0">
              <x14:cfvo type="num">
                <xm:f>0</xm:f>
              </x14:cfvo>
              <x14:cfvo type="formula">
                <xm:f>$E$11</xm:f>
              </x14:cfvo>
              <x14:borderColor theme="7" tint="0.749992370372631"/>
              <x14:negativeFillColor rgb="FFFF0000"/>
              <x14:axisColor rgb="FF000000"/>
            </x14:dataBar>
          </x14:cfRule>
          <xm:sqref>F11:F16</xm:sqref>
        </x14:conditionalFormatting>
        <x14:conditionalFormatting xmlns:xm="http://schemas.microsoft.com/office/excel/2006/main">
          <x14:cfRule type="dataBar" id="{9A8A3518-1C9E-4B64-B52B-12D5050EEC7A}">
            <x14:dataBar minLength="0" maxLength="100" gradient="0">
              <x14:cfvo type="num">
                <xm:f>$E$20</xm:f>
              </x14:cfvo>
              <x14:cfvo type="num">
                <xm:f>$F$20</xm:f>
              </x14:cfvo>
              <x14:negativeFillColor rgb="FFFF0000"/>
              <x14:axisColor rgb="FF000000"/>
            </x14:dataBar>
          </x14:cfRule>
          <xm:sqref>F18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AB55"/>
  <sheetViews>
    <sheetView zoomScale="70" zoomScaleNormal="70" workbookViewId="0">
      <pane xSplit="3" ySplit="2" topLeftCell="D3" activePane="bottomRight" state="frozen"/>
      <selection pane="topRight" activeCell="D1" sqref="D1"/>
      <selection pane="bottomLeft" activeCell="A3" sqref="A3"/>
      <selection pane="bottomRight" activeCell="F1" sqref="F1"/>
    </sheetView>
  </sheetViews>
  <sheetFormatPr defaultColWidth="9.1640625" defaultRowHeight="14.25" outlineLevelCol="1" x14ac:dyDescent="0.2"/>
  <cols>
    <col min="1" max="1" width="8" style="116" customWidth="1"/>
    <col min="2" max="2" width="15.83203125" style="129" hidden="1" customWidth="1" outlineLevel="1"/>
    <col min="3" max="3" width="15.83203125" style="129" customWidth="1" collapsed="1"/>
    <col min="4" max="4" width="17.6640625" style="125" customWidth="1"/>
    <col min="5" max="5" width="15.83203125" style="116" customWidth="1"/>
    <col min="6" max="6" width="18.5" style="116" customWidth="1"/>
    <col min="7" max="7" width="14.83203125" style="124" customWidth="1"/>
    <col min="8" max="10" width="14.5" style="124" customWidth="1"/>
    <col min="11" max="11" width="15.1640625" style="116" customWidth="1"/>
    <col min="12" max="12" width="15.83203125" style="116" customWidth="1"/>
    <col min="13" max="13" width="15.1640625" style="116" customWidth="1"/>
    <col min="14" max="14" width="16" style="124" customWidth="1"/>
    <col min="15" max="15" width="15.6640625" style="124" customWidth="1"/>
    <col min="16" max="16" width="16.1640625" style="124" customWidth="1"/>
    <col min="17" max="17" width="13.1640625" style="128" bestFit="1" customWidth="1"/>
    <col min="18" max="18" width="13.33203125" style="116" customWidth="1"/>
    <col min="19" max="19" width="25.33203125" style="128" bestFit="1" customWidth="1"/>
    <col min="20" max="20" width="32" style="116" bestFit="1" customWidth="1"/>
    <col min="21" max="28" width="9.1640625" style="116"/>
    <col min="29" max="29" width="9.1640625" style="116" customWidth="1"/>
    <col min="30" max="16384" width="9.1640625" style="116"/>
  </cols>
  <sheetData>
    <row r="1" spans="1:28" s="126" customFormat="1" ht="56.25" customHeight="1" x14ac:dyDescent="0.2">
      <c r="A1" s="120" t="s">
        <v>10</v>
      </c>
      <c r="B1" s="120" t="s">
        <v>146</v>
      </c>
      <c r="C1" s="120" t="s">
        <v>147</v>
      </c>
      <c r="D1" s="127" t="s">
        <v>148</v>
      </c>
      <c r="E1" s="122" t="s">
        <v>145</v>
      </c>
      <c r="F1" s="120" t="s">
        <v>139</v>
      </c>
      <c r="G1" s="121" t="s">
        <v>140</v>
      </c>
      <c r="H1" s="121" t="s">
        <v>160</v>
      </c>
      <c r="I1" s="121" t="s">
        <v>161</v>
      </c>
      <c r="J1" s="121" t="s">
        <v>162</v>
      </c>
      <c r="K1" s="120" t="s">
        <v>144</v>
      </c>
      <c r="L1" s="122" t="s">
        <v>141</v>
      </c>
      <c r="M1" s="120" t="s">
        <v>142</v>
      </c>
      <c r="N1" s="121" t="s">
        <v>149</v>
      </c>
      <c r="O1" s="121" t="s">
        <v>150</v>
      </c>
      <c r="P1" s="121" t="s">
        <v>151</v>
      </c>
    </row>
    <row r="2" spans="1:28" s="132" customFormat="1" ht="33.6" customHeight="1" x14ac:dyDescent="0.2">
      <c r="A2" s="295">
        <v>2021</v>
      </c>
      <c r="B2" s="136"/>
      <c r="C2" s="296" t="s">
        <v>183</v>
      </c>
      <c r="D2" s="297" t="s">
        <v>184</v>
      </c>
      <c r="E2" s="196">
        <v>0</v>
      </c>
      <c r="F2" s="131"/>
      <c r="G2" s="135"/>
      <c r="H2" s="195">
        <v>24</v>
      </c>
      <c r="I2" s="195">
        <v>64</v>
      </c>
      <c r="J2" s="195">
        <v>8</v>
      </c>
      <c r="K2" s="194">
        <f ca="1">IF(TODAY()&lt;DATE($A$2,1,1),K$3,VLOOKUP(WEEKNUM(TODAY())-1,$A$3:$M$55,11,FALSE))</f>
        <v>3.08</v>
      </c>
      <c r="L2" s="141">
        <f ca="1">IF(TODAY()&lt;DATE($A$2,1,1),L$3,VLOOKUP(WEEKNUM(TODAY())-1,$A$3:$M$55,12,FALSE))</f>
        <v>0.38500000000000001</v>
      </c>
      <c r="M2" s="140">
        <f ca="1">IF(TODAY()&lt;DATE($A$2,1,1),M$3,VLOOKUP(WEEKNUM(TODAY()),$A$3:$M$55,13,FALSE))</f>
        <v>0.1</v>
      </c>
      <c r="N2" s="142">
        <f ca="1">H2-SUM(H3:H54)</f>
        <v>24</v>
      </c>
      <c r="O2" s="142">
        <f t="shared" ref="O2:P2" ca="1" si="0">I2-SUM(I3:I54)</f>
        <v>64</v>
      </c>
      <c r="P2" s="142">
        <f t="shared" ca="1" si="0"/>
        <v>8</v>
      </c>
      <c r="Q2" s="321" t="s">
        <v>163</v>
      </c>
      <c r="R2" s="322"/>
      <c r="S2" s="138" t="s">
        <v>155</v>
      </c>
      <c r="T2" s="139" t="s">
        <v>95</v>
      </c>
    </row>
    <row r="3" spans="1:28" s="132" customFormat="1" ht="16.899999999999999" customHeight="1" x14ac:dyDescent="0.2">
      <c r="A3" s="143">
        <f>WEEKNUM(C3,2)</f>
        <v>1</v>
      </c>
      <c r="B3" s="193">
        <v>44193</v>
      </c>
      <c r="C3" s="171">
        <f>B3+6</f>
        <v>44199</v>
      </c>
      <c r="D3" s="134">
        <f t="shared" ref="D3:D34" si="1">Q$3/2</f>
        <v>1.54</v>
      </c>
      <c r="E3" s="172">
        <f>D3+E2</f>
        <v>1.54</v>
      </c>
      <c r="F3" s="174">
        <f t="shared" ref="F3:F54" si="2">E3/8</f>
        <v>0.1925</v>
      </c>
      <c r="G3" s="173">
        <f ca="1">IFERROR(SUMIFS(OFFSET(INDIRECT(ADDRESS(1,1,1,1,TEXT($C3,"YYYY-MM-DD"))),3,21,40,1),OFFSET(INDIRECT(ADDRESS(1,1,1,1,TEXT($C3,"YYYY-MM-DD"))),3,0,40,1),$T$3),0)</f>
        <v>0</v>
      </c>
      <c r="H3" s="173">
        <f t="shared" ref="H3:H34" ca="1" si="3">IFERROR(SUMIFS(OFFSET(INDIRECT(ADDRESS(1,1,1,1,TEXT($C3,"YYYY-MM-DD"))),3,21,40,1),OFFSET(INDIRECT(ADDRESS(1,1,1,1,TEXT($C3,"YYYY-MM-DD"))),3,0,40,1),$T$4),0)</f>
        <v>0</v>
      </c>
      <c r="I3" s="173">
        <f t="shared" ref="I3:I34" ca="1" si="4">IFERROR(SUMIFS(OFFSET(INDIRECT(ADDRESS(1,1,1,1,TEXT($C3,"YYYY-MM-DD"))),3,21,40,1),OFFSET(INDIRECT(ADDRESS(1,1,1,1,TEXT($C3,"YYYY-MM-DD"))),3,0,40,1),$T$5),0)</f>
        <v>0</v>
      </c>
      <c r="J3" s="173">
        <f t="shared" ref="J3:J34" ca="1" si="5">IFERROR(SUMIFS(OFFSET(INDIRECT(ADDRESS(1,1,1,1,TEXT($C3,"YYYY-MM-DD"))),3,21,40,1),OFFSET(INDIRECT(ADDRESS(1,1,1,1,TEXT($C3,"YYYY-MM-DD"))),3,0,40,1),$T$6),0)</f>
        <v>0</v>
      </c>
      <c r="K3" s="174">
        <f ca="1">$E$2+D3-G3</f>
        <v>1.54</v>
      </c>
      <c r="L3" s="175">
        <f t="shared" ref="L3:L54" ca="1" si="6">K3/8</f>
        <v>0.1925</v>
      </c>
      <c r="M3" s="174">
        <f ca="1">ROUNDDOWN(L3/5,1)</f>
        <v>0</v>
      </c>
      <c r="N3" s="135"/>
      <c r="O3" s="135"/>
      <c r="P3" s="135"/>
      <c r="Q3" s="298">
        <v>3.08</v>
      </c>
      <c r="R3" s="132" t="s">
        <v>143</v>
      </c>
      <c r="S3" s="132" t="s">
        <v>152</v>
      </c>
      <c r="T3" s="137" t="s">
        <v>27</v>
      </c>
      <c r="U3" s="133"/>
    </row>
    <row r="4" spans="1:28" s="132" customFormat="1" ht="16.899999999999999" customHeight="1" x14ac:dyDescent="0.2">
      <c r="A4" s="143">
        <f t="shared" ref="A4:A55" si="7">WEEKNUM(C4,2)</f>
        <v>2</v>
      </c>
      <c r="B4" s="171">
        <f>B3+7</f>
        <v>44200</v>
      </c>
      <c r="C4" s="171">
        <f>C3+7</f>
        <v>44206</v>
      </c>
      <c r="D4" s="134">
        <f t="shared" si="1"/>
        <v>1.54</v>
      </c>
      <c r="E4" s="172">
        <f ca="1">K3+D4</f>
        <v>3.08</v>
      </c>
      <c r="F4" s="174">
        <f t="shared" ca="1" si="2"/>
        <v>0.38500000000000001</v>
      </c>
      <c r="G4" s="173">
        <f t="shared" ref="G4:G34" ca="1" si="8">IFERROR(SUMIFS(OFFSET(INDIRECT(ADDRESS(1,1,1,1,TEXT($C4,"YYYY-MM-DD"))),3,21,40,1),OFFSET(INDIRECT(ADDRESS(1,1,1,1,TEXT($C4,"YYYY-MM-DD"))),3,0,40,1),$T$3),0)</f>
        <v>0</v>
      </c>
      <c r="H4" s="173">
        <f t="shared" ca="1" si="3"/>
        <v>0</v>
      </c>
      <c r="I4" s="173">
        <f t="shared" ca="1" si="4"/>
        <v>0</v>
      </c>
      <c r="J4" s="173">
        <f t="shared" ca="1" si="5"/>
        <v>0</v>
      </c>
      <c r="K4" s="174">
        <f t="shared" ref="K4:K54" ca="1" si="9">K3+D4-G4</f>
        <v>3.08</v>
      </c>
      <c r="L4" s="175">
        <f t="shared" ca="1" si="6"/>
        <v>0.38500000000000001</v>
      </c>
      <c r="M4" s="174">
        <f t="shared" ref="M4:M54" ca="1" si="10">ROUNDDOWN(L4/5,1)</f>
        <v>0</v>
      </c>
      <c r="N4" s="135"/>
      <c r="O4" s="135"/>
      <c r="P4" s="135"/>
      <c r="S4" s="132" t="s">
        <v>153</v>
      </c>
      <c r="T4" s="137" t="s">
        <v>154</v>
      </c>
    </row>
    <row r="5" spans="1:28" s="132" customFormat="1" ht="16.899999999999999" customHeight="1" x14ac:dyDescent="0.2">
      <c r="A5" s="143">
        <f t="shared" si="7"/>
        <v>3</v>
      </c>
      <c r="B5" s="171">
        <f t="shared" ref="B5:C20" si="11">B4+7</f>
        <v>44207</v>
      </c>
      <c r="C5" s="171">
        <f t="shared" si="11"/>
        <v>44213</v>
      </c>
      <c r="D5" s="134">
        <f t="shared" si="1"/>
        <v>1.54</v>
      </c>
      <c r="E5" s="172">
        <f t="shared" ref="E5:E55" ca="1" si="12">K4+D5</f>
        <v>4.62</v>
      </c>
      <c r="F5" s="174">
        <f t="shared" ca="1" si="2"/>
        <v>0.57750000000000001</v>
      </c>
      <c r="G5" s="173">
        <f t="shared" ca="1" si="8"/>
        <v>0</v>
      </c>
      <c r="H5" s="173">
        <f t="shared" ca="1" si="3"/>
        <v>0</v>
      </c>
      <c r="I5" s="173">
        <f t="shared" ca="1" si="4"/>
        <v>0</v>
      </c>
      <c r="J5" s="173">
        <f t="shared" ca="1" si="5"/>
        <v>0</v>
      </c>
      <c r="K5" s="174">
        <f t="shared" ca="1" si="9"/>
        <v>4.62</v>
      </c>
      <c r="L5" s="175">
        <f t="shared" ca="1" si="6"/>
        <v>0.57750000000000001</v>
      </c>
      <c r="M5" s="174">
        <f t="shared" ca="1" si="10"/>
        <v>0.1</v>
      </c>
      <c r="N5" s="135"/>
      <c r="O5" s="135"/>
      <c r="P5" s="135"/>
      <c r="Q5" s="130"/>
      <c r="S5" s="132" t="s">
        <v>34</v>
      </c>
      <c r="T5" s="144" t="s">
        <v>28</v>
      </c>
    </row>
    <row r="6" spans="1:28" s="132" customFormat="1" ht="16.899999999999999" customHeight="1" x14ac:dyDescent="0.2">
      <c r="A6" s="143">
        <f t="shared" si="7"/>
        <v>4</v>
      </c>
      <c r="B6" s="171">
        <f t="shared" si="11"/>
        <v>44214</v>
      </c>
      <c r="C6" s="171">
        <f t="shared" si="11"/>
        <v>44220</v>
      </c>
      <c r="D6" s="134">
        <f t="shared" si="1"/>
        <v>1.54</v>
      </c>
      <c r="E6" s="172">
        <f t="shared" ca="1" si="12"/>
        <v>6.16</v>
      </c>
      <c r="F6" s="174">
        <f t="shared" ca="1" si="2"/>
        <v>0.77</v>
      </c>
      <c r="G6" s="173">
        <f t="shared" ca="1" si="8"/>
        <v>0</v>
      </c>
      <c r="H6" s="173">
        <f t="shared" ca="1" si="3"/>
        <v>0</v>
      </c>
      <c r="I6" s="173">
        <f t="shared" ca="1" si="4"/>
        <v>0</v>
      </c>
      <c r="J6" s="173">
        <f t="shared" ca="1" si="5"/>
        <v>0</v>
      </c>
      <c r="K6" s="174">
        <f t="shared" ca="1" si="9"/>
        <v>6.16</v>
      </c>
      <c r="L6" s="175">
        <f t="shared" ca="1" si="6"/>
        <v>0.77</v>
      </c>
      <c r="M6" s="174">
        <f t="shared" ca="1" si="10"/>
        <v>0.1</v>
      </c>
      <c r="N6" s="135"/>
      <c r="O6" s="135"/>
      <c r="P6" s="135"/>
      <c r="S6" s="132" t="s">
        <v>156</v>
      </c>
      <c r="T6" s="137" t="s">
        <v>180</v>
      </c>
    </row>
    <row r="7" spans="1:28" s="132" customFormat="1" ht="16.899999999999999" customHeight="1" x14ac:dyDescent="0.2">
      <c r="A7" s="143">
        <f t="shared" si="7"/>
        <v>5</v>
      </c>
      <c r="B7" s="171">
        <f t="shared" si="11"/>
        <v>44221</v>
      </c>
      <c r="C7" s="171">
        <f t="shared" si="11"/>
        <v>44227</v>
      </c>
      <c r="D7" s="134">
        <f t="shared" si="1"/>
        <v>1.54</v>
      </c>
      <c r="E7" s="172">
        <f t="shared" ca="1" si="12"/>
        <v>7.7</v>
      </c>
      <c r="F7" s="174">
        <f t="shared" ca="1" si="2"/>
        <v>0.96250000000000002</v>
      </c>
      <c r="G7" s="173">
        <f t="shared" ca="1" si="8"/>
        <v>0</v>
      </c>
      <c r="H7" s="173">
        <f t="shared" ca="1" si="3"/>
        <v>0</v>
      </c>
      <c r="I7" s="173">
        <f t="shared" ca="1" si="4"/>
        <v>0</v>
      </c>
      <c r="J7" s="173">
        <f t="shared" ca="1" si="5"/>
        <v>0</v>
      </c>
      <c r="K7" s="174">
        <f t="shared" ca="1" si="9"/>
        <v>7.7</v>
      </c>
      <c r="L7" s="175">
        <f t="shared" ca="1" si="6"/>
        <v>0.96250000000000002</v>
      </c>
      <c r="M7" s="174">
        <f t="shared" ca="1" si="10"/>
        <v>0.1</v>
      </c>
      <c r="N7" s="135"/>
      <c r="O7" s="135"/>
      <c r="P7" s="135"/>
    </row>
    <row r="8" spans="1:28" s="132" customFormat="1" ht="16.899999999999999" customHeight="1" x14ac:dyDescent="0.2">
      <c r="A8" s="143">
        <f t="shared" si="7"/>
        <v>6</v>
      </c>
      <c r="B8" s="171">
        <f t="shared" si="11"/>
        <v>44228</v>
      </c>
      <c r="C8" s="171">
        <f t="shared" si="11"/>
        <v>44234</v>
      </c>
      <c r="D8" s="134">
        <f t="shared" si="1"/>
        <v>1.54</v>
      </c>
      <c r="E8" s="172">
        <f t="shared" ca="1" si="12"/>
        <v>9.24</v>
      </c>
      <c r="F8" s="174">
        <f t="shared" ca="1" si="2"/>
        <v>1.155</v>
      </c>
      <c r="G8" s="173">
        <f t="shared" ca="1" si="8"/>
        <v>0</v>
      </c>
      <c r="H8" s="173">
        <f t="shared" ca="1" si="3"/>
        <v>0</v>
      </c>
      <c r="I8" s="173">
        <f t="shared" ca="1" si="4"/>
        <v>0</v>
      </c>
      <c r="J8" s="173">
        <f t="shared" ca="1" si="5"/>
        <v>0</v>
      </c>
      <c r="K8" s="174">
        <f t="shared" ca="1" si="9"/>
        <v>9.24</v>
      </c>
      <c r="L8" s="175">
        <f ca="1">K8/8</f>
        <v>1.155</v>
      </c>
      <c r="M8" s="174">
        <f t="shared" ca="1" si="10"/>
        <v>0.2</v>
      </c>
      <c r="N8" s="135"/>
      <c r="O8" s="135"/>
      <c r="P8" s="135"/>
    </row>
    <row r="9" spans="1:28" s="132" customFormat="1" ht="16.899999999999999" customHeight="1" x14ac:dyDescent="0.2">
      <c r="A9" s="143">
        <f t="shared" si="7"/>
        <v>7</v>
      </c>
      <c r="B9" s="171">
        <f t="shared" si="11"/>
        <v>44235</v>
      </c>
      <c r="C9" s="171">
        <f t="shared" si="11"/>
        <v>44241</v>
      </c>
      <c r="D9" s="134">
        <f t="shared" si="1"/>
        <v>1.54</v>
      </c>
      <c r="E9" s="172">
        <f t="shared" ca="1" si="12"/>
        <v>10.780000000000001</v>
      </c>
      <c r="F9" s="174">
        <f t="shared" ca="1" si="2"/>
        <v>1.3475000000000001</v>
      </c>
      <c r="G9" s="173">
        <f t="shared" ca="1" si="8"/>
        <v>0</v>
      </c>
      <c r="H9" s="173">
        <f t="shared" ca="1" si="3"/>
        <v>0</v>
      </c>
      <c r="I9" s="173">
        <f t="shared" ca="1" si="4"/>
        <v>0</v>
      </c>
      <c r="J9" s="173">
        <f t="shared" ca="1" si="5"/>
        <v>0</v>
      </c>
      <c r="K9" s="174">
        <f t="shared" ca="1" si="9"/>
        <v>10.780000000000001</v>
      </c>
      <c r="L9" s="175">
        <f ca="1">K9/8</f>
        <v>1.3475000000000001</v>
      </c>
      <c r="M9" s="174">
        <f t="shared" ca="1" si="10"/>
        <v>0.2</v>
      </c>
      <c r="N9" s="135"/>
      <c r="O9" s="135"/>
      <c r="P9" s="135"/>
    </row>
    <row r="10" spans="1:28" s="132" customFormat="1" ht="16.899999999999999" customHeight="1" x14ac:dyDescent="0.2">
      <c r="A10" s="143">
        <f t="shared" si="7"/>
        <v>8</v>
      </c>
      <c r="B10" s="171">
        <f t="shared" si="11"/>
        <v>44242</v>
      </c>
      <c r="C10" s="171">
        <f t="shared" si="11"/>
        <v>44248</v>
      </c>
      <c r="D10" s="134">
        <f t="shared" si="1"/>
        <v>1.54</v>
      </c>
      <c r="E10" s="172">
        <f t="shared" ca="1" si="12"/>
        <v>12.32</v>
      </c>
      <c r="F10" s="174">
        <f t="shared" ca="1" si="2"/>
        <v>1.54</v>
      </c>
      <c r="G10" s="173">
        <f t="shared" ca="1" si="8"/>
        <v>0</v>
      </c>
      <c r="H10" s="173">
        <f t="shared" ca="1" si="3"/>
        <v>0</v>
      </c>
      <c r="I10" s="173">
        <f t="shared" ca="1" si="4"/>
        <v>0</v>
      </c>
      <c r="J10" s="173">
        <f t="shared" ca="1" si="5"/>
        <v>0</v>
      </c>
      <c r="K10" s="174">
        <f t="shared" ca="1" si="9"/>
        <v>12.32</v>
      </c>
      <c r="L10" s="175">
        <f t="shared" ca="1" si="6"/>
        <v>1.54</v>
      </c>
      <c r="M10" s="174">
        <f t="shared" ca="1" si="10"/>
        <v>0.3</v>
      </c>
      <c r="N10" s="135"/>
      <c r="O10" s="135"/>
      <c r="P10" s="135"/>
      <c r="Q10" s="133"/>
      <c r="S10" s="133"/>
    </row>
    <row r="11" spans="1:28" s="132" customFormat="1" ht="16.899999999999999" customHeight="1" x14ac:dyDescent="0.2">
      <c r="A11" s="143">
        <f t="shared" si="7"/>
        <v>9</v>
      </c>
      <c r="B11" s="171">
        <f t="shared" si="11"/>
        <v>44249</v>
      </c>
      <c r="C11" s="171">
        <f t="shared" si="11"/>
        <v>44255</v>
      </c>
      <c r="D11" s="134">
        <f t="shared" si="1"/>
        <v>1.54</v>
      </c>
      <c r="E11" s="172">
        <f t="shared" ca="1" si="12"/>
        <v>13.86</v>
      </c>
      <c r="F11" s="174">
        <f t="shared" ca="1" si="2"/>
        <v>1.7324999999999999</v>
      </c>
      <c r="G11" s="173">
        <f t="shared" ca="1" si="8"/>
        <v>0</v>
      </c>
      <c r="H11" s="173">
        <f t="shared" ca="1" si="3"/>
        <v>0</v>
      </c>
      <c r="I11" s="173">
        <f t="shared" ca="1" si="4"/>
        <v>0</v>
      </c>
      <c r="J11" s="173">
        <f t="shared" ca="1" si="5"/>
        <v>0</v>
      </c>
      <c r="K11" s="174">
        <f t="shared" ca="1" si="9"/>
        <v>13.86</v>
      </c>
      <c r="L11" s="175">
        <f t="shared" ca="1" si="6"/>
        <v>1.7324999999999999</v>
      </c>
      <c r="M11" s="174">
        <f t="shared" ca="1" si="10"/>
        <v>0.3</v>
      </c>
      <c r="N11" s="135"/>
      <c r="O11" s="135"/>
      <c r="P11" s="135"/>
    </row>
    <row r="12" spans="1:28" s="132" customFormat="1" ht="16.899999999999999" customHeight="1" x14ac:dyDescent="0.2">
      <c r="A12" s="143">
        <f t="shared" si="7"/>
        <v>10</v>
      </c>
      <c r="B12" s="171">
        <f t="shared" si="11"/>
        <v>44256</v>
      </c>
      <c r="C12" s="171">
        <f t="shared" si="11"/>
        <v>44262</v>
      </c>
      <c r="D12" s="134">
        <f t="shared" si="1"/>
        <v>1.54</v>
      </c>
      <c r="E12" s="172">
        <f t="shared" ca="1" si="12"/>
        <v>15.399999999999999</v>
      </c>
      <c r="F12" s="174">
        <f t="shared" ca="1" si="2"/>
        <v>1.9249999999999998</v>
      </c>
      <c r="G12" s="173">
        <f t="shared" ca="1" si="8"/>
        <v>0</v>
      </c>
      <c r="H12" s="173">
        <f t="shared" ca="1" si="3"/>
        <v>0</v>
      </c>
      <c r="I12" s="173">
        <f t="shared" ca="1" si="4"/>
        <v>0</v>
      </c>
      <c r="J12" s="173">
        <f t="shared" ca="1" si="5"/>
        <v>0</v>
      </c>
      <c r="K12" s="174">
        <f t="shared" ca="1" si="9"/>
        <v>15.399999999999999</v>
      </c>
      <c r="L12" s="175">
        <f t="shared" ca="1" si="6"/>
        <v>1.9249999999999998</v>
      </c>
      <c r="M12" s="174">
        <f t="shared" ca="1" si="10"/>
        <v>0.3</v>
      </c>
      <c r="N12" s="135"/>
      <c r="O12" s="135"/>
      <c r="P12" s="135"/>
    </row>
    <row r="13" spans="1:28" s="132" customFormat="1" ht="16.899999999999999" customHeight="1" x14ac:dyDescent="0.2">
      <c r="A13" s="143">
        <f t="shared" si="7"/>
        <v>11</v>
      </c>
      <c r="B13" s="171">
        <f t="shared" si="11"/>
        <v>44263</v>
      </c>
      <c r="C13" s="171">
        <f t="shared" si="11"/>
        <v>44269</v>
      </c>
      <c r="D13" s="134">
        <f t="shared" si="1"/>
        <v>1.54</v>
      </c>
      <c r="E13" s="172">
        <f t="shared" ca="1" si="12"/>
        <v>16.939999999999998</v>
      </c>
      <c r="F13" s="174">
        <f t="shared" ca="1" si="2"/>
        <v>2.1174999999999997</v>
      </c>
      <c r="G13" s="173">
        <f t="shared" ca="1" si="8"/>
        <v>0</v>
      </c>
      <c r="H13" s="173">
        <f t="shared" ca="1" si="3"/>
        <v>0</v>
      </c>
      <c r="I13" s="173">
        <f t="shared" ca="1" si="4"/>
        <v>0</v>
      </c>
      <c r="J13" s="173">
        <f t="shared" ca="1" si="5"/>
        <v>0</v>
      </c>
      <c r="K13" s="174">
        <f t="shared" ca="1" si="9"/>
        <v>16.939999999999998</v>
      </c>
      <c r="L13" s="175">
        <f t="shared" ca="1" si="6"/>
        <v>2.1174999999999997</v>
      </c>
      <c r="M13" s="174">
        <f t="shared" ca="1" si="10"/>
        <v>0.4</v>
      </c>
      <c r="N13" s="135"/>
      <c r="O13" s="135"/>
      <c r="P13" s="135"/>
      <c r="AA13" s="145"/>
      <c r="AB13" s="145"/>
    </row>
    <row r="14" spans="1:28" s="132" customFormat="1" ht="16.899999999999999" customHeight="1" x14ac:dyDescent="0.2">
      <c r="A14" s="143">
        <f t="shared" si="7"/>
        <v>12</v>
      </c>
      <c r="B14" s="171">
        <f t="shared" si="11"/>
        <v>44270</v>
      </c>
      <c r="C14" s="171">
        <f t="shared" si="11"/>
        <v>44276</v>
      </c>
      <c r="D14" s="134">
        <f t="shared" si="1"/>
        <v>1.54</v>
      </c>
      <c r="E14" s="172">
        <f t="shared" ca="1" si="12"/>
        <v>18.479999999999997</v>
      </c>
      <c r="F14" s="174">
        <f t="shared" ca="1" si="2"/>
        <v>2.3099999999999996</v>
      </c>
      <c r="G14" s="173">
        <f t="shared" ca="1" si="8"/>
        <v>0</v>
      </c>
      <c r="H14" s="173">
        <f t="shared" ca="1" si="3"/>
        <v>0</v>
      </c>
      <c r="I14" s="173">
        <f t="shared" ca="1" si="4"/>
        <v>0</v>
      </c>
      <c r="J14" s="173">
        <f t="shared" ca="1" si="5"/>
        <v>0</v>
      </c>
      <c r="K14" s="174">
        <f t="shared" ca="1" si="9"/>
        <v>18.479999999999997</v>
      </c>
      <c r="L14" s="175">
        <f t="shared" ca="1" si="6"/>
        <v>2.3099999999999996</v>
      </c>
      <c r="M14" s="174">
        <f t="shared" ca="1" si="10"/>
        <v>0.4</v>
      </c>
      <c r="N14" s="135"/>
      <c r="O14" s="135"/>
      <c r="P14" s="135"/>
      <c r="Q14" s="133"/>
      <c r="S14" s="133"/>
      <c r="AA14" s="145"/>
      <c r="AB14" s="145"/>
    </row>
    <row r="15" spans="1:28" s="132" customFormat="1" ht="16.899999999999999" customHeight="1" x14ac:dyDescent="0.2">
      <c r="A15" s="143">
        <f t="shared" si="7"/>
        <v>13</v>
      </c>
      <c r="B15" s="171">
        <f t="shared" si="11"/>
        <v>44277</v>
      </c>
      <c r="C15" s="171">
        <f t="shared" si="11"/>
        <v>44283</v>
      </c>
      <c r="D15" s="134">
        <f t="shared" si="1"/>
        <v>1.54</v>
      </c>
      <c r="E15" s="172">
        <f t="shared" ca="1" si="12"/>
        <v>20.019999999999996</v>
      </c>
      <c r="F15" s="174">
        <f t="shared" ca="1" si="2"/>
        <v>2.5024999999999995</v>
      </c>
      <c r="G15" s="173">
        <f t="shared" ca="1" si="8"/>
        <v>0</v>
      </c>
      <c r="H15" s="173">
        <f t="shared" ca="1" si="3"/>
        <v>0</v>
      </c>
      <c r="I15" s="173">
        <f t="shared" ca="1" si="4"/>
        <v>0</v>
      </c>
      <c r="J15" s="173">
        <f t="shared" ca="1" si="5"/>
        <v>0</v>
      </c>
      <c r="K15" s="174">
        <f t="shared" ca="1" si="9"/>
        <v>20.019999999999996</v>
      </c>
      <c r="L15" s="175">
        <f t="shared" ca="1" si="6"/>
        <v>2.5024999999999995</v>
      </c>
      <c r="M15" s="174">
        <f t="shared" ca="1" si="10"/>
        <v>0.5</v>
      </c>
      <c r="N15" s="135"/>
      <c r="O15" s="135"/>
      <c r="P15" s="135"/>
      <c r="AA15" s="145"/>
      <c r="AB15" s="145"/>
    </row>
    <row r="16" spans="1:28" s="132" customFormat="1" ht="16.899999999999999" customHeight="1" x14ac:dyDescent="0.2">
      <c r="A16" s="143">
        <f t="shared" si="7"/>
        <v>14</v>
      </c>
      <c r="B16" s="171">
        <f t="shared" si="11"/>
        <v>44284</v>
      </c>
      <c r="C16" s="171">
        <f t="shared" si="11"/>
        <v>44290</v>
      </c>
      <c r="D16" s="134">
        <f t="shared" si="1"/>
        <v>1.54</v>
      </c>
      <c r="E16" s="172">
        <f t="shared" ca="1" si="12"/>
        <v>21.559999999999995</v>
      </c>
      <c r="F16" s="174">
        <f t="shared" ca="1" si="2"/>
        <v>2.6949999999999994</v>
      </c>
      <c r="G16" s="173">
        <f t="shared" ca="1" si="8"/>
        <v>0</v>
      </c>
      <c r="H16" s="173">
        <f t="shared" ca="1" si="3"/>
        <v>0</v>
      </c>
      <c r="I16" s="173">
        <f t="shared" ca="1" si="4"/>
        <v>0</v>
      </c>
      <c r="J16" s="173">
        <f t="shared" ca="1" si="5"/>
        <v>0</v>
      </c>
      <c r="K16" s="174">
        <f t="shared" ca="1" si="9"/>
        <v>21.559999999999995</v>
      </c>
      <c r="L16" s="175">
        <f t="shared" ca="1" si="6"/>
        <v>2.6949999999999994</v>
      </c>
      <c r="M16" s="174">
        <f t="shared" ca="1" si="10"/>
        <v>0.5</v>
      </c>
      <c r="N16" s="135"/>
      <c r="O16" s="135"/>
      <c r="P16" s="135"/>
      <c r="Q16" s="130"/>
      <c r="AA16" s="145"/>
      <c r="AB16" s="145"/>
    </row>
    <row r="17" spans="1:28" s="132" customFormat="1" ht="16.899999999999999" customHeight="1" x14ac:dyDescent="0.2">
      <c r="A17" s="143">
        <f t="shared" si="7"/>
        <v>15</v>
      </c>
      <c r="B17" s="171">
        <f t="shared" si="11"/>
        <v>44291</v>
      </c>
      <c r="C17" s="171">
        <f t="shared" si="11"/>
        <v>44297</v>
      </c>
      <c r="D17" s="134">
        <f t="shared" si="1"/>
        <v>1.54</v>
      </c>
      <c r="E17" s="172">
        <f t="shared" ca="1" si="12"/>
        <v>23.099999999999994</v>
      </c>
      <c r="F17" s="174">
        <f t="shared" ca="1" si="2"/>
        <v>2.8874999999999993</v>
      </c>
      <c r="G17" s="173">
        <f t="shared" ca="1" si="8"/>
        <v>0</v>
      </c>
      <c r="H17" s="173">
        <f t="shared" ca="1" si="3"/>
        <v>0</v>
      </c>
      <c r="I17" s="173">
        <f t="shared" ca="1" si="4"/>
        <v>0</v>
      </c>
      <c r="J17" s="173">
        <f t="shared" ca="1" si="5"/>
        <v>0</v>
      </c>
      <c r="K17" s="174">
        <f ca="1">K16+D17-G17</f>
        <v>23.099999999999994</v>
      </c>
      <c r="L17" s="175">
        <f t="shared" ca="1" si="6"/>
        <v>2.8874999999999993</v>
      </c>
      <c r="M17" s="174">
        <f t="shared" ca="1" si="10"/>
        <v>0.5</v>
      </c>
      <c r="N17" s="135"/>
      <c r="O17" s="135"/>
      <c r="P17" s="135"/>
      <c r="AA17" s="145"/>
      <c r="AB17" s="145"/>
    </row>
    <row r="18" spans="1:28" s="132" customFormat="1" ht="16.899999999999999" customHeight="1" x14ac:dyDescent="0.2">
      <c r="A18" s="143">
        <f t="shared" si="7"/>
        <v>16</v>
      </c>
      <c r="B18" s="171">
        <f t="shared" si="11"/>
        <v>44298</v>
      </c>
      <c r="C18" s="171">
        <f t="shared" si="11"/>
        <v>44304</v>
      </c>
      <c r="D18" s="134">
        <f t="shared" si="1"/>
        <v>1.54</v>
      </c>
      <c r="E18" s="172">
        <f t="shared" ca="1" si="12"/>
        <v>24.639999999999993</v>
      </c>
      <c r="F18" s="174">
        <f t="shared" ca="1" si="2"/>
        <v>3.0799999999999992</v>
      </c>
      <c r="G18" s="173">
        <f t="shared" ca="1" si="8"/>
        <v>0</v>
      </c>
      <c r="H18" s="173">
        <f t="shared" ca="1" si="3"/>
        <v>0</v>
      </c>
      <c r="I18" s="173">
        <f t="shared" ca="1" si="4"/>
        <v>0</v>
      </c>
      <c r="J18" s="173">
        <f t="shared" ca="1" si="5"/>
        <v>0</v>
      </c>
      <c r="K18" s="174">
        <f t="shared" ca="1" si="9"/>
        <v>24.639999999999993</v>
      </c>
      <c r="L18" s="175">
        <f t="shared" ca="1" si="6"/>
        <v>3.0799999999999992</v>
      </c>
      <c r="M18" s="174">
        <f t="shared" ca="1" si="10"/>
        <v>0.6</v>
      </c>
      <c r="N18" s="135"/>
      <c r="O18" s="135"/>
      <c r="P18" s="135"/>
      <c r="Q18" s="133"/>
      <c r="S18" s="133"/>
      <c r="AA18" s="145"/>
      <c r="AB18" s="145"/>
    </row>
    <row r="19" spans="1:28" s="132" customFormat="1" ht="16.899999999999999" customHeight="1" x14ac:dyDescent="0.2">
      <c r="A19" s="143">
        <f t="shared" si="7"/>
        <v>17</v>
      </c>
      <c r="B19" s="171">
        <f t="shared" si="11"/>
        <v>44305</v>
      </c>
      <c r="C19" s="171">
        <f t="shared" si="11"/>
        <v>44311</v>
      </c>
      <c r="D19" s="134">
        <f t="shared" si="1"/>
        <v>1.54</v>
      </c>
      <c r="E19" s="172">
        <f t="shared" ca="1" si="12"/>
        <v>26.179999999999993</v>
      </c>
      <c r="F19" s="174">
        <f t="shared" ca="1" si="2"/>
        <v>3.2724999999999991</v>
      </c>
      <c r="G19" s="173">
        <f t="shared" ca="1" si="8"/>
        <v>0</v>
      </c>
      <c r="H19" s="173">
        <f t="shared" ca="1" si="3"/>
        <v>0</v>
      </c>
      <c r="I19" s="173">
        <f t="shared" ca="1" si="4"/>
        <v>0</v>
      </c>
      <c r="J19" s="173">
        <f t="shared" ca="1" si="5"/>
        <v>0</v>
      </c>
      <c r="K19" s="174">
        <f t="shared" ca="1" si="9"/>
        <v>26.179999999999993</v>
      </c>
      <c r="L19" s="175">
        <f t="shared" ca="1" si="6"/>
        <v>3.2724999999999991</v>
      </c>
      <c r="M19" s="174">
        <f t="shared" ca="1" si="10"/>
        <v>0.6</v>
      </c>
      <c r="N19" s="135"/>
      <c r="O19" s="135"/>
      <c r="P19" s="135"/>
    </row>
    <row r="20" spans="1:28" s="132" customFormat="1" ht="16.899999999999999" customHeight="1" x14ac:dyDescent="0.2">
      <c r="A20" s="143">
        <f t="shared" si="7"/>
        <v>18</v>
      </c>
      <c r="B20" s="171">
        <f t="shared" si="11"/>
        <v>44312</v>
      </c>
      <c r="C20" s="171">
        <f t="shared" si="11"/>
        <v>44318</v>
      </c>
      <c r="D20" s="134">
        <f t="shared" si="1"/>
        <v>1.54</v>
      </c>
      <c r="E20" s="172">
        <f t="shared" ca="1" si="12"/>
        <v>27.719999999999992</v>
      </c>
      <c r="F20" s="174">
        <f t="shared" ca="1" si="2"/>
        <v>3.464999999999999</v>
      </c>
      <c r="G20" s="173">
        <f t="shared" ca="1" si="8"/>
        <v>0</v>
      </c>
      <c r="H20" s="173">
        <f t="shared" ca="1" si="3"/>
        <v>0</v>
      </c>
      <c r="I20" s="173">
        <f t="shared" ca="1" si="4"/>
        <v>0</v>
      </c>
      <c r="J20" s="173">
        <f t="shared" ca="1" si="5"/>
        <v>0</v>
      </c>
      <c r="K20" s="174">
        <f t="shared" ca="1" si="9"/>
        <v>27.719999999999992</v>
      </c>
      <c r="L20" s="175">
        <f t="shared" ca="1" si="6"/>
        <v>3.464999999999999</v>
      </c>
      <c r="M20" s="174">
        <f t="shared" ca="1" si="10"/>
        <v>0.6</v>
      </c>
      <c r="N20" s="135"/>
      <c r="O20" s="135"/>
      <c r="P20" s="135"/>
      <c r="Q20" s="130"/>
    </row>
    <row r="21" spans="1:28" s="132" customFormat="1" ht="16.899999999999999" customHeight="1" x14ac:dyDescent="0.2">
      <c r="A21" s="143">
        <f t="shared" si="7"/>
        <v>19</v>
      </c>
      <c r="B21" s="171">
        <f t="shared" ref="B21:C36" si="13">B20+7</f>
        <v>44319</v>
      </c>
      <c r="C21" s="171">
        <f t="shared" si="13"/>
        <v>44325</v>
      </c>
      <c r="D21" s="134">
        <f t="shared" si="1"/>
        <v>1.54</v>
      </c>
      <c r="E21" s="172">
        <f t="shared" ca="1" si="12"/>
        <v>29.259999999999991</v>
      </c>
      <c r="F21" s="174">
        <f t="shared" ca="1" si="2"/>
        <v>3.6574999999999989</v>
      </c>
      <c r="G21" s="173">
        <f t="shared" ca="1" si="8"/>
        <v>0</v>
      </c>
      <c r="H21" s="173">
        <f t="shared" ca="1" si="3"/>
        <v>0</v>
      </c>
      <c r="I21" s="173">
        <f t="shared" ca="1" si="4"/>
        <v>0</v>
      </c>
      <c r="J21" s="173">
        <f t="shared" ca="1" si="5"/>
        <v>0</v>
      </c>
      <c r="K21" s="174">
        <f t="shared" ca="1" si="9"/>
        <v>29.259999999999991</v>
      </c>
      <c r="L21" s="175">
        <f t="shared" ca="1" si="6"/>
        <v>3.6574999999999989</v>
      </c>
      <c r="M21" s="174">
        <f t="shared" ca="1" si="10"/>
        <v>0.7</v>
      </c>
      <c r="N21" s="135"/>
      <c r="O21" s="135"/>
      <c r="P21" s="135"/>
      <c r="Q21" s="133"/>
    </row>
    <row r="22" spans="1:28" s="132" customFormat="1" ht="16.899999999999999" customHeight="1" x14ac:dyDescent="0.2">
      <c r="A22" s="143">
        <f t="shared" si="7"/>
        <v>20</v>
      </c>
      <c r="B22" s="171">
        <f t="shared" si="13"/>
        <v>44326</v>
      </c>
      <c r="C22" s="171">
        <f t="shared" si="13"/>
        <v>44332</v>
      </c>
      <c r="D22" s="134">
        <f t="shared" si="1"/>
        <v>1.54</v>
      </c>
      <c r="E22" s="172">
        <f t="shared" ca="1" si="12"/>
        <v>30.79999999999999</v>
      </c>
      <c r="F22" s="174">
        <f t="shared" ca="1" si="2"/>
        <v>3.8499999999999988</v>
      </c>
      <c r="G22" s="173">
        <f t="shared" ca="1" si="8"/>
        <v>0</v>
      </c>
      <c r="H22" s="173">
        <f t="shared" ca="1" si="3"/>
        <v>0</v>
      </c>
      <c r="I22" s="173">
        <f t="shared" ca="1" si="4"/>
        <v>0</v>
      </c>
      <c r="J22" s="173">
        <f t="shared" ca="1" si="5"/>
        <v>0</v>
      </c>
      <c r="K22" s="174">
        <f t="shared" ca="1" si="9"/>
        <v>30.79999999999999</v>
      </c>
      <c r="L22" s="175">
        <f t="shared" ca="1" si="6"/>
        <v>3.8499999999999988</v>
      </c>
      <c r="M22" s="174">
        <f t="shared" ca="1" si="10"/>
        <v>0.7</v>
      </c>
      <c r="N22" s="135"/>
      <c r="O22" s="135"/>
      <c r="P22" s="135"/>
    </row>
    <row r="23" spans="1:28" s="132" customFormat="1" ht="16.899999999999999" customHeight="1" x14ac:dyDescent="0.2">
      <c r="A23" s="143">
        <f t="shared" si="7"/>
        <v>21</v>
      </c>
      <c r="B23" s="171">
        <f t="shared" si="13"/>
        <v>44333</v>
      </c>
      <c r="C23" s="171">
        <f t="shared" si="13"/>
        <v>44339</v>
      </c>
      <c r="D23" s="134">
        <f t="shared" si="1"/>
        <v>1.54</v>
      </c>
      <c r="E23" s="172">
        <f t="shared" ca="1" si="12"/>
        <v>32.339999999999989</v>
      </c>
      <c r="F23" s="174">
        <f t="shared" ca="1" si="2"/>
        <v>4.0424999999999986</v>
      </c>
      <c r="G23" s="173">
        <f t="shared" ca="1" si="8"/>
        <v>0</v>
      </c>
      <c r="H23" s="173">
        <f t="shared" ca="1" si="3"/>
        <v>0</v>
      </c>
      <c r="I23" s="173">
        <f t="shared" ca="1" si="4"/>
        <v>0</v>
      </c>
      <c r="J23" s="173">
        <f t="shared" ca="1" si="5"/>
        <v>0</v>
      </c>
      <c r="K23" s="174">
        <f t="shared" ca="1" si="9"/>
        <v>32.339999999999989</v>
      </c>
      <c r="L23" s="175">
        <f t="shared" ca="1" si="6"/>
        <v>4.0424999999999986</v>
      </c>
      <c r="M23" s="174">
        <f t="shared" ca="1" si="10"/>
        <v>0.8</v>
      </c>
      <c r="N23" s="135"/>
      <c r="O23" s="135"/>
      <c r="P23" s="135"/>
    </row>
    <row r="24" spans="1:28" s="132" customFormat="1" ht="16.899999999999999" customHeight="1" x14ac:dyDescent="0.2">
      <c r="A24" s="143">
        <f t="shared" si="7"/>
        <v>22</v>
      </c>
      <c r="B24" s="171">
        <f t="shared" si="13"/>
        <v>44340</v>
      </c>
      <c r="C24" s="171">
        <f t="shared" si="13"/>
        <v>44346</v>
      </c>
      <c r="D24" s="134">
        <f t="shared" si="1"/>
        <v>1.54</v>
      </c>
      <c r="E24" s="172">
        <f t="shared" ca="1" si="12"/>
        <v>33.879999999999988</v>
      </c>
      <c r="F24" s="174">
        <f t="shared" ca="1" si="2"/>
        <v>4.2349999999999985</v>
      </c>
      <c r="G24" s="173">
        <f t="shared" ca="1" si="8"/>
        <v>0</v>
      </c>
      <c r="H24" s="173">
        <f t="shared" ca="1" si="3"/>
        <v>0</v>
      </c>
      <c r="I24" s="173">
        <f t="shared" ca="1" si="4"/>
        <v>0</v>
      </c>
      <c r="J24" s="173">
        <f t="shared" ca="1" si="5"/>
        <v>0</v>
      </c>
      <c r="K24" s="174">
        <f t="shared" ca="1" si="9"/>
        <v>33.879999999999988</v>
      </c>
      <c r="L24" s="175">
        <f t="shared" ca="1" si="6"/>
        <v>4.2349999999999985</v>
      </c>
      <c r="M24" s="174">
        <f t="shared" ca="1" si="10"/>
        <v>0.8</v>
      </c>
      <c r="N24" s="135"/>
      <c r="O24" s="135"/>
      <c r="P24" s="135"/>
    </row>
    <row r="25" spans="1:28" s="132" customFormat="1" ht="16.899999999999999" customHeight="1" x14ac:dyDescent="0.2">
      <c r="A25" s="143">
        <f t="shared" si="7"/>
        <v>23</v>
      </c>
      <c r="B25" s="171">
        <f t="shared" si="13"/>
        <v>44347</v>
      </c>
      <c r="C25" s="171">
        <f t="shared" si="13"/>
        <v>44353</v>
      </c>
      <c r="D25" s="134">
        <f t="shared" si="1"/>
        <v>1.54</v>
      </c>
      <c r="E25" s="172">
        <f t="shared" ca="1" si="12"/>
        <v>35.419999999999987</v>
      </c>
      <c r="F25" s="174">
        <f t="shared" ca="1" si="2"/>
        <v>4.4274999999999984</v>
      </c>
      <c r="G25" s="173">
        <f t="shared" ca="1" si="8"/>
        <v>0</v>
      </c>
      <c r="H25" s="173">
        <f t="shared" ca="1" si="3"/>
        <v>0</v>
      </c>
      <c r="I25" s="173">
        <f t="shared" ca="1" si="4"/>
        <v>0</v>
      </c>
      <c r="J25" s="173">
        <f t="shared" ca="1" si="5"/>
        <v>0</v>
      </c>
      <c r="K25" s="174">
        <f t="shared" ca="1" si="9"/>
        <v>35.419999999999987</v>
      </c>
      <c r="L25" s="175">
        <f t="shared" ca="1" si="6"/>
        <v>4.4274999999999984</v>
      </c>
      <c r="M25" s="174">
        <f t="shared" ca="1" si="10"/>
        <v>0.8</v>
      </c>
      <c r="N25" s="135"/>
      <c r="O25" s="135"/>
      <c r="P25" s="135"/>
    </row>
    <row r="26" spans="1:28" s="132" customFormat="1" ht="16.899999999999999" customHeight="1" x14ac:dyDescent="0.2">
      <c r="A26" s="143">
        <f t="shared" si="7"/>
        <v>24</v>
      </c>
      <c r="B26" s="171">
        <f t="shared" si="13"/>
        <v>44354</v>
      </c>
      <c r="C26" s="171">
        <f t="shared" si="13"/>
        <v>44360</v>
      </c>
      <c r="D26" s="134">
        <f t="shared" si="1"/>
        <v>1.54</v>
      </c>
      <c r="E26" s="172">
        <f t="shared" ca="1" si="12"/>
        <v>36.959999999999987</v>
      </c>
      <c r="F26" s="174">
        <f t="shared" ca="1" si="2"/>
        <v>4.6199999999999983</v>
      </c>
      <c r="G26" s="173">
        <f t="shared" ca="1" si="8"/>
        <v>0</v>
      </c>
      <c r="H26" s="173">
        <f t="shared" ca="1" si="3"/>
        <v>0</v>
      </c>
      <c r="I26" s="173">
        <f t="shared" ca="1" si="4"/>
        <v>0</v>
      </c>
      <c r="J26" s="173">
        <f t="shared" ca="1" si="5"/>
        <v>0</v>
      </c>
      <c r="K26" s="174">
        <f t="shared" ca="1" si="9"/>
        <v>36.959999999999987</v>
      </c>
      <c r="L26" s="175">
        <f t="shared" ca="1" si="6"/>
        <v>4.6199999999999983</v>
      </c>
      <c r="M26" s="174">
        <f t="shared" ca="1" si="10"/>
        <v>0.9</v>
      </c>
      <c r="N26" s="135"/>
      <c r="O26" s="135"/>
      <c r="P26" s="135"/>
    </row>
    <row r="27" spans="1:28" s="132" customFormat="1" ht="16.899999999999999" customHeight="1" x14ac:dyDescent="0.2">
      <c r="A27" s="143">
        <f t="shared" si="7"/>
        <v>25</v>
      </c>
      <c r="B27" s="171">
        <f t="shared" si="13"/>
        <v>44361</v>
      </c>
      <c r="C27" s="171">
        <f t="shared" si="13"/>
        <v>44367</v>
      </c>
      <c r="D27" s="134">
        <f t="shared" si="1"/>
        <v>1.54</v>
      </c>
      <c r="E27" s="172">
        <f t="shared" ca="1" si="12"/>
        <v>38.499999999999986</v>
      </c>
      <c r="F27" s="174">
        <f t="shared" ca="1" si="2"/>
        <v>4.8124999999999982</v>
      </c>
      <c r="G27" s="173">
        <f t="shared" ca="1" si="8"/>
        <v>0</v>
      </c>
      <c r="H27" s="173">
        <f t="shared" ca="1" si="3"/>
        <v>0</v>
      </c>
      <c r="I27" s="173">
        <f t="shared" ca="1" si="4"/>
        <v>0</v>
      </c>
      <c r="J27" s="173">
        <f t="shared" ca="1" si="5"/>
        <v>0</v>
      </c>
      <c r="K27" s="174">
        <f t="shared" ca="1" si="9"/>
        <v>38.499999999999986</v>
      </c>
      <c r="L27" s="175">
        <f t="shared" ca="1" si="6"/>
        <v>4.8124999999999982</v>
      </c>
      <c r="M27" s="174">
        <f t="shared" ca="1" si="10"/>
        <v>0.9</v>
      </c>
      <c r="N27" s="135"/>
      <c r="O27" s="135"/>
      <c r="P27" s="135"/>
    </row>
    <row r="28" spans="1:28" s="132" customFormat="1" ht="16.899999999999999" customHeight="1" x14ac:dyDescent="0.2">
      <c r="A28" s="143">
        <f t="shared" si="7"/>
        <v>26</v>
      </c>
      <c r="B28" s="171">
        <f t="shared" si="13"/>
        <v>44368</v>
      </c>
      <c r="C28" s="171">
        <f t="shared" si="13"/>
        <v>44374</v>
      </c>
      <c r="D28" s="134">
        <f t="shared" si="1"/>
        <v>1.54</v>
      </c>
      <c r="E28" s="172">
        <f t="shared" ca="1" si="12"/>
        <v>40.039999999999985</v>
      </c>
      <c r="F28" s="174">
        <f t="shared" ca="1" si="2"/>
        <v>5.0049999999999981</v>
      </c>
      <c r="G28" s="173">
        <f t="shared" ca="1" si="8"/>
        <v>0</v>
      </c>
      <c r="H28" s="173">
        <f t="shared" ca="1" si="3"/>
        <v>0</v>
      </c>
      <c r="I28" s="173">
        <f t="shared" ca="1" si="4"/>
        <v>0</v>
      </c>
      <c r="J28" s="173">
        <f t="shared" ca="1" si="5"/>
        <v>0</v>
      </c>
      <c r="K28" s="174">
        <f t="shared" ca="1" si="9"/>
        <v>40.039999999999985</v>
      </c>
      <c r="L28" s="175">
        <f t="shared" ca="1" si="6"/>
        <v>5.0049999999999981</v>
      </c>
      <c r="M28" s="174">
        <f t="shared" ca="1" si="10"/>
        <v>1</v>
      </c>
      <c r="N28" s="135"/>
      <c r="O28" s="135"/>
      <c r="P28" s="135"/>
    </row>
    <row r="29" spans="1:28" s="132" customFormat="1" ht="16.899999999999999" customHeight="1" x14ac:dyDescent="0.2">
      <c r="A29" s="143">
        <f t="shared" si="7"/>
        <v>27</v>
      </c>
      <c r="B29" s="171">
        <f t="shared" si="13"/>
        <v>44375</v>
      </c>
      <c r="C29" s="171">
        <f t="shared" si="13"/>
        <v>44381</v>
      </c>
      <c r="D29" s="134">
        <f t="shared" si="1"/>
        <v>1.54</v>
      </c>
      <c r="E29" s="172">
        <f t="shared" ca="1" si="12"/>
        <v>41.579999999999984</v>
      </c>
      <c r="F29" s="174">
        <f t="shared" ca="1" si="2"/>
        <v>5.197499999999998</v>
      </c>
      <c r="G29" s="173">
        <f t="shared" ca="1" si="8"/>
        <v>0</v>
      </c>
      <c r="H29" s="173">
        <f t="shared" ca="1" si="3"/>
        <v>0</v>
      </c>
      <c r="I29" s="173">
        <f t="shared" ca="1" si="4"/>
        <v>0</v>
      </c>
      <c r="J29" s="173">
        <f t="shared" ca="1" si="5"/>
        <v>0</v>
      </c>
      <c r="K29" s="174">
        <f t="shared" ca="1" si="9"/>
        <v>41.579999999999984</v>
      </c>
      <c r="L29" s="175">
        <f t="shared" ca="1" si="6"/>
        <v>5.197499999999998</v>
      </c>
      <c r="M29" s="174">
        <f t="shared" ca="1" si="10"/>
        <v>1</v>
      </c>
      <c r="N29" s="135"/>
      <c r="O29" s="135"/>
      <c r="P29" s="135"/>
    </row>
    <row r="30" spans="1:28" s="132" customFormat="1" ht="16.899999999999999" customHeight="1" x14ac:dyDescent="0.2">
      <c r="A30" s="143">
        <f t="shared" si="7"/>
        <v>28</v>
      </c>
      <c r="B30" s="171">
        <f t="shared" si="13"/>
        <v>44382</v>
      </c>
      <c r="C30" s="171">
        <f t="shared" si="13"/>
        <v>44388</v>
      </c>
      <c r="D30" s="134">
        <f t="shared" si="1"/>
        <v>1.54</v>
      </c>
      <c r="E30" s="172">
        <f t="shared" ca="1" si="12"/>
        <v>43.119999999999983</v>
      </c>
      <c r="F30" s="174">
        <f t="shared" ca="1" si="2"/>
        <v>5.3899999999999979</v>
      </c>
      <c r="G30" s="173">
        <f t="shared" ca="1" si="8"/>
        <v>0</v>
      </c>
      <c r="H30" s="173">
        <f t="shared" ca="1" si="3"/>
        <v>0</v>
      </c>
      <c r="I30" s="173">
        <f t="shared" ca="1" si="4"/>
        <v>0</v>
      </c>
      <c r="J30" s="173">
        <f t="shared" ca="1" si="5"/>
        <v>0</v>
      </c>
      <c r="K30" s="174">
        <f t="shared" ca="1" si="9"/>
        <v>43.119999999999983</v>
      </c>
      <c r="L30" s="175">
        <f t="shared" ca="1" si="6"/>
        <v>5.3899999999999979</v>
      </c>
      <c r="M30" s="174">
        <f t="shared" ca="1" si="10"/>
        <v>1</v>
      </c>
      <c r="N30" s="135"/>
      <c r="O30" s="135"/>
      <c r="P30" s="135"/>
    </row>
    <row r="31" spans="1:28" s="132" customFormat="1" ht="16.899999999999999" customHeight="1" x14ac:dyDescent="0.2">
      <c r="A31" s="143">
        <f t="shared" si="7"/>
        <v>29</v>
      </c>
      <c r="B31" s="171">
        <f t="shared" si="13"/>
        <v>44389</v>
      </c>
      <c r="C31" s="171">
        <f t="shared" si="13"/>
        <v>44395</v>
      </c>
      <c r="D31" s="134">
        <f t="shared" si="1"/>
        <v>1.54</v>
      </c>
      <c r="E31" s="172">
        <f t="shared" ca="1" si="12"/>
        <v>44.659999999999982</v>
      </c>
      <c r="F31" s="174">
        <f t="shared" ca="1" si="2"/>
        <v>5.5824999999999978</v>
      </c>
      <c r="G31" s="173">
        <f t="shared" ca="1" si="8"/>
        <v>0</v>
      </c>
      <c r="H31" s="173">
        <f t="shared" ca="1" si="3"/>
        <v>0</v>
      </c>
      <c r="I31" s="173">
        <f t="shared" ca="1" si="4"/>
        <v>0</v>
      </c>
      <c r="J31" s="173">
        <f t="shared" ca="1" si="5"/>
        <v>0</v>
      </c>
      <c r="K31" s="174">
        <f t="shared" ca="1" si="9"/>
        <v>44.659999999999982</v>
      </c>
      <c r="L31" s="175">
        <f t="shared" ca="1" si="6"/>
        <v>5.5824999999999978</v>
      </c>
      <c r="M31" s="174">
        <f t="shared" ca="1" si="10"/>
        <v>1.1000000000000001</v>
      </c>
      <c r="N31" s="135"/>
      <c r="O31" s="135"/>
      <c r="P31" s="135"/>
    </row>
    <row r="32" spans="1:28" s="132" customFormat="1" ht="16.899999999999999" customHeight="1" x14ac:dyDescent="0.2">
      <c r="A32" s="143">
        <f t="shared" si="7"/>
        <v>30</v>
      </c>
      <c r="B32" s="171">
        <f t="shared" si="13"/>
        <v>44396</v>
      </c>
      <c r="C32" s="171">
        <f t="shared" si="13"/>
        <v>44402</v>
      </c>
      <c r="D32" s="134">
        <f t="shared" si="1"/>
        <v>1.54</v>
      </c>
      <c r="E32" s="172">
        <f t="shared" ca="1" si="12"/>
        <v>46.199999999999982</v>
      </c>
      <c r="F32" s="174">
        <f t="shared" ca="1" si="2"/>
        <v>5.7749999999999977</v>
      </c>
      <c r="G32" s="173">
        <f t="shared" ca="1" si="8"/>
        <v>0</v>
      </c>
      <c r="H32" s="173">
        <f t="shared" ca="1" si="3"/>
        <v>0</v>
      </c>
      <c r="I32" s="173">
        <f t="shared" ca="1" si="4"/>
        <v>0</v>
      </c>
      <c r="J32" s="173">
        <f t="shared" ca="1" si="5"/>
        <v>0</v>
      </c>
      <c r="K32" s="174">
        <f t="shared" ca="1" si="9"/>
        <v>46.199999999999982</v>
      </c>
      <c r="L32" s="175">
        <f t="shared" ca="1" si="6"/>
        <v>5.7749999999999977</v>
      </c>
      <c r="M32" s="174">
        <f t="shared" ca="1" si="10"/>
        <v>1.1000000000000001</v>
      </c>
      <c r="N32" s="135"/>
      <c r="O32" s="135"/>
      <c r="P32" s="135"/>
    </row>
    <row r="33" spans="1:16" s="132" customFormat="1" ht="16.899999999999999" customHeight="1" x14ac:dyDescent="0.2">
      <c r="A33" s="143">
        <f t="shared" si="7"/>
        <v>31</v>
      </c>
      <c r="B33" s="171">
        <f t="shared" si="13"/>
        <v>44403</v>
      </c>
      <c r="C33" s="171">
        <f t="shared" si="13"/>
        <v>44409</v>
      </c>
      <c r="D33" s="134">
        <f t="shared" si="1"/>
        <v>1.54</v>
      </c>
      <c r="E33" s="172">
        <f t="shared" ca="1" si="12"/>
        <v>47.739999999999981</v>
      </c>
      <c r="F33" s="174">
        <f t="shared" ca="1" si="2"/>
        <v>5.9674999999999976</v>
      </c>
      <c r="G33" s="173">
        <f t="shared" ca="1" si="8"/>
        <v>0</v>
      </c>
      <c r="H33" s="173">
        <f t="shared" ca="1" si="3"/>
        <v>0</v>
      </c>
      <c r="I33" s="173">
        <f t="shared" ca="1" si="4"/>
        <v>0</v>
      </c>
      <c r="J33" s="173">
        <f t="shared" ca="1" si="5"/>
        <v>0</v>
      </c>
      <c r="K33" s="174">
        <f t="shared" ca="1" si="9"/>
        <v>47.739999999999981</v>
      </c>
      <c r="L33" s="175">
        <f t="shared" ca="1" si="6"/>
        <v>5.9674999999999976</v>
      </c>
      <c r="M33" s="174">
        <f t="shared" ca="1" si="10"/>
        <v>1.1000000000000001</v>
      </c>
      <c r="N33" s="135"/>
      <c r="O33" s="135"/>
      <c r="P33" s="135"/>
    </row>
    <row r="34" spans="1:16" s="132" customFormat="1" ht="16.899999999999999" customHeight="1" x14ac:dyDescent="0.2">
      <c r="A34" s="143">
        <f t="shared" si="7"/>
        <v>32</v>
      </c>
      <c r="B34" s="171">
        <f t="shared" si="13"/>
        <v>44410</v>
      </c>
      <c r="C34" s="171">
        <f t="shared" si="13"/>
        <v>44416</v>
      </c>
      <c r="D34" s="134">
        <f t="shared" si="1"/>
        <v>1.54</v>
      </c>
      <c r="E34" s="172">
        <f t="shared" ca="1" si="12"/>
        <v>49.27999999999998</v>
      </c>
      <c r="F34" s="174">
        <f t="shared" ca="1" si="2"/>
        <v>6.1599999999999975</v>
      </c>
      <c r="G34" s="173">
        <f t="shared" ca="1" si="8"/>
        <v>0</v>
      </c>
      <c r="H34" s="173">
        <f t="shared" ca="1" si="3"/>
        <v>0</v>
      </c>
      <c r="I34" s="173">
        <f t="shared" ca="1" si="4"/>
        <v>0</v>
      </c>
      <c r="J34" s="173">
        <f t="shared" ca="1" si="5"/>
        <v>0</v>
      </c>
      <c r="K34" s="174">
        <f t="shared" ca="1" si="9"/>
        <v>49.27999999999998</v>
      </c>
      <c r="L34" s="175">
        <f t="shared" ca="1" si="6"/>
        <v>6.1599999999999975</v>
      </c>
      <c r="M34" s="174">
        <f t="shared" ca="1" si="10"/>
        <v>1.2</v>
      </c>
      <c r="N34" s="135"/>
      <c r="O34" s="135"/>
      <c r="P34" s="135"/>
    </row>
    <row r="35" spans="1:16" s="132" customFormat="1" ht="16.899999999999999" customHeight="1" x14ac:dyDescent="0.2">
      <c r="A35" s="143">
        <f t="shared" si="7"/>
        <v>33</v>
      </c>
      <c r="B35" s="171">
        <f t="shared" si="13"/>
        <v>44417</v>
      </c>
      <c r="C35" s="171">
        <f t="shared" si="13"/>
        <v>44423</v>
      </c>
      <c r="D35" s="134">
        <f t="shared" ref="D35:D54" si="14">Q$3/2</f>
        <v>1.54</v>
      </c>
      <c r="E35" s="172">
        <f t="shared" ca="1" si="12"/>
        <v>50.819999999999979</v>
      </c>
      <c r="F35" s="174">
        <f t="shared" ca="1" si="2"/>
        <v>6.3524999999999974</v>
      </c>
      <c r="G35" s="173">
        <f t="shared" ref="G35:G55" ca="1" si="15">IFERROR(SUMIFS(OFFSET(INDIRECT(ADDRESS(1,1,1,1,TEXT($C35,"YYYY-MM-DD"))),3,21,40,1),OFFSET(INDIRECT(ADDRESS(1,1,1,1,TEXT($C35,"YYYY-MM-DD"))),3,0,40,1),$T$3),0)</f>
        <v>0</v>
      </c>
      <c r="H35" s="173">
        <f t="shared" ref="H35:H55" ca="1" si="16">IFERROR(SUMIFS(OFFSET(INDIRECT(ADDRESS(1,1,1,1,TEXT($C35,"YYYY-MM-DD"))),3,21,40,1),OFFSET(INDIRECT(ADDRESS(1,1,1,1,TEXT($C35,"YYYY-MM-DD"))),3,0,40,1),$T$4),0)</f>
        <v>0</v>
      </c>
      <c r="I35" s="173">
        <f t="shared" ref="I35:I55" ca="1" si="17">IFERROR(SUMIFS(OFFSET(INDIRECT(ADDRESS(1,1,1,1,TEXT($C35,"YYYY-MM-DD"))),3,21,40,1),OFFSET(INDIRECT(ADDRESS(1,1,1,1,TEXT($C35,"YYYY-MM-DD"))),3,0,40,1),$T$5),0)</f>
        <v>0</v>
      </c>
      <c r="J35" s="173">
        <f t="shared" ref="J35:J55" ca="1" si="18">IFERROR(SUMIFS(OFFSET(INDIRECT(ADDRESS(1,1,1,1,TEXT($C35,"YYYY-MM-DD"))),3,21,40,1),OFFSET(INDIRECT(ADDRESS(1,1,1,1,TEXT($C35,"YYYY-MM-DD"))),3,0,40,1),$T$6),0)</f>
        <v>0</v>
      </c>
      <c r="K35" s="174">
        <f t="shared" ca="1" si="9"/>
        <v>50.819999999999979</v>
      </c>
      <c r="L35" s="175">
        <f t="shared" ca="1" si="6"/>
        <v>6.3524999999999974</v>
      </c>
      <c r="M35" s="174">
        <f t="shared" ca="1" si="10"/>
        <v>1.2</v>
      </c>
      <c r="N35" s="135"/>
      <c r="O35" s="135"/>
      <c r="P35" s="135"/>
    </row>
    <row r="36" spans="1:16" s="132" customFormat="1" ht="16.899999999999999" customHeight="1" x14ac:dyDescent="0.2">
      <c r="A36" s="143">
        <f t="shared" si="7"/>
        <v>34</v>
      </c>
      <c r="B36" s="171">
        <f t="shared" si="13"/>
        <v>44424</v>
      </c>
      <c r="C36" s="171">
        <f t="shared" si="13"/>
        <v>44430</v>
      </c>
      <c r="D36" s="134">
        <f t="shared" si="14"/>
        <v>1.54</v>
      </c>
      <c r="E36" s="172">
        <f t="shared" ca="1" si="12"/>
        <v>52.359999999999978</v>
      </c>
      <c r="F36" s="174">
        <f t="shared" ca="1" si="2"/>
        <v>6.5449999999999973</v>
      </c>
      <c r="G36" s="173">
        <f t="shared" ca="1" si="15"/>
        <v>0</v>
      </c>
      <c r="H36" s="173">
        <f t="shared" ca="1" si="16"/>
        <v>0</v>
      </c>
      <c r="I36" s="173">
        <f t="shared" ca="1" si="17"/>
        <v>0</v>
      </c>
      <c r="J36" s="173">
        <f t="shared" ca="1" si="18"/>
        <v>0</v>
      </c>
      <c r="K36" s="174">
        <f t="shared" ca="1" si="9"/>
        <v>52.359999999999978</v>
      </c>
      <c r="L36" s="175">
        <f t="shared" ca="1" si="6"/>
        <v>6.5449999999999973</v>
      </c>
      <c r="M36" s="174">
        <f t="shared" ca="1" si="10"/>
        <v>1.3</v>
      </c>
      <c r="N36" s="135"/>
      <c r="O36" s="135"/>
      <c r="P36" s="135"/>
    </row>
    <row r="37" spans="1:16" s="132" customFormat="1" ht="16.899999999999999" customHeight="1" x14ac:dyDescent="0.2">
      <c r="A37" s="143">
        <f t="shared" si="7"/>
        <v>35</v>
      </c>
      <c r="B37" s="171">
        <f t="shared" ref="B37:C52" si="19">B36+7</f>
        <v>44431</v>
      </c>
      <c r="C37" s="171">
        <f t="shared" si="19"/>
        <v>44437</v>
      </c>
      <c r="D37" s="134">
        <f t="shared" si="14"/>
        <v>1.54</v>
      </c>
      <c r="E37" s="172">
        <f t="shared" ca="1" si="12"/>
        <v>53.899999999999977</v>
      </c>
      <c r="F37" s="174">
        <f t="shared" ca="1" si="2"/>
        <v>6.7374999999999972</v>
      </c>
      <c r="G37" s="173">
        <f t="shared" ca="1" si="15"/>
        <v>0</v>
      </c>
      <c r="H37" s="173">
        <f t="shared" ca="1" si="16"/>
        <v>0</v>
      </c>
      <c r="I37" s="173">
        <f t="shared" ca="1" si="17"/>
        <v>0</v>
      </c>
      <c r="J37" s="173">
        <f t="shared" ca="1" si="18"/>
        <v>0</v>
      </c>
      <c r="K37" s="174">
        <f t="shared" ca="1" si="9"/>
        <v>53.899999999999977</v>
      </c>
      <c r="L37" s="175">
        <f t="shared" ca="1" si="6"/>
        <v>6.7374999999999972</v>
      </c>
      <c r="M37" s="174">
        <f t="shared" ca="1" si="10"/>
        <v>1.3</v>
      </c>
      <c r="N37" s="135"/>
      <c r="O37" s="135"/>
      <c r="P37" s="135"/>
    </row>
    <row r="38" spans="1:16" s="132" customFormat="1" ht="16.899999999999999" customHeight="1" x14ac:dyDescent="0.2">
      <c r="A38" s="143">
        <f t="shared" si="7"/>
        <v>36</v>
      </c>
      <c r="B38" s="171">
        <f t="shared" si="19"/>
        <v>44438</v>
      </c>
      <c r="C38" s="171">
        <f t="shared" si="19"/>
        <v>44444</v>
      </c>
      <c r="D38" s="134">
        <f t="shared" si="14"/>
        <v>1.54</v>
      </c>
      <c r="E38" s="172">
        <f t="shared" ca="1" si="12"/>
        <v>55.439999999999976</v>
      </c>
      <c r="F38" s="174">
        <f t="shared" ca="1" si="2"/>
        <v>6.9299999999999971</v>
      </c>
      <c r="G38" s="173">
        <f t="shared" ca="1" si="15"/>
        <v>0</v>
      </c>
      <c r="H38" s="173">
        <f t="shared" ca="1" si="16"/>
        <v>0</v>
      </c>
      <c r="I38" s="173">
        <f t="shared" ca="1" si="17"/>
        <v>0</v>
      </c>
      <c r="J38" s="173">
        <f t="shared" ca="1" si="18"/>
        <v>0</v>
      </c>
      <c r="K38" s="174">
        <f t="shared" ca="1" si="9"/>
        <v>55.439999999999976</v>
      </c>
      <c r="L38" s="175">
        <f t="shared" ca="1" si="6"/>
        <v>6.9299999999999971</v>
      </c>
      <c r="M38" s="174">
        <f t="shared" ca="1" si="10"/>
        <v>1.3</v>
      </c>
      <c r="N38" s="135"/>
      <c r="O38" s="135"/>
      <c r="P38" s="135"/>
    </row>
    <row r="39" spans="1:16" s="132" customFormat="1" ht="16.899999999999999" customHeight="1" x14ac:dyDescent="0.2">
      <c r="A39" s="143">
        <f t="shared" si="7"/>
        <v>37</v>
      </c>
      <c r="B39" s="171">
        <f t="shared" si="19"/>
        <v>44445</v>
      </c>
      <c r="C39" s="171">
        <f t="shared" si="19"/>
        <v>44451</v>
      </c>
      <c r="D39" s="134">
        <f t="shared" si="14"/>
        <v>1.54</v>
      </c>
      <c r="E39" s="172">
        <f t="shared" ca="1" si="12"/>
        <v>56.979999999999976</v>
      </c>
      <c r="F39" s="174">
        <f t="shared" ca="1" si="2"/>
        <v>7.1224999999999969</v>
      </c>
      <c r="G39" s="173">
        <f t="shared" ca="1" si="15"/>
        <v>0</v>
      </c>
      <c r="H39" s="173">
        <f t="shared" ca="1" si="16"/>
        <v>0</v>
      </c>
      <c r="I39" s="173">
        <f t="shared" ca="1" si="17"/>
        <v>0</v>
      </c>
      <c r="J39" s="173">
        <f t="shared" ca="1" si="18"/>
        <v>0</v>
      </c>
      <c r="K39" s="174">
        <f t="shared" ca="1" si="9"/>
        <v>56.979999999999976</v>
      </c>
      <c r="L39" s="175">
        <f t="shared" ca="1" si="6"/>
        <v>7.1224999999999969</v>
      </c>
      <c r="M39" s="174">
        <f t="shared" ca="1" si="10"/>
        <v>1.4</v>
      </c>
      <c r="N39" s="135"/>
      <c r="O39" s="135"/>
      <c r="P39" s="135"/>
    </row>
    <row r="40" spans="1:16" s="132" customFormat="1" ht="16.899999999999999" customHeight="1" x14ac:dyDescent="0.2">
      <c r="A40" s="143">
        <f t="shared" si="7"/>
        <v>38</v>
      </c>
      <c r="B40" s="171">
        <f t="shared" si="19"/>
        <v>44452</v>
      </c>
      <c r="C40" s="171">
        <f t="shared" si="19"/>
        <v>44458</v>
      </c>
      <c r="D40" s="134">
        <f t="shared" si="14"/>
        <v>1.54</v>
      </c>
      <c r="E40" s="172">
        <f t="shared" ca="1" si="12"/>
        <v>58.519999999999975</v>
      </c>
      <c r="F40" s="174">
        <f t="shared" ca="1" si="2"/>
        <v>7.3149999999999968</v>
      </c>
      <c r="G40" s="173">
        <f t="shared" ca="1" si="15"/>
        <v>0</v>
      </c>
      <c r="H40" s="173">
        <f t="shared" ca="1" si="16"/>
        <v>0</v>
      </c>
      <c r="I40" s="173">
        <f t="shared" ca="1" si="17"/>
        <v>0</v>
      </c>
      <c r="J40" s="173">
        <f t="shared" ca="1" si="18"/>
        <v>0</v>
      </c>
      <c r="K40" s="174">
        <f t="shared" ca="1" si="9"/>
        <v>58.519999999999975</v>
      </c>
      <c r="L40" s="175">
        <f t="shared" ca="1" si="6"/>
        <v>7.3149999999999968</v>
      </c>
      <c r="M40" s="174">
        <f t="shared" ca="1" si="10"/>
        <v>1.4</v>
      </c>
      <c r="N40" s="135"/>
      <c r="O40" s="135"/>
      <c r="P40" s="135"/>
    </row>
    <row r="41" spans="1:16" s="132" customFormat="1" ht="16.899999999999999" customHeight="1" x14ac:dyDescent="0.2">
      <c r="A41" s="143">
        <f t="shared" si="7"/>
        <v>39</v>
      </c>
      <c r="B41" s="171">
        <f t="shared" si="19"/>
        <v>44459</v>
      </c>
      <c r="C41" s="171">
        <f t="shared" si="19"/>
        <v>44465</v>
      </c>
      <c r="D41" s="134">
        <f t="shared" si="14"/>
        <v>1.54</v>
      </c>
      <c r="E41" s="172">
        <f t="shared" ca="1" si="12"/>
        <v>60.059999999999974</v>
      </c>
      <c r="F41" s="174">
        <f t="shared" ca="1" si="2"/>
        <v>7.5074999999999967</v>
      </c>
      <c r="G41" s="173">
        <f t="shared" ca="1" si="15"/>
        <v>0</v>
      </c>
      <c r="H41" s="173">
        <f t="shared" ca="1" si="16"/>
        <v>0</v>
      </c>
      <c r="I41" s="173">
        <f t="shared" ca="1" si="17"/>
        <v>0</v>
      </c>
      <c r="J41" s="173">
        <f t="shared" ca="1" si="18"/>
        <v>0</v>
      </c>
      <c r="K41" s="174">
        <f t="shared" ca="1" si="9"/>
        <v>60.059999999999974</v>
      </c>
      <c r="L41" s="175">
        <f t="shared" ca="1" si="6"/>
        <v>7.5074999999999967</v>
      </c>
      <c r="M41" s="174">
        <f t="shared" ca="1" si="10"/>
        <v>1.5</v>
      </c>
      <c r="N41" s="135"/>
      <c r="O41" s="135"/>
      <c r="P41" s="135"/>
    </row>
    <row r="42" spans="1:16" s="132" customFormat="1" ht="16.899999999999999" customHeight="1" x14ac:dyDescent="0.2">
      <c r="A42" s="143">
        <f t="shared" si="7"/>
        <v>40</v>
      </c>
      <c r="B42" s="171">
        <f t="shared" si="19"/>
        <v>44466</v>
      </c>
      <c r="C42" s="171">
        <f t="shared" si="19"/>
        <v>44472</v>
      </c>
      <c r="D42" s="134">
        <f t="shared" si="14"/>
        <v>1.54</v>
      </c>
      <c r="E42" s="172">
        <f t="shared" ca="1" si="12"/>
        <v>61.599999999999973</v>
      </c>
      <c r="F42" s="174">
        <f t="shared" ca="1" si="2"/>
        <v>7.6999999999999966</v>
      </c>
      <c r="G42" s="173">
        <f t="shared" ca="1" si="15"/>
        <v>0</v>
      </c>
      <c r="H42" s="173">
        <f t="shared" ca="1" si="16"/>
        <v>0</v>
      </c>
      <c r="I42" s="173">
        <f t="shared" ca="1" si="17"/>
        <v>0</v>
      </c>
      <c r="J42" s="173">
        <f t="shared" ca="1" si="18"/>
        <v>0</v>
      </c>
      <c r="K42" s="174">
        <f t="shared" ca="1" si="9"/>
        <v>61.599999999999973</v>
      </c>
      <c r="L42" s="175">
        <f t="shared" ca="1" si="6"/>
        <v>7.6999999999999966</v>
      </c>
      <c r="M42" s="174">
        <f t="shared" ca="1" si="10"/>
        <v>1.5</v>
      </c>
      <c r="N42" s="135"/>
      <c r="O42" s="135"/>
      <c r="P42" s="135"/>
    </row>
    <row r="43" spans="1:16" s="132" customFormat="1" ht="16.899999999999999" customHeight="1" x14ac:dyDescent="0.2">
      <c r="A43" s="143">
        <f t="shared" si="7"/>
        <v>41</v>
      </c>
      <c r="B43" s="171">
        <f t="shared" si="19"/>
        <v>44473</v>
      </c>
      <c r="C43" s="171">
        <f t="shared" si="19"/>
        <v>44479</v>
      </c>
      <c r="D43" s="134">
        <f t="shared" si="14"/>
        <v>1.54</v>
      </c>
      <c r="E43" s="172">
        <f t="shared" ca="1" si="12"/>
        <v>63.139999999999972</v>
      </c>
      <c r="F43" s="174">
        <f t="shared" ca="1" si="2"/>
        <v>7.8924999999999965</v>
      </c>
      <c r="G43" s="173">
        <f t="shared" ca="1" si="15"/>
        <v>0</v>
      </c>
      <c r="H43" s="173">
        <f t="shared" ca="1" si="16"/>
        <v>0</v>
      </c>
      <c r="I43" s="173">
        <f t="shared" ca="1" si="17"/>
        <v>0</v>
      </c>
      <c r="J43" s="173">
        <f t="shared" ca="1" si="18"/>
        <v>0</v>
      </c>
      <c r="K43" s="174">
        <f t="shared" ca="1" si="9"/>
        <v>63.139999999999972</v>
      </c>
      <c r="L43" s="175">
        <f t="shared" ca="1" si="6"/>
        <v>7.8924999999999965</v>
      </c>
      <c r="M43" s="174">
        <f t="shared" ca="1" si="10"/>
        <v>1.5</v>
      </c>
      <c r="N43" s="135"/>
      <c r="O43" s="135"/>
      <c r="P43" s="135"/>
    </row>
    <row r="44" spans="1:16" s="132" customFormat="1" ht="16.899999999999999" customHeight="1" x14ac:dyDescent="0.2">
      <c r="A44" s="143">
        <f t="shared" si="7"/>
        <v>42</v>
      </c>
      <c r="B44" s="171">
        <f t="shared" si="19"/>
        <v>44480</v>
      </c>
      <c r="C44" s="171">
        <f t="shared" si="19"/>
        <v>44486</v>
      </c>
      <c r="D44" s="134">
        <f t="shared" si="14"/>
        <v>1.54</v>
      </c>
      <c r="E44" s="172">
        <f t="shared" ca="1" si="12"/>
        <v>64.679999999999978</v>
      </c>
      <c r="F44" s="174">
        <f t="shared" ca="1" si="2"/>
        <v>8.0849999999999973</v>
      </c>
      <c r="G44" s="173">
        <f t="shared" ca="1" si="15"/>
        <v>0</v>
      </c>
      <c r="H44" s="173">
        <f t="shared" ca="1" si="16"/>
        <v>0</v>
      </c>
      <c r="I44" s="173">
        <f t="shared" ca="1" si="17"/>
        <v>0</v>
      </c>
      <c r="J44" s="173">
        <f t="shared" ca="1" si="18"/>
        <v>0</v>
      </c>
      <c r="K44" s="174">
        <f t="shared" ca="1" si="9"/>
        <v>64.679999999999978</v>
      </c>
      <c r="L44" s="175">
        <f t="shared" ca="1" si="6"/>
        <v>8.0849999999999973</v>
      </c>
      <c r="M44" s="174">
        <f t="shared" ca="1" si="10"/>
        <v>1.6</v>
      </c>
      <c r="N44" s="135"/>
      <c r="O44" s="135"/>
      <c r="P44" s="135"/>
    </row>
    <row r="45" spans="1:16" s="132" customFormat="1" ht="16.899999999999999" customHeight="1" x14ac:dyDescent="0.2">
      <c r="A45" s="143">
        <f t="shared" si="7"/>
        <v>43</v>
      </c>
      <c r="B45" s="171">
        <f t="shared" si="19"/>
        <v>44487</v>
      </c>
      <c r="C45" s="171">
        <f t="shared" si="19"/>
        <v>44493</v>
      </c>
      <c r="D45" s="134">
        <f t="shared" si="14"/>
        <v>1.54</v>
      </c>
      <c r="E45" s="172">
        <f t="shared" ca="1" si="12"/>
        <v>66.219999999999985</v>
      </c>
      <c r="F45" s="174">
        <f t="shared" ca="1" si="2"/>
        <v>8.2774999999999981</v>
      </c>
      <c r="G45" s="173">
        <f t="shared" ca="1" si="15"/>
        <v>0</v>
      </c>
      <c r="H45" s="173">
        <f t="shared" ca="1" si="16"/>
        <v>0</v>
      </c>
      <c r="I45" s="173">
        <f t="shared" ca="1" si="17"/>
        <v>0</v>
      </c>
      <c r="J45" s="173">
        <f t="shared" ca="1" si="18"/>
        <v>0</v>
      </c>
      <c r="K45" s="174">
        <f t="shared" ca="1" si="9"/>
        <v>66.219999999999985</v>
      </c>
      <c r="L45" s="175">
        <f t="shared" ca="1" si="6"/>
        <v>8.2774999999999981</v>
      </c>
      <c r="M45" s="174">
        <f t="shared" ca="1" si="10"/>
        <v>1.6</v>
      </c>
      <c r="N45" s="135"/>
      <c r="O45" s="135"/>
      <c r="P45" s="135"/>
    </row>
    <row r="46" spans="1:16" s="132" customFormat="1" ht="16.899999999999999" customHeight="1" x14ac:dyDescent="0.2">
      <c r="A46" s="143">
        <f t="shared" si="7"/>
        <v>44</v>
      </c>
      <c r="B46" s="171">
        <f t="shared" si="19"/>
        <v>44494</v>
      </c>
      <c r="C46" s="171">
        <f t="shared" si="19"/>
        <v>44500</v>
      </c>
      <c r="D46" s="134">
        <f t="shared" si="14"/>
        <v>1.54</v>
      </c>
      <c r="E46" s="172">
        <f t="shared" ca="1" si="12"/>
        <v>67.759999999999991</v>
      </c>
      <c r="F46" s="174">
        <f t="shared" ca="1" si="2"/>
        <v>8.4699999999999989</v>
      </c>
      <c r="G46" s="173">
        <f t="shared" ca="1" si="15"/>
        <v>0</v>
      </c>
      <c r="H46" s="173">
        <f t="shared" ca="1" si="16"/>
        <v>0</v>
      </c>
      <c r="I46" s="173">
        <f t="shared" ca="1" si="17"/>
        <v>0</v>
      </c>
      <c r="J46" s="173">
        <f t="shared" ca="1" si="18"/>
        <v>0</v>
      </c>
      <c r="K46" s="174">
        <f t="shared" ca="1" si="9"/>
        <v>67.759999999999991</v>
      </c>
      <c r="L46" s="175">
        <f t="shared" ca="1" si="6"/>
        <v>8.4699999999999989</v>
      </c>
      <c r="M46" s="174">
        <f t="shared" ca="1" si="10"/>
        <v>1.6</v>
      </c>
      <c r="N46" s="135"/>
      <c r="O46" s="135"/>
      <c r="P46" s="135"/>
    </row>
    <row r="47" spans="1:16" s="132" customFormat="1" ht="16.899999999999999" customHeight="1" x14ac:dyDescent="0.2">
      <c r="A47" s="143">
        <f t="shared" si="7"/>
        <v>45</v>
      </c>
      <c r="B47" s="171">
        <f t="shared" si="19"/>
        <v>44501</v>
      </c>
      <c r="C47" s="171">
        <f t="shared" si="19"/>
        <v>44507</v>
      </c>
      <c r="D47" s="134">
        <f t="shared" si="14"/>
        <v>1.54</v>
      </c>
      <c r="E47" s="172">
        <f t="shared" ca="1" si="12"/>
        <v>69.3</v>
      </c>
      <c r="F47" s="174">
        <f t="shared" ca="1" si="2"/>
        <v>8.6624999999999996</v>
      </c>
      <c r="G47" s="173">
        <f t="shared" ca="1" si="15"/>
        <v>0</v>
      </c>
      <c r="H47" s="173">
        <f t="shared" ca="1" si="16"/>
        <v>0</v>
      </c>
      <c r="I47" s="173">
        <f t="shared" ca="1" si="17"/>
        <v>0</v>
      </c>
      <c r="J47" s="173">
        <f t="shared" ca="1" si="18"/>
        <v>0</v>
      </c>
      <c r="K47" s="174">
        <f t="shared" ca="1" si="9"/>
        <v>69.3</v>
      </c>
      <c r="L47" s="175">
        <f t="shared" ca="1" si="6"/>
        <v>8.6624999999999996</v>
      </c>
      <c r="M47" s="174">
        <f t="shared" ca="1" si="10"/>
        <v>1.7</v>
      </c>
      <c r="N47" s="135"/>
      <c r="O47" s="135"/>
      <c r="P47" s="135"/>
    </row>
    <row r="48" spans="1:16" s="132" customFormat="1" ht="16.899999999999999" customHeight="1" x14ac:dyDescent="0.2">
      <c r="A48" s="143">
        <f t="shared" si="7"/>
        <v>46</v>
      </c>
      <c r="B48" s="171">
        <f t="shared" si="19"/>
        <v>44508</v>
      </c>
      <c r="C48" s="171">
        <f t="shared" si="19"/>
        <v>44514</v>
      </c>
      <c r="D48" s="134">
        <f t="shared" si="14"/>
        <v>1.54</v>
      </c>
      <c r="E48" s="172">
        <f t="shared" ca="1" si="12"/>
        <v>70.84</v>
      </c>
      <c r="F48" s="174">
        <f t="shared" ca="1" si="2"/>
        <v>8.8550000000000004</v>
      </c>
      <c r="G48" s="173">
        <f t="shared" ca="1" si="15"/>
        <v>0</v>
      </c>
      <c r="H48" s="173">
        <f t="shared" ca="1" si="16"/>
        <v>0</v>
      </c>
      <c r="I48" s="173">
        <f t="shared" ca="1" si="17"/>
        <v>0</v>
      </c>
      <c r="J48" s="173">
        <f t="shared" ca="1" si="18"/>
        <v>0</v>
      </c>
      <c r="K48" s="174">
        <f t="shared" ca="1" si="9"/>
        <v>70.84</v>
      </c>
      <c r="L48" s="175">
        <f t="shared" ca="1" si="6"/>
        <v>8.8550000000000004</v>
      </c>
      <c r="M48" s="174">
        <f t="shared" ca="1" si="10"/>
        <v>1.7</v>
      </c>
      <c r="N48" s="135"/>
      <c r="O48" s="135"/>
      <c r="P48" s="135"/>
    </row>
    <row r="49" spans="1:16" s="132" customFormat="1" ht="16.899999999999999" customHeight="1" x14ac:dyDescent="0.2">
      <c r="A49" s="143">
        <f t="shared" si="7"/>
        <v>47</v>
      </c>
      <c r="B49" s="171">
        <f t="shared" si="19"/>
        <v>44515</v>
      </c>
      <c r="C49" s="171">
        <f t="shared" si="19"/>
        <v>44521</v>
      </c>
      <c r="D49" s="134">
        <f t="shared" si="14"/>
        <v>1.54</v>
      </c>
      <c r="E49" s="172">
        <f t="shared" ca="1" si="12"/>
        <v>72.38000000000001</v>
      </c>
      <c r="F49" s="174">
        <f t="shared" ca="1" si="2"/>
        <v>9.0475000000000012</v>
      </c>
      <c r="G49" s="173">
        <f t="shared" ca="1" si="15"/>
        <v>0</v>
      </c>
      <c r="H49" s="173">
        <f t="shared" ca="1" si="16"/>
        <v>0</v>
      </c>
      <c r="I49" s="173">
        <f t="shared" ca="1" si="17"/>
        <v>0</v>
      </c>
      <c r="J49" s="173">
        <f t="shared" ca="1" si="18"/>
        <v>0</v>
      </c>
      <c r="K49" s="174">
        <f t="shared" ca="1" si="9"/>
        <v>72.38000000000001</v>
      </c>
      <c r="L49" s="175">
        <f t="shared" ca="1" si="6"/>
        <v>9.0475000000000012</v>
      </c>
      <c r="M49" s="174">
        <f t="shared" ca="1" si="10"/>
        <v>1.8</v>
      </c>
      <c r="N49" s="135"/>
      <c r="O49" s="135"/>
      <c r="P49" s="135"/>
    </row>
    <row r="50" spans="1:16" s="132" customFormat="1" ht="16.899999999999999" customHeight="1" x14ac:dyDescent="0.2">
      <c r="A50" s="143">
        <f t="shared" si="7"/>
        <v>48</v>
      </c>
      <c r="B50" s="171">
        <f t="shared" si="19"/>
        <v>44522</v>
      </c>
      <c r="C50" s="171">
        <f t="shared" si="19"/>
        <v>44528</v>
      </c>
      <c r="D50" s="134">
        <f t="shared" si="14"/>
        <v>1.54</v>
      </c>
      <c r="E50" s="172">
        <f t="shared" ca="1" si="12"/>
        <v>73.920000000000016</v>
      </c>
      <c r="F50" s="174">
        <f t="shared" ca="1" si="2"/>
        <v>9.240000000000002</v>
      </c>
      <c r="G50" s="173">
        <f t="shared" ca="1" si="15"/>
        <v>0</v>
      </c>
      <c r="H50" s="173">
        <f t="shared" ca="1" si="16"/>
        <v>0</v>
      </c>
      <c r="I50" s="173">
        <f t="shared" ca="1" si="17"/>
        <v>0</v>
      </c>
      <c r="J50" s="173">
        <f t="shared" ca="1" si="18"/>
        <v>0</v>
      </c>
      <c r="K50" s="174">
        <f t="shared" ca="1" si="9"/>
        <v>73.920000000000016</v>
      </c>
      <c r="L50" s="175">
        <f t="shared" ca="1" si="6"/>
        <v>9.240000000000002</v>
      </c>
      <c r="M50" s="174">
        <f t="shared" ca="1" si="10"/>
        <v>1.8</v>
      </c>
      <c r="N50" s="135"/>
      <c r="O50" s="135"/>
      <c r="P50" s="135"/>
    </row>
    <row r="51" spans="1:16" s="132" customFormat="1" ht="16.899999999999999" customHeight="1" x14ac:dyDescent="0.2">
      <c r="A51" s="143">
        <f t="shared" si="7"/>
        <v>49</v>
      </c>
      <c r="B51" s="171">
        <f t="shared" si="19"/>
        <v>44529</v>
      </c>
      <c r="C51" s="171">
        <f t="shared" si="19"/>
        <v>44535</v>
      </c>
      <c r="D51" s="134">
        <f t="shared" si="14"/>
        <v>1.54</v>
      </c>
      <c r="E51" s="172">
        <f t="shared" ca="1" si="12"/>
        <v>75.460000000000022</v>
      </c>
      <c r="F51" s="174">
        <f t="shared" ca="1" si="2"/>
        <v>9.4325000000000028</v>
      </c>
      <c r="G51" s="173">
        <f t="shared" ca="1" si="15"/>
        <v>0</v>
      </c>
      <c r="H51" s="173">
        <f t="shared" ca="1" si="16"/>
        <v>0</v>
      </c>
      <c r="I51" s="173">
        <f t="shared" ca="1" si="17"/>
        <v>0</v>
      </c>
      <c r="J51" s="173">
        <f t="shared" ca="1" si="18"/>
        <v>0</v>
      </c>
      <c r="K51" s="174">
        <f t="shared" ca="1" si="9"/>
        <v>75.460000000000022</v>
      </c>
      <c r="L51" s="175">
        <f t="shared" ca="1" si="6"/>
        <v>9.4325000000000028</v>
      </c>
      <c r="M51" s="174">
        <f t="shared" ca="1" si="10"/>
        <v>1.8</v>
      </c>
      <c r="N51" s="135"/>
      <c r="O51" s="135"/>
      <c r="P51" s="135"/>
    </row>
    <row r="52" spans="1:16" s="132" customFormat="1" ht="16.899999999999999" customHeight="1" x14ac:dyDescent="0.2">
      <c r="A52" s="143">
        <f t="shared" si="7"/>
        <v>50</v>
      </c>
      <c r="B52" s="171">
        <f t="shared" si="19"/>
        <v>44536</v>
      </c>
      <c r="C52" s="171">
        <f t="shared" si="19"/>
        <v>44542</v>
      </c>
      <c r="D52" s="134">
        <f t="shared" si="14"/>
        <v>1.54</v>
      </c>
      <c r="E52" s="172">
        <f t="shared" ca="1" si="12"/>
        <v>77.000000000000028</v>
      </c>
      <c r="F52" s="174">
        <f t="shared" ca="1" si="2"/>
        <v>9.6250000000000036</v>
      </c>
      <c r="G52" s="173">
        <f t="shared" ca="1" si="15"/>
        <v>0</v>
      </c>
      <c r="H52" s="173">
        <f t="shared" ca="1" si="16"/>
        <v>0</v>
      </c>
      <c r="I52" s="173">
        <f t="shared" ca="1" si="17"/>
        <v>0</v>
      </c>
      <c r="J52" s="173">
        <f t="shared" ca="1" si="18"/>
        <v>0</v>
      </c>
      <c r="K52" s="174">
        <f t="shared" ca="1" si="9"/>
        <v>77.000000000000028</v>
      </c>
      <c r="L52" s="175">
        <f t="shared" ca="1" si="6"/>
        <v>9.6250000000000036</v>
      </c>
      <c r="M52" s="174">
        <f t="shared" ca="1" si="10"/>
        <v>1.9</v>
      </c>
      <c r="N52" s="135"/>
      <c r="O52" s="135"/>
      <c r="P52" s="135"/>
    </row>
    <row r="53" spans="1:16" s="132" customFormat="1" ht="16.899999999999999" customHeight="1" x14ac:dyDescent="0.2">
      <c r="A53" s="143">
        <f t="shared" si="7"/>
        <v>51</v>
      </c>
      <c r="B53" s="171">
        <f t="shared" ref="B53:C55" si="20">B52+7</f>
        <v>44543</v>
      </c>
      <c r="C53" s="171">
        <f t="shared" si="20"/>
        <v>44549</v>
      </c>
      <c r="D53" s="134">
        <f t="shared" si="14"/>
        <v>1.54</v>
      </c>
      <c r="E53" s="172">
        <f t="shared" ca="1" si="12"/>
        <v>78.540000000000035</v>
      </c>
      <c r="F53" s="174">
        <f t="shared" ca="1" si="2"/>
        <v>9.8175000000000043</v>
      </c>
      <c r="G53" s="173">
        <f t="shared" ca="1" si="15"/>
        <v>0</v>
      </c>
      <c r="H53" s="173">
        <f t="shared" ca="1" si="16"/>
        <v>0</v>
      </c>
      <c r="I53" s="173">
        <f t="shared" ca="1" si="17"/>
        <v>0</v>
      </c>
      <c r="J53" s="173">
        <f t="shared" ca="1" si="18"/>
        <v>0</v>
      </c>
      <c r="K53" s="174">
        <f t="shared" ca="1" si="9"/>
        <v>78.540000000000035</v>
      </c>
      <c r="L53" s="175">
        <f t="shared" ca="1" si="6"/>
        <v>9.8175000000000043</v>
      </c>
      <c r="M53" s="174">
        <f t="shared" ca="1" si="10"/>
        <v>1.9</v>
      </c>
      <c r="N53" s="135"/>
      <c r="O53" s="135"/>
      <c r="P53" s="135"/>
    </row>
    <row r="54" spans="1:16" s="132" customFormat="1" ht="16.899999999999999" customHeight="1" x14ac:dyDescent="0.2">
      <c r="A54" s="143">
        <f t="shared" si="7"/>
        <v>52</v>
      </c>
      <c r="B54" s="171">
        <f t="shared" si="20"/>
        <v>44550</v>
      </c>
      <c r="C54" s="171">
        <f t="shared" si="20"/>
        <v>44556</v>
      </c>
      <c r="D54" s="134">
        <f t="shared" si="14"/>
        <v>1.54</v>
      </c>
      <c r="E54" s="172">
        <f t="shared" ca="1" si="12"/>
        <v>80.080000000000041</v>
      </c>
      <c r="F54" s="174">
        <f t="shared" ca="1" si="2"/>
        <v>10.010000000000005</v>
      </c>
      <c r="G54" s="173">
        <f t="shared" ca="1" si="15"/>
        <v>0</v>
      </c>
      <c r="H54" s="173">
        <f t="shared" ca="1" si="16"/>
        <v>0</v>
      </c>
      <c r="I54" s="173">
        <f t="shared" ca="1" si="17"/>
        <v>0</v>
      </c>
      <c r="J54" s="173">
        <f t="shared" ca="1" si="18"/>
        <v>0</v>
      </c>
      <c r="K54" s="174">
        <f t="shared" ca="1" si="9"/>
        <v>80.080000000000041</v>
      </c>
      <c r="L54" s="175">
        <f t="shared" ca="1" si="6"/>
        <v>10.010000000000005</v>
      </c>
      <c r="M54" s="174">
        <f t="shared" ca="1" si="10"/>
        <v>2</v>
      </c>
      <c r="N54" s="135"/>
      <c r="O54" s="135"/>
      <c r="P54" s="135"/>
    </row>
    <row r="55" spans="1:16" x14ac:dyDescent="0.2">
      <c r="A55" s="143">
        <f t="shared" si="7"/>
        <v>1</v>
      </c>
      <c r="B55" s="171">
        <f t="shared" si="20"/>
        <v>44557</v>
      </c>
      <c r="C55" s="171">
        <f t="shared" si="20"/>
        <v>44563</v>
      </c>
      <c r="D55" s="134">
        <f t="shared" ref="D55" si="21">Q$3/2</f>
        <v>1.54</v>
      </c>
      <c r="E55" s="172">
        <f t="shared" ca="1" si="12"/>
        <v>81.620000000000047</v>
      </c>
      <c r="F55" s="174">
        <f t="shared" ref="F55" ca="1" si="22">E55/8</f>
        <v>10.202500000000006</v>
      </c>
      <c r="G55" s="173">
        <f t="shared" ca="1" si="15"/>
        <v>0</v>
      </c>
      <c r="H55" s="173">
        <f t="shared" ca="1" si="16"/>
        <v>0</v>
      </c>
      <c r="I55" s="173">
        <f t="shared" ca="1" si="17"/>
        <v>0</v>
      </c>
      <c r="J55" s="173">
        <f t="shared" ca="1" si="18"/>
        <v>0</v>
      </c>
      <c r="K55" s="174">
        <f t="shared" ref="K55" ca="1" si="23">K54+D55-G55</f>
        <v>81.620000000000047</v>
      </c>
      <c r="L55" s="175">
        <f t="shared" ref="L55" ca="1" si="24">K55/8</f>
        <v>10.202500000000006</v>
      </c>
      <c r="M55" s="174">
        <f t="shared" ref="M55" ca="1" si="25">ROUNDDOWN(L55/5,1)</f>
        <v>2</v>
      </c>
      <c r="N55" s="123"/>
      <c r="O55" s="123"/>
      <c r="P55" s="123"/>
    </row>
  </sheetData>
  <mergeCells count="1">
    <mergeCell ref="Q2:R2"/>
  </mergeCells>
  <conditionalFormatting sqref="K1:M2 K56:M1048576">
    <cfRule type="cellIs" dxfId="51" priority="4" operator="lessThan">
      <formula>0</formula>
    </cfRule>
  </conditionalFormatting>
  <conditionalFormatting sqref="A3 C3:M3 A4:M55">
    <cfRule type="expression" dxfId="50" priority="2">
      <formula>TODAY()&gt;($C3+1)</formula>
    </cfRule>
  </conditionalFormatting>
  <conditionalFormatting sqref="C3:M55">
    <cfRule type="cellIs" dxfId="49" priority="1" operator="equal">
      <formula>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OFFSET(Projects!$A$1,1,0,COUNTA(Projects!$A:$A)-1,1)</xm:f>
          </x14:formula1>
          <xm:sqref>T3:T6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applyStyles="1" summaryBelow="0" summaryRight="0"/>
    <pageSetUpPr fitToPage="1"/>
  </sheetPr>
  <dimension ref="A1:X45"/>
  <sheetViews>
    <sheetView showGridLines="0" tabSelected="1" zoomScaleNormal="100" zoomScaleSheetLayoutView="90" workbookViewId="0">
      <pane xSplit="5" ySplit="3" topLeftCell="F4" activePane="bottomRight" state="frozen"/>
      <selection activeCell="X4" sqref="X4"/>
      <selection pane="topRight" activeCell="X4" sqref="X4"/>
      <selection pane="bottomLeft" activeCell="X4" sqref="X4"/>
      <selection pane="bottomRight" activeCell="R10" sqref="R10"/>
    </sheetView>
  </sheetViews>
  <sheetFormatPr defaultColWidth="0" defaultRowHeight="15" zeroHeight="1" outlineLevelRow="3" outlineLevelCol="2" x14ac:dyDescent="0.2"/>
  <cols>
    <col min="1" max="1" width="44.83203125" style="70" customWidth="1" collapsed="1"/>
    <col min="2" max="2" width="21.6640625" style="53" hidden="1" customWidth="1" outlineLevel="2"/>
    <col min="3" max="3" width="19.6640625" style="53" hidden="1" customWidth="1" outlineLevel="2"/>
    <col min="4" max="4" width="10.1640625" style="53" hidden="1" customWidth="1" outlineLevel="2"/>
    <col min="5" max="5" width="18" style="53" hidden="1" customWidth="1" outlineLevel="2"/>
    <col min="6" max="9" width="7.83203125" style="54" customWidth="1"/>
    <col min="10" max="10" width="7.83203125" style="155" customWidth="1" collapsed="1"/>
    <col min="11" max="11" width="7.83203125" style="54" hidden="1" customWidth="1" outlineLevel="1"/>
    <col min="12" max="12" width="7.83203125" style="167" hidden="1" customWidth="1" outlineLevel="1"/>
    <col min="13" max="13" width="15.83203125" style="54" hidden="1" customWidth="1" outlineLevel="2"/>
    <col min="14" max="17" width="10.83203125" style="224" customWidth="1"/>
    <col min="18" max="18" width="10.83203125" style="154" customWidth="1" collapsed="1"/>
    <col min="19" max="19" width="10.83203125" style="224" hidden="1" customWidth="1" outlineLevel="1"/>
    <col min="20" max="20" width="10.83203125" style="185" hidden="1" customWidth="1" outlineLevel="1"/>
    <col min="21" max="21" width="11.5" style="224" hidden="1" customWidth="1" outlineLevel="2"/>
    <col min="22" max="22" width="11.1640625" style="55" bestFit="1" customWidth="1"/>
    <col min="23" max="23" width="10.83203125" style="69" customWidth="1"/>
    <col min="24" max="24" width="3.5" customWidth="1"/>
    <col min="25" max="16384" width="9.1640625" hidden="1"/>
  </cols>
  <sheetData>
    <row r="1" spans="1:24" s="48" customFormat="1" ht="16.5" thickBot="1" x14ac:dyDescent="0.25">
      <c r="A1" s="73" t="str">
        <f ca="1">"Timecard for Week "&amp;TEXT(WEEKNUM($L$2,2),"0#")</f>
        <v>Timecard for Week 02</v>
      </c>
      <c r="B1" s="49"/>
      <c r="C1" s="49"/>
      <c r="D1" s="49"/>
      <c r="E1" s="50"/>
      <c r="F1" s="147"/>
      <c r="G1" s="148"/>
      <c r="H1" s="149" t="s">
        <v>158</v>
      </c>
      <c r="J1" s="153"/>
      <c r="K1" s="148"/>
      <c r="L1" s="166"/>
      <c r="M1" s="60"/>
      <c r="N1" s="190"/>
      <c r="O1" s="191"/>
      <c r="P1" s="146" t="s">
        <v>9</v>
      </c>
      <c r="R1" s="153"/>
      <c r="S1" s="191"/>
      <c r="T1" s="183"/>
      <c r="U1" s="72"/>
      <c r="V1" s="323" t="str">
        <f ca="1">IF(NOT(ISERROR(FIND("(",MID(CELL("filename",V1),FIND("]",CELL("filename",V1))+1,255)))),"Update Tabname",IF(WEEKDAY(DATE(LEFT(MID(CELL("filename",V1),FIND("]",CELL("filename",V1))+1,255),4),MID(MID(CELL("filename",V1),FIND("]",CELL("filename",V1))+1,255),6,2),MID(MID(CELL("filename",V1),FIND("]",CELL("filename",V1))+1,255),9,2)),2)&lt;&gt;7,"Tabname isn't Sunday",TEXT(DATE(LEFT(MID(CELL("filename",V1),FIND("]",CELL("filename",V1))+1,255),4),MID(MID(CELL("filename",V1),FIND("]",CELL("filename",V1))+1,255),6,2),RIGHT(MID(CELL("filename",V1),FIND("]",CELL("filename",V1))+1,255),2)-6),"yyyy-mm-dd")&amp;" "&amp;TEXT(DATE(LEFT(MID(CELL("filename",V1),FIND("]",CELL("filename",V1))+1,255),4),MID(MID(CELL("filename",V1),FIND("]",CELL("filename",V1))+1,255),6,2),RIGHT(MID(CELL("filename",V1),FIND("]",CELL("filename",V1))+1,255),2)),"yyyy-mm-dd")))</f>
        <v>2021-01-04 2021-01-10</v>
      </c>
      <c r="W1" s="325" t="str">
        <f ca="1">IF((COUNTIF(OFFSET($D$4,0,0,MAX(COUNTIF($D$4:$D$43,"Leave"),1),1),"Leave")&lt;&gt;COUNTIF($D$4:$D$43,"Leave")),"Sort by color to force absence(s) to top row(s)!","")</f>
        <v/>
      </c>
      <c r="X1" s="7"/>
    </row>
    <row r="2" spans="1:24" s="7" customFormat="1" ht="12.75" thickBot="1" x14ac:dyDescent="0.25">
      <c r="A2" s="71"/>
      <c r="B2" s="62"/>
      <c r="C2" s="56"/>
      <c r="D2" s="231"/>
      <c r="E2" s="57"/>
      <c r="F2" s="150">
        <f t="shared" ref="F2:K2" ca="1" si="0">DATE(YEAR(G$2),MONTH(G$2),DAY(G$2)-1)</f>
        <v>44200</v>
      </c>
      <c r="G2" s="150">
        <f t="shared" ca="1" si="0"/>
        <v>44201</v>
      </c>
      <c r="H2" s="150">
        <f t="shared" ca="1" si="0"/>
        <v>44202</v>
      </c>
      <c r="I2" s="150">
        <f t="shared" ca="1" si="0"/>
        <v>44203</v>
      </c>
      <c r="J2" s="150">
        <f t="shared" ca="1" si="0"/>
        <v>44204</v>
      </c>
      <c r="K2" s="150">
        <f t="shared" ca="1" si="0"/>
        <v>44205</v>
      </c>
      <c r="L2" s="150">
        <f ca="1">DATE(LEFT(MID(CELL("filename",V1),FIND("]",CELL("filename",V1))+1,255),4),MID(MID(CELL("filename",V1),FIND("]",CELL("filename",V1))+1,255),6,2),RIGHT(MID(CELL("filename",V1),FIND("]",CELL("filename",V1))+1,255),2))</f>
        <v>44206</v>
      </c>
      <c r="M2" s="68" t="s">
        <v>97</v>
      </c>
      <c r="N2" s="151">
        <f t="shared" ref="N2:T2" ca="1" si="1">F2</f>
        <v>44200</v>
      </c>
      <c r="O2" s="152">
        <f t="shared" ca="1" si="1"/>
        <v>44201</v>
      </c>
      <c r="P2" s="152">
        <f t="shared" ca="1" si="1"/>
        <v>44202</v>
      </c>
      <c r="Q2" s="152">
        <f t="shared" ca="1" si="1"/>
        <v>44203</v>
      </c>
      <c r="R2" s="152">
        <f t="shared" ca="1" si="1"/>
        <v>44204</v>
      </c>
      <c r="S2" s="152">
        <f t="shared" ca="1" si="1"/>
        <v>44205</v>
      </c>
      <c r="T2" s="152">
        <f t="shared" ca="1" si="1"/>
        <v>44206</v>
      </c>
      <c r="U2" s="204" t="s">
        <v>9</v>
      </c>
      <c r="V2" s="324"/>
      <c r="W2" s="326"/>
      <c r="X2" s="199"/>
    </row>
    <row r="3" spans="1:24" s="58" customFormat="1" ht="24.75" thickBot="1" x14ac:dyDescent="0.25">
      <c r="A3" s="230" t="s">
        <v>95</v>
      </c>
      <c r="B3" s="74" t="s">
        <v>2</v>
      </c>
      <c r="C3" s="74" t="s">
        <v>3</v>
      </c>
      <c r="D3" s="74" t="s">
        <v>0</v>
      </c>
      <c r="E3" s="74" t="s">
        <v>91</v>
      </c>
      <c r="F3" s="75" t="s">
        <v>4</v>
      </c>
      <c r="G3" s="76" t="s">
        <v>5</v>
      </c>
      <c r="H3" s="76" t="s">
        <v>6</v>
      </c>
      <c r="I3" s="76" t="s">
        <v>7</v>
      </c>
      <c r="J3" s="76" t="s">
        <v>8</v>
      </c>
      <c r="K3" s="76" t="s">
        <v>18</v>
      </c>
      <c r="L3" s="76" t="s">
        <v>19</v>
      </c>
      <c r="M3" s="77" t="s">
        <v>9</v>
      </c>
      <c r="N3" s="78" t="s">
        <v>11</v>
      </c>
      <c r="O3" s="79" t="s">
        <v>12</v>
      </c>
      <c r="P3" s="79" t="s">
        <v>13</v>
      </c>
      <c r="Q3" s="79" t="s">
        <v>14</v>
      </c>
      <c r="R3" s="229" t="s">
        <v>15</v>
      </c>
      <c r="S3" s="79" t="s">
        <v>16</v>
      </c>
      <c r="T3" s="79" t="s">
        <v>17</v>
      </c>
      <c r="U3" s="77" t="s">
        <v>98</v>
      </c>
      <c r="V3" s="77" t="s">
        <v>10</v>
      </c>
      <c r="W3" s="222" t="s">
        <v>168</v>
      </c>
      <c r="X3" s="69"/>
    </row>
    <row r="4" spans="1:24" s="59" customFormat="1" ht="12" customHeight="1" x14ac:dyDescent="0.2">
      <c r="A4" s="375" t="s">
        <v>173</v>
      </c>
      <c r="B4" s="373" t="str">
        <f ca="1">IFERROR(VLOOKUP(Week02[[#This Row],[Project-Task Nickname]],OFFSET(Projects!$A$1,1,0,COUNTA(Projects!$A:$A)-1,6),COLUMN(),FALSE),"")</f>
        <v>Project Name Example</v>
      </c>
      <c r="C4" s="374" t="str">
        <f ca="1">IFERROR(VLOOKUP(Week02[[#This Row],[Project-Task Nickname]],OFFSET(Projects!$A$1,1,0,COUNTA(Projects!$A:$A)-1,6),COLUMN(),FALSE),"")</f>
        <v>Task Name Example</v>
      </c>
      <c r="D4" s="255" t="str">
        <f ca="1">IFERROR(VLOOKUP(Week02[[#This Row],[Project-Task Nickname]],OFFSET(Projects!$A$1,1,0,COUNTA(Projects!$A:$A)-1,6),COLUMN(),FALSE),"")</f>
        <v>Regular</v>
      </c>
      <c r="E4" s="255" t="str">
        <f ca="1">IFERROR(VLOOKUP(Week02[[#This Row],[Project-Task Nickname]],OFFSET(Projects!$A$1,1,0,COUNTA(Projects!$A:$A)-1,6),COLUMN(),FALSE),"")</f>
        <v>Billable</v>
      </c>
      <c r="F4" s="359">
        <v>8</v>
      </c>
      <c r="G4" s="360"/>
      <c r="H4" s="360"/>
      <c r="I4" s="360"/>
      <c r="J4" s="361"/>
      <c r="K4" s="360"/>
      <c r="L4" s="362"/>
      <c r="M4" s="355" t="b">
        <f>IF(AND(ISBLANK(Week02[[#This Row],[Mo]]),ISBLANK(Week02[[#This Row],[Tu]]),ISBLANK(Week02[[#This Row],[We]]),ISBLANK(Week02[[#This Row],[Thu]]),ISBLANK(Week02[[#This Row],[Fr]]),ISBLANK(Week02[[#This Row],[Sat]]),ISBLANK(Week02[[#This Row],[Sun]])),FALSE,TRUE)</f>
        <v>1</v>
      </c>
      <c r="N4" s="248" t="s">
        <v>179</v>
      </c>
      <c r="O4" s="249"/>
      <c r="P4" s="249"/>
      <c r="Q4" s="249"/>
      <c r="R4" s="250"/>
      <c r="S4" s="249"/>
      <c r="T4" s="251"/>
      <c r="U4" s="252" t="b">
        <f ca="1">IFERROR(VLOOKUP(Week02[[#This Row],[Project-Task Nickname]],OFFSET(Projects!$A$1,1,0,COUNTA(Projects!$A:$A)-1,6),6,FALSE),FALSE)</f>
        <v>1</v>
      </c>
      <c r="V4" s="349">
        <f>SUM(Week02[[#This Row],[M]:[Su]])</f>
        <v>8</v>
      </c>
      <c r="W4" s="352" t="str">
        <f ca="1">IF(OR(Week02[[#This Row],[Type]]="Leave",Week02[[#This Row],[Week]]=0),"N","Y")</f>
        <v>Y</v>
      </c>
      <c r="X4" s="7"/>
    </row>
    <row r="5" spans="1:24" s="51" customFormat="1" ht="12" customHeight="1" x14ac:dyDescent="0.2">
      <c r="A5" s="375"/>
      <c r="B5" s="373" t="str">
        <f ca="1">IFERROR(VLOOKUP(Week02[[#Headers],[Project-Task Nickname]],OFFSET(Projects!$A$1,1,0,COUNTA(Projects!$A:$A)-1,6),COLUMN(),FALSE),"")</f>
        <v/>
      </c>
      <c r="C5" s="374" t="str">
        <f ca="1">IFERROR(VLOOKUP(Week02[[#This Row],[Project-Task Nickname]],OFFSET(Projects!$A$1,1,0,COUNTA(Projects!$A:$A)-1,6),COLUMN(),FALSE),"")</f>
        <v/>
      </c>
      <c r="D5" s="255" t="str">
        <f ca="1">IFERROR(VLOOKUP(Week02[[#This Row],[Project-Task Nickname]],OFFSET(Projects!$A$1,1,0,COUNTA(Projects!$A:$A)-1,6),COLUMN(),FALSE),"")</f>
        <v/>
      </c>
      <c r="E5" s="255" t="str">
        <f ca="1">IFERROR(VLOOKUP(Week02[[#This Row],[Project-Task Nickname]],OFFSET(Projects!$A$1,1,0,COUNTA(Projects!$A:$A)-1,6),COLUMN(),FALSE),"")</f>
        <v/>
      </c>
      <c r="F5" s="359"/>
      <c r="G5" s="360"/>
      <c r="H5" s="360"/>
      <c r="I5" s="360"/>
      <c r="J5" s="361"/>
      <c r="K5" s="360"/>
      <c r="L5" s="362"/>
      <c r="M5" s="355" t="b">
        <f t="shared" ref="M4:M23" si="2">IF(AND(ISBLANK(N5),ISBLANK(O5),ISBLANK(P5),ISBLANK(Q5),ISBLANK(R5),ISBLANK(S5),ISBLANK(T5)),FALSE,TRUE)</f>
        <v>0</v>
      </c>
      <c r="N5" s="248"/>
      <c r="O5" s="249"/>
      <c r="P5" s="249"/>
      <c r="Q5" s="249"/>
      <c r="R5" s="250"/>
      <c r="S5" s="249"/>
      <c r="T5" s="251"/>
      <c r="U5" s="252" t="b">
        <f ca="1">IFERROR(VLOOKUP(Week02[[#This Row],[Project-Task Nickname]],OFFSET(Projects!$A$1,1,0,COUNTA(Projects!$A:$A)-1,6),6,FALSE),FALSE)</f>
        <v>0</v>
      </c>
      <c r="V5" s="350">
        <f>SUM(Week02[[#This Row],[M]:[Su]])</f>
        <v>0</v>
      </c>
      <c r="W5" s="353" t="str">
        <f ca="1">IF(OR(Week02[[#This Row],[Type]]="Leave",Week02[[#This Row],[Week]]=0),"N","Y")</f>
        <v>N</v>
      </c>
      <c r="X5" s="7"/>
    </row>
    <row r="6" spans="1:24" s="51" customFormat="1" ht="12" customHeight="1" x14ac:dyDescent="0.2">
      <c r="A6" s="375"/>
      <c r="B6" s="373" t="str">
        <f ca="1">IFERROR(VLOOKUP(Week02[[#Headers],[Project-Task Nickname]],OFFSET(Projects!$A$1,1,0,COUNTA(Projects!$A:$A)-1,6),COLUMN(),FALSE),"")</f>
        <v/>
      </c>
      <c r="C6" s="374" t="str">
        <f ca="1">IFERROR(VLOOKUP(Week02[[#This Row],[Project-Task Nickname]],OFFSET(Projects!$A$1,1,0,COUNTA(Projects!$A:$A)-1,6),COLUMN(),FALSE),"")</f>
        <v/>
      </c>
      <c r="D6" s="255" t="str">
        <f ca="1">IFERROR(VLOOKUP(Week02[[#This Row],[Project-Task Nickname]],OFFSET(Projects!$A$1,1,0,COUNTA(Projects!$A:$A)-1,6),COLUMN(),FALSE),"")</f>
        <v/>
      </c>
      <c r="E6" s="255" t="str">
        <f ca="1">IFERROR(VLOOKUP(Week02[[#This Row],[Project-Task Nickname]],OFFSET(Projects!$A$1,1,0,COUNTA(Projects!$A:$A)-1,6),COLUMN(),FALSE),"")</f>
        <v/>
      </c>
      <c r="F6" s="359"/>
      <c r="G6" s="360"/>
      <c r="H6" s="360"/>
      <c r="I6" s="360"/>
      <c r="J6" s="361"/>
      <c r="K6" s="360"/>
      <c r="L6" s="362"/>
      <c r="M6" s="355" t="b">
        <f t="shared" si="2"/>
        <v>0</v>
      </c>
      <c r="N6" s="248"/>
      <c r="O6" s="249"/>
      <c r="P6" s="249"/>
      <c r="Q6" s="249"/>
      <c r="R6" s="250"/>
      <c r="S6" s="249"/>
      <c r="T6" s="251"/>
      <c r="U6" s="252" t="b">
        <f ca="1">IFERROR(VLOOKUP(Week02[[#This Row],[Project-Task Nickname]],OFFSET(Projects!$A$1,1,0,COUNTA(Projects!$A:$A)-1,6),6,FALSE),FALSE)</f>
        <v>0</v>
      </c>
      <c r="V6" s="350">
        <f>SUM(Week02[[#This Row],[M]:[Su]])</f>
        <v>0</v>
      </c>
      <c r="W6" s="353" t="str">
        <f ca="1">IF(OR(Week02[[#This Row],[Type]]="Leave",Week02[[#This Row],[Week]]=0),"N","Y")</f>
        <v>N</v>
      </c>
      <c r="X6" s="7"/>
    </row>
    <row r="7" spans="1:24" s="51" customFormat="1" ht="12" customHeight="1" x14ac:dyDescent="0.2">
      <c r="A7" s="375"/>
      <c r="B7" s="373" t="str">
        <f ca="1">IFERROR(VLOOKUP(Week02[[#Headers],[Project-Task Nickname]],OFFSET(Projects!$A$1,1,0,COUNTA(Projects!$A:$A)-1,6),COLUMN(),FALSE),"")</f>
        <v/>
      </c>
      <c r="C7" s="374" t="str">
        <f ca="1">IFERROR(VLOOKUP(Week02[[#This Row],[Project-Task Nickname]],OFFSET(Projects!$A$1,1,0,COUNTA(Projects!$A:$A)-1,6),COLUMN(),FALSE),"")</f>
        <v/>
      </c>
      <c r="D7" s="255" t="str">
        <f ca="1">IFERROR(VLOOKUP(Week02[[#This Row],[Project-Task Nickname]],OFFSET(Projects!$A$1,1,0,COUNTA(Projects!$A:$A)-1,6),COLUMN(),FALSE),"")</f>
        <v/>
      </c>
      <c r="E7" s="255" t="str">
        <f ca="1">IFERROR(VLOOKUP(Week02[[#This Row],[Project-Task Nickname]],OFFSET(Projects!$A$1,1,0,COUNTA(Projects!$A:$A)-1,6),COLUMN(),FALSE),"")</f>
        <v/>
      </c>
      <c r="F7" s="359"/>
      <c r="G7" s="360"/>
      <c r="H7" s="360"/>
      <c r="I7" s="360"/>
      <c r="J7" s="361"/>
      <c r="K7" s="360"/>
      <c r="L7" s="362"/>
      <c r="M7" s="355" t="b">
        <f t="shared" si="2"/>
        <v>0</v>
      </c>
      <c r="N7" s="248"/>
      <c r="O7" s="249"/>
      <c r="P7" s="249"/>
      <c r="Q7" s="249"/>
      <c r="R7" s="250"/>
      <c r="S7" s="249"/>
      <c r="T7" s="251"/>
      <c r="U7" s="252" t="b">
        <f ca="1">IFERROR(VLOOKUP(Week02[[#This Row],[Project-Task Nickname]],OFFSET(Projects!$A$1,1,0,COUNTA(Projects!$A:$A)-1,6),6,FALSE),FALSE)</f>
        <v>0</v>
      </c>
      <c r="V7" s="350">
        <f>SUM(Week02[[#This Row],[M]:[Su]])</f>
        <v>0</v>
      </c>
      <c r="W7" s="353" t="str">
        <f ca="1">IF(OR(Week02[[#This Row],[Type]]="Leave",Week02[[#This Row],[Week]]=0),"N","Y")</f>
        <v>N</v>
      </c>
      <c r="X7" s="7"/>
    </row>
    <row r="8" spans="1:24" s="51" customFormat="1" ht="12" customHeight="1" x14ac:dyDescent="0.2">
      <c r="A8" s="375"/>
      <c r="B8" s="373" t="str">
        <f ca="1">IFERROR(VLOOKUP(Week02[[#Headers],[Project-Task Nickname]],OFFSET(Projects!$A$1,1,0,COUNTA(Projects!$A:$A)-1,6),COLUMN(),FALSE),"")</f>
        <v/>
      </c>
      <c r="C8" s="374" t="str">
        <f ca="1">IFERROR(VLOOKUP(Week02[[#This Row],[Project-Task Nickname]],OFFSET(Projects!$A$1,1,0,COUNTA(Projects!$A:$A)-1,6),COLUMN(),FALSE),"")</f>
        <v/>
      </c>
      <c r="D8" s="255" t="str">
        <f ca="1">IFERROR(VLOOKUP(Week02[[#This Row],[Project-Task Nickname]],OFFSET(Projects!$A$1,1,0,COUNTA(Projects!$A:$A)-1,6),COLUMN(),FALSE),"")</f>
        <v/>
      </c>
      <c r="E8" s="255" t="str">
        <f ca="1">IFERROR(VLOOKUP(Week02[[#This Row],[Project-Task Nickname]],OFFSET(Projects!$A$1,1,0,COUNTA(Projects!$A:$A)-1,6),COLUMN(),FALSE),"")</f>
        <v/>
      </c>
      <c r="F8" s="359"/>
      <c r="G8" s="360"/>
      <c r="H8" s="360"/>
      <c r="I8" s="360"/>
      <c r="J8" s="361"/>
      <c r="K8" s="360"/>
      <c r="L8" s="362"/>
      <c r="M8" s="355" t="b">
        <f t="shared" si="2"/>
        <v>0</v>
      </c>
      <c r="N8" s="248"/>
      <c r="O8" s="249"/>
      <c r="P8" s="249"/>
      <c r="Q8" s="249"/>
      <c r="R8" s="250"/>
      <c r="S8" s="249"/>
      <c r="T8" s="251"/>
      <c r="U8" s="252" t="b">
        <f ca="1">IFERROR(VLOOKUP(Week02[[#This Row],[Project-Task Nickname]],OFFSET(Projects!$A$1,1,0,COUNTA(Projects!$A:$A)-1,6),6,FALSE),FALSE)</f>
        <v>0</v>
      </c>
      <c r="V8" s="350">
        <f>SUM(Week02[[#This Row],[M]:[Su]])</f>
        <v>0</v>
      </c>
      <c r="W8" s="353" t="str">
        <f ca="1">IF(OR(Week02[[#This Row],[Type]]="Leave",Week02[[#This Row],[Week]]=0),"N","Y")</f>
        <v>N</v>
      </c>
      <c r="X8" s="7"/>
    </row>
    <row r="9" spans="1:24" s="51" customFormat="1" ht="12" customHeight="1" x14ac:dyDescent="0.2">
      <c r="A9" s="375"/>
      <c r="B9" s="373" t="str">
        <f ca="1">IFERROR(VLOOKUP(Week02[[#Headers],[Project-Task Nickname]],OFFSET(Projects!$A$1,1,0,COUNTA(Projects!$A:$A)-1,6),COLUMN(),FALSE),"")</f>
        <v/>
      </c>
      <c r="C9" s="374" t="str">
        <f ca="1">IFERROR(VLOOKUP(Week02[[#This Row],[Project-Task Nickname]],OFFSET(Projects!$A$1,1,0,COUNTA(Projects!$A:$A)-1,6),COLUMN(),FALSE),"")</f>
        <v/>
      </c>
      <c r="D9" s="255" t="str">
        <f ca="1">IFERROR(VLOOKUP(Week02[[#This Row],[Project-Task Nickname]],OFFSET(Projects!$A$1,1,0,COUNTA(Projects!$A:$A)-1,6),COLUMN(),FALSE),"")</f>
        <v/>
      </c>
      <c r="E9" s="255" t="str">
        <f ca="1">IFERROR(VLOOKUP(Week02[[#This Row],[Project-Task Nickname]],OFFSET(Projects!$A$1,1,0,COUNTA(Projects!$A:$A)-1,6),COLUMN(),FALSE),"")</f>
        <v/>
      </c>
      <c r="F9" s="359"/>
      <c r="G9" s="360"/>
      <c r="H9" s="360"/>
      <c r="I9" s="360"/>
      <c r="J9" s="361"/>
      <c r="K9" s="360"/>
      <c r="L9" s="363"/>
      <c r="M9" s="355" t="b">
        <f t="shared" si="2"/>
        <v>0</v>
      </c>
      <c r="N9" s="248"/>
      <c r="O9" s="249"/>
      <c r="P9" s="249"/>
      <c r="Q9" s="249"/>
      <c r="R9" s="250"/>
      <c r="S9" s="249"/>
      <c r="T9" s="251"/>
      <c r="U9" s="252" t="b">
        <f ca="1">IFERROR(VLOOKUP(Week02[[#This Row],[Project-Task Nickname]],OFFSET(Projects!$A$1,1,0,COUNTA(Projects!$A:$A)-1,6),6,FALSE),FALSE)</f>
        <v>0</v>
      </c>
      <c r="V9" s="350">
        <f>SUM(Week02[[#This Row],[M]:[Su]])</f>
        <v>0</v>
      </c>
      <c r="W9" s="353" t="str">
        <f ca="1">IF(OR(Week02[[#This Row],[Type]]="Leave",Week02[[#This Row],[Week]]=0),"N","Y")</f>
        <v>N</v>
      </c>
      <c r="X9" s="7"/>
    </row>
    <row r="10" spans="1:24" s="51" customFormat="1" ht="12" customHeight="1" x14ac:dyDescent="0.2">
      <c r="A10" s="375"/>
      <c r="B10" s="373" t="str">
        <f ca="1">IFERROR(VLOOKUP(Week02[[#Headers],[Project-Task Nickname]],OFFSET(Projects!$A$1,1,0,COUNTA(Projects!$A:$A)-1,6),COLUMN(),FALSE),"")</f>
        <v/>
      </c>
      <c r="C10" s="374" t="str">
        <f ca="1">IFERROR(VLOOKUP(Week02[[#This Row],[Project-Task Nickname]],OFFSET(Projects!$A$1,1,0,COUNTA(Projects!$A:$A)-1,6),COLUMN(),FALSE),"")</f>
        <v/>
      </c>
      <c r="D10" s="255" t="str">
        <f ca="1">IFERROR(VLOOKUP(Week02[[#This Row],[Project-Task Nickname]],OFFSET(Projects!$A$1,1,0,COUNTA(Projects!$A:$A)-1,6),COLUMN(),FALSE),"")</f>
        <v/>
      </c>
      <c r="E10" s="255" t="str">
        <f ca="1">IFERROR(VLOOKUP(Week02[[#This Row],[Project-Task Nickname]],OFFSET(Projects!$A$1,1,0,COUNTA(Projects!$A:$A)-1,6),COLUMN(),FALSE),"")</f>
        <v/>
      </c>
      <c r="F10" s="359"/>
      <c r="G10" s="360"/>
      <c r="H10" s="360"/>
      <c r="I10" s="360"/>
      <c r="J10" s="360"/>
      <c r="K10" s="360"/>
      <c r="L10" s="362"/>
      <c r="M10" s="355" t="b">
        <f t="shared" si="2"/>
        <v>0</v>
      </c>
      <c r="N10" s="248"/>
      <c r="O10" s="249"/>
      <c r="P10" s="249"/>
      <c r="Q10" s="249"/>
      <c r="R10" s="250"/>
      <c r="S10" s="249"/>
      <c r="T10" s="251"/>
      <c r="U10" s="252" t="b">
        <f ca="1">IFERROR(VLOOKUP(Week02[[#This Row],[Project-Task Nickname]],OFFSET(Projects!$A$1,1,0,COUNTA(Projects!$A:$A)-1,6),6,FALSE),FALSE)</f>
        <v>0</v>
      </c>
      <c r="V10" s="350">
        <f>SUM(Week02[[#This Row],[M]:[Su]])</f>
        <v>0</v>
      </c>
      <c r="W10" s="353" t="str">
        <f ca="1">IF(OR(Week02[[#This Row],[Type]]="Leave",Week02[[#This Row],[Week]]=0),"N","Y")</f>
        <v>N</v>
      </c>
      <c r="X10" s="7"/>
    </row>
    <row r="11" spans="1:24" s="51" customFormat="1" ht="12" customHeight="1" x14ac:dyDescent="0.2">
      <c r="A11" s="375"/>
      <c r="B11" s="373" t="str">
        <f ca="1">IFERROR(VLOOKUP(Week02[[#Headers],[Project-Task Nickname]],OFFSET(Projects!$A$1,1,0,COUNTA(Projects!$A:$A)-1,6),COLUMN(),FALSE),"")</f>
        <v/>
      </c>
      <c r="C11" s="374" t="str">
        <f ca="1">IFERROR(VLOOKUP(Week02[[#This Row],[Project-Task Nickname]],OFFSET(Projects!$A$1,1,0,COUNTA(Projects!$A:$A)-1,6),COLUMN(),FALSE),"")</f>
        <v/>
      </c>
      <c r="D11" s="255" t="str">
        <f ca="1">IFERROR(VLOOKUP(Week02[[#This Row],[Project-Task Nickname]],OFFSET(Projects!$A$1,1,0,COUNTA(Projects!$A:$A)-1,6),COLUMN(),FALSE),"")</f>
        <v/>
      </c>
      <c r="E11" s="255" t="str">
        <f ca="1">IFERROR(VLOOKUP(Week02[[#This Row],[Project-Task Nickname]],OFFSET(Projects!$A$1,1,0,COUNTA(Projects!$A:$A)-1,6),COLUMN(),FALSE),"")</f>
        <v/>
      </c>
      <c r="F11" s="359"/>
      <c r="G11" s="360"/>
      <c r="H11" s="360"/>
      <c r="I11" s="360"/>
      <c r="J11" s="361"/>
      <c r="K11" s="360"/>
      <c r="L11" s="362"/>
      <c r="M11" s="355" t="b">
        <f t="shared" si="2"/>
        <v>0</v>
      </c>
      <c r="N11" s="248"/>
      <c r="O11" s="249"/>
      <c r="P11" s="249"/>
      <c r="Q11" s="249"/>
      <c r="R11" s="250"/>
      <c r="S11" s="249"/>
      <c r="T11" s="251"/>
      <c r="U11" s="252" t="b">
        <f ca="1">IFERROR(VLOOKUP(Week02[[#This Row],[Project-Task Nickname]],OFFSET(Projects!$A$1,1,0,COUNTA(Projects!$A:$A)-1,6),6,FALSE),FALSE)</f>
        <v>0</v>
      </c>
      <c r="V11" s="350">
        <f>SUM(Week02[[#This Row],[M]:[Su]])</f>
        <v>0</v>
      </c>
      <c r="W11" s="353" t="str">
        <f ca="1">IF(OR(Week02[[#This Row],[Type]]="Leave",Week02[[#This Row],[Week]]=0),"N","Y")</f>
        <v>N</v>
      </c>
      <c r="X11" s="7"/>
    </row>
    <row r="12" spans="1:24" s="51" customFormat="1" ht="12" customHeight="1" x14ac:dyDescent="0.2">
      <c r="A12" s="375"/>
      <c r="B12" s="373" t="str">
        <f ca="1">IFERROR(VLOOKUP(Week02[[#Headers],[Project-Task Nickname]],OFFSET(Projects!$A$1,1,0,COUNTA(Projects!$A:$A)-1,6),COLUMN(),FALSE),"")</f>
        <v/>
      </c>
      <c r="C12" s="374" t="str">
        <f ca="1">IFERROR(VLOOKUP(Week02[[#This Row],[Project-Task Nickname]],OFFSET(Projects!$A$1,1,0,COUNTA(Projects!$A:$A)-1,6),COLUMN(),FALSE),"")</f>
        <v/>
      </c>
      <c r="D12" s="255" t="str">
        <f ca="1">IFERROR(VLOOKUP(Week02[[#This Row],[Project-Task Nickname]],OFFSET(Projects!$A$1,1,0,COUNTA(Projects!$A:$A)-1,6),COLUMN(),FALSE),"")</f>
        <v/>
      </c>
      <c r="E12" s="255" t="str">
        <f ca="1">IFERROR(VLOOKUP(Week02[[#This Row],[Project-Task Nickname]],OFFSET(Projects!$A$1,1,0,COUNTA(Projects!$A:$A)-1,6),COLUMN(),FALSE),"")</f>
        <v/>
      </c>
      <c r="F12" s="359"/>
      <c r="G12" s="360"/>
      <c r="H12" s="360"/>
      <c r="I12" s="360"/>
      <c r="J12" s="360"/>
      <c r="K12" s="360"/>
      <c r="L12" s="362"/>
      <c r="M12" s="355" t="b">
        <f t="shared" si="2"/>
        <v>0</v>
      </c>
      <c r="N12" s="248"/>
      <c r="O12" s="249"/>
      <c r="P12" s="249"/>
      <c r="Q12" s="249"/>
      <c r="R12" s="250"/>
      <c r="S12" s="249"/>
      <c r="T12" s="251"/>
      <c r="U12" s="252" t="b">
        <f ca="1">IFERROR(VLOOKUP(Week02[[#This Row],[Project-Task Nickname]],OFFSET(Projects!$A$1,1,0,COUNTA(Projects!$A:$A)-1,6),6,FALSE),FALSE)</f>
        <v>0</v>
      </c>
      <c r="V12" s="350">
        <f>SUM(Week02[[#This Row],[M]:[Su]])</f>
        <v>0</v>
      </c>
      <c r="W12" s="353" t="str">
        <f ca="1">IF(OR(Week02[[#This Row],[Type]]="Leave",Week02[[#This Row],[Week]]=0),"N","Y")</f>
        <v>N</v>
      </c>
      <c r="X12" s="7"/>
    </row>
    <row r="13" spans="1:24" s="214" customFormat="1" ht="12" customHeight="1" collapsed="1" thickBot="1" x14ac:dyDescent="0.25">
      <c r="A13" s="375"/>
      <c r="B13" s="373" t="str">
        <f ca="1">IFERROR(VLOOKUP(Week02[[#Headers],[Project-Task Nickname]],OFFSET(Projects!$A$1,1,0,COUNTA(Projects!$A:$A)-1,6),COLUMN(),FALSE),"")</f>
        <v/>
      </c>
      <c r="C13" s="374" t="str">
        <f ca="1">IFERROR(VLOOKUP(Week02[[#This Row],[Project-Task Nickname]],OFFSET(Projects!$A$1,1,0,COUNTA(Projects!$A:$A)-1,6),COLUMN(),FALSE),"")</f>
        <v/>
      </c>
      <c r="D13" s="255" t="str">
        <f ca="1">IFERROR(VLOOKUP(Week02[[#This Row],[Project-Task Nickname]],OFFSET(Projects!$A$1,1,0,COUNTA(Projects!$A:$A)-1,6),COLUMN(),FALSE),"")</f>
        <v/>
      </c>
      <c r="E13" s="255" t="str">
        <f ca="1">IFERROR(VLOOKUP(Week02[[#This Row],[Project-Task Nickname]],OFFSET(Projects!$A$1,1,0,COUNTA(Projects!$A:$A)-1,6),COLUMN(),FALSE),"")</f>
        <v/>
      </c>
      <c r="F13" s="359"/>
      <c r="G13" s="360"/>
      <c r="H13" s="360"/>
      <c r="I13" s="360"/>
      <c r="J13" s="360"/>
      <c r="K13" s="364"/>
      <c r="L13" s="362"/>
      <c r="M13" s="355" t="b">
        <f t="shared" si="2"/>
        <v>0</v>
      </c>
      <c r="N13" s="248"/>
      <c r="O13" s="249"/>
      <c r="P13" s="249"/>
      <c r="Q13" s="249"/>
      <c r="R13" s="250"/>
      <c r="S13" s="249"/>
      <c r="T13" s="251"/>
      <c r="U13" s="252" t="b">
        <f ca="1">IFERROR(VLOOKUP(Week02[[#This Row],[Project-Task Nickname]],OFFSET(Projects!$A$1,1,0,COUNTA(Projects!$A:$A)-1,6),6,FALSE),FALSE)</f>
        <v>0</v>
      </c>
      <c r="V13" s="350">
        <f>SUM(Week02[[#This Row],[M]:[Su]])</f>
        <v>0</v>
      </c>
      <c r="W13" s="353" t="str">
        <f ca="1">IF(OR(Week02[[#This Row],[Type]]="Leave",Week02[[#This Row],[Week]]=0),"N","Y")</f>
        <v>N</v>
      </c>
    </row>
    <row r="14" spans="1:24" s="51" customFormat="1" ht="12" hidden="1" customHeight="1" outlineLevel="1" x14ac:dyDescent="0.2">
      <c r="A14" s="375"/>
      <c r="B14" s="373" t="str">
        <f ca="1">IFERROR(VLOOKUP(Week02[[#Headers],[Project-Task Nickname]],OFFSET(Projects!$A$1,1,0,COUNTA(Projects!$A:$A)-1,6),COLUMN(),FALSE),"")</f>
        <v/>
      </c>
      <c r="C14" s="374" t="str">
        <f ca="1">IFERROR(VLOOKUP(Week02[[#This Row],[Project-Task Nickname]],OFFSET(Projects!$A$1,1,0,COUNTA(Projects!$A:$A)-1,6),COLUMN(),FALSE),"")</f>
        <v/>
      </c>
      <c r="D14" s="255" t="str">
        <f ca="1">IFERROR(VLOOKUP(Week02[[#This Row],[Project-Task Nickname]],OFFSET(Projects!$A$1,1,0,COUNTA(Projects!$A:$A)-1,6),COLUMN(),FALSE),"")</f>
        <v/>
      </c>
      <c r="E14" s="255" t="str">
        <f ca="1">IFERROR(VLOOKUP(Week02[[#This Row],[Project-Task Nickname]],OFFSET(Projects!$A$1,1,0,COUNTA(Projects!$A:$A)-1,6),COLUMN(),FALSE),"")</f>
        <v/>
      </c>
      <c r="F14" s="359"/>
      <c r="G14" s="360"/>
      <c r="H14" s="360"/>
      <c r="I14" s="360"/>
      <c r="J14" s="361"/>
      <c r="K14" s="360"/>
      <c r="L14" s="362"/>
      <c r="M14" s="355" t="b">
        <f t="shared" si="2"/>
        <v>0</v>
      </c>
      <c r="N14" s="248"/>
      <c r="O14" s="249"/>
      <c r="P14" s="249"/>
      <c r="Q14" s="249"/>
      <c r="R14" s="250"/>
      <c r="S14" s="249"/>
      <c r="T14" s="251"/>
      <c r="U14" s="252" t="b">
        <f ca="1">IFERROR(VLOOKUP(Week02[[#This Row],[Project-Task Nickname]],OFFSET(Projects!$A$1,1,0,COUNTA(Projects!$A:$A)-1,6),6,FALSE),FALSE)</f>
        <v>0</v>
      </c>
      <c r="V14" s="350">
        <f>SUM(Week02[[#This Row],[M]:[Su]])</f>
        <v>0</v>
      </c>
      <c r="W14" s="353" t="str">
        <f ca="1">IF(OR(Week02[[#This Row],[Type]]="Leave",Week02[[#This Row],[Week]]=0),"N","Y")</f>
        <v>N</v>
      </c>
      <c r="X14" s="7"/>
    </row>
    <row r="15" spans="1:24" s="7" customFormat="1" ht="12" hidden="1" customHeight="1" outlineLevel="1" x14ac:dyDescent="0.2">
      <c r="A15" s="375"/>
      <c r="B15" s="373" t="str">
        <f ca="1">IFERROR(VLOOKUP(Week02[[#Headers],[Project-Task Nickname]],OFFSET(Projects!$A$1,1,0,COUNTA(Projects!$A:$A)-1,6),COLUMN(),FALSE),"")</f>
        <v/>
      </c>
      <c r="C15" s="374" t="str">
        <f ca="1">IFERROR(VLOOKUP(Week02[[#This Row],[Project-Task Nickname]],OFFSET(Projects!$A$1,1,0,COUNTA(Projects!$A:$A)-1,6),COLUMN(),FALSE),"")</f>
        <v/>
      </c>
      <c r="D15" s="255" t="str">
        <f ca="1">IFERROR(VLOOKUP(Week02[[#This Row],[Project-Task Nickname]],OFFSET(Projects!$A$1,1,0,COUNTA(Projects!$A:$A)-1,6),COLUMN(),FALSE),"")</f>
        <v/>
      </c>
      <c r="E15" s="255" t="str">
        <f ca="1">IFERROR(VLOOKUP(Week02[[#This Row],[Project-Task Nickname]],OFFSET(Projects!$A$1,1,0,COUNTA(Projects!$A:$A)-1,6),COLUMN(),FALSE),"")</f>
        <v/>
      </c>
      <c r="F15" s="359"/>
      <c r="G15" s="360"/>
      <c r="H15" s="360"/>
      <c r="I15" s="360"/>
      <c r="J15" s="361"/>
      <c r="K15" s="360"/>
      <c r="L15" s="362"/>
      <c r="M15" s="355" t="b">
        <f t="shared" si="2"/>
        <v>0</v>
      </c>
      <c r="N15" s="248"/>
      <c r="O15" s="249"/>
      <c r="P15" s="249"/>
      <c r="Q15" s="249"/>
      <c r="R15" s="250"/>
      <c r="S15" s="249"/>
      <c r="T15" s="251"/>
      <c r="U15" s="252" t="b">
        <f ca="1">IFERROR(VLOOKUP(Week02[[#This Row],[Project-Task Nickname]],OFFSET(Projects!$A$1,1,0,COUNTA(Projects!$A:$A)-1,6),6,FALSE),FALSE)</f>
        <v>0</v>
      </c>
      <c r="V15" s="350">
        <f>SUM(Week02[[#This Row],[M]:[Su]])</f>
        <v>0</v>
      </c>
      <c r="W15" s="353" t="str">
        <f ca="1">IF(OR(Week02[[#This Row],[Type]]="Leave",Week02[[#This Row],[Week]]=0),"N","Y")</f>
        <v>N</v>
      </c>
    </row>
    <row r="16" spans="1:24" s="7" customFormat="1" ht="12" hidden="1" customHeight="1" outlineLevel="1" x14ac:dyDescent="0.2">
      <c r="A16" s="375"/>
      <c r="B16" s="373" t="str">
        <f ca="1">IFERROR(VLOOKUP(Week02[[#Headers],[Project-Task Nickname]],OFFSET(Projects!$A$1,1,0,COUNTA(Projects!$A:$A)-1,6),COLUMN(),FALSE),"")</f>
        <v/>
      </c>
      <c r="C16" s="374" t="str">
        <f ca="1">IFERROR(VLOOKUP(Week02[[#This Row],[Project-Task Nickname]],OFFSET(Projects!$A$1,1,0,COUNTA(Projects!$A:$A)-1,6),COLUMN(),FALSE),"")</f>
        <v/>
      </c>
      <c r="D16" s="255" t="str">
        <f ca="1">IFERROR(VLOOKUP(Week02[[#This Row],[Project-Task Nickname]],OFFSET(Projects!$A$1,1,0,COUNTA(Projects!$A:$A)-1,6),COLUMN(),FALSE),"")</f>
        <v/>
      </c>
      <c r="E16" s="255" t="str">
        <f ca="1">IFERROR(VLOOKUP(Week02[[#This Row],[Project-Task Nickname]],OFFSET(Projects!$A$1,1,0,COUNTA(Projects!$A:$A)-1,6),COLUMN(),FALSE),"")</f>
        <v/>
      </c>
      <c r="F16" s="359"/>
      <c r="G16" s="360"/>
      <c r="H16" s="360"/>
      <c r="I16" s="360"/>
      <c r="J16" s="361"/>
      <c r="K16" s="364"/>
      <c r="L16" s="362"/>
      <c r="M16" s="355" t="b">
        <f t="shared" si="2"/>
        <v>0</v>
      </c>
      <c r="N16" s="248"/>
      <c r="O16" s="249"/>
      <c r="P16" s="249"/>
      <c r="Q16" s="249"/>
      <c r="R16" s="250"/>
      <c r="S16" s="249"/>
      <c r="T16" s="251"/>
      <c r="U16" s="252" t="b">
        <f ca="1">IFERROR(VLOOKUP(Week02[[#This Row],[Project-Task Nickname]],OFFSET(Projects!$A$1,1,0,COUNTA(Projects!$A:$A)-1,6),6,FALSE),FALSE)</f>
        <v>0</v>
      </c>
      <c r="V16" s="350">
        <f>SUM(Week02[[#This Row],[M]:[Su]])</f>
        <v>0</v>
      </c>
      <c r="W16" s="353" t="str">
        <f ca="1">IF(OR(Week02[[#This Row],[Type]]="Leave",Week02[[#This Row],[Week]]=0),"N","Y")</f>
        <v>N</v>
      </c>
    </row>
    <row r="17" spans="1:24" s="7" customFormat="1" ht="12" hidden="1" customHeight="1" outlineLevel="1" x14ac:dyDescent="0.2">
      <c r="A17" s="375"/>
      <c r="B17" s="373" t="str">
        <f ca="1">IFERROR(VLOOKUP(Week02[[#Headers],[Project-Task Nickname]],OFFSET(Projects!$A$1,1,0,COUNTA(Projects!$A:$A)-1,6),COLUMN(),FALSE),"")</f>
        <v/>
      </c>
      <c r="C17" s="374" t="str">
        <f ca="1">IFERROR(VLOOKUP(Week02[[#This Row],[Project-Task Nickname]],OFFSET(Projects!$A$1,1,0,COUNTA(Projects!$A:$A)-1,6),COLUMN(),FALSE),"")</f>
        <v/>
      </c>
      <c r="D17" s="255" t="str">
        <f ca="1">IFERROR(VLOOKUP(Week02[[#This Row],[Project-Task Nickname]],OFFSET(Projects!$A$1,1,0,COUNTA(Projects!$A:$A)-1,6),COLUMN(),FALSE),"")</f>
        <v/>
      </c>
      <c r="E17" s="255" t="str">
        <f ca="1">IFERROR(VLOOKUP(Week02[[#This Row],[Project-Task Nickname]],OFFSET(Projects!$A$1,1,0,COUNTA(Projects!$A:$A)-1,6),COLUMN(),FALSE),"")</f>
        <v/>
      </c>
      <c r="F17" s="359"/>
      <c r="G17" s="360"/>
      <c r="H17" s="360"/>
      <c r="I17" s="360"/>
      <c r="J17" s="360"/>
      <c r="K17" s="360"/>
      <c r="L17" s="362"/>
      <c r="M17" s="355" t="b">
        <f t="shared" si="2"/>
        <v>0</v>
      </c>
      <c r="N17" s="248"/>
      <c r="O17" s="249"/>
      <c r="P17" s="249"/>
      <c r="Q17" s="249"/>
      <c r="R17" s="250"/>
      <c r="S17" s="249"/>
      <c r="T17" s="251"/>
      <c r="U17" s="252" t="b">
        <f ca="1">IFERROR(VLOOKUP(Week02[[#This Row],[Project-Task Nickname]],OFFSET(Projects!$A$1,1,0,COUNTA(Projects!$A:$A)-1,6),6,FALSE),FALSE)</f>
        <v>0</v>
      </c>
      <c r="V17" s="350">
        <f>SUM(Week02[[#This Row],[M]:[Su]])</f>
        <v>0</v>
      </c>
      <c r="W17" s="353" t="str">
        <f ca="1">IF(OR(Week02[[#This Row],[Type]]="Leave",Week02[[#This Row],[Week]]=0),"N","Y")</f>
        <v>N</v>
      </c>
    </row>
    <row r="18" spans="1:24" s="51" customFormat="1" ht="12" hidden="1" customHeight="1" outlineLevel="1" x14ac:dyDescent="0.2">
      <c r="A18" s="375"/>
      <c r="B18" s="373" t="str">
        <f ca="1">IFERROR(VLOOKUP(Week02[[#Headers],[Project-Task Nickname]],OFFSET(Projects!$A$1,1,0,COUNTA(Projects!$A:$A)-1,6),COLUMN(),FALSE),"")</f>
        <v/>
      </c>
      <c r="C18" s="374" t="str">
        <f ca="1">IFERROR(VLOOKUP(Week02[[#This Row],[Project-Task Nickname]],OFFSET(Projects!$A$1,1,0,COUNTA(Projects!$A:$A)-1,6),COLUMN(),FALSE),"")</f>
        <v/>
      </c>
      <c r="D18" s="255" t="str">
        <f ca="1">IFERROR(VLOOKUP(Week02[[#This Row],[Project-Task Nickname]],OFFSET(Projects!$A$1,1,0,COUNTA(Projects!$A:$A)-1,6),COLUMN(),FALSE),"")</f>
        <v/>
      </c>
      <c r="E18" s="255" t="str">
        <f ca="1">IFERROR(VLOOKUP(Week02[[#This Row],[Project-Task Nickname]],OFFSET(Projects!$A$1,1,0,COUNTA(Projects!$A:$A)-1,6),COLUMN(),FALSE),"")</f>
        <v/>
      </c>
      <c r="F18" s="359"/>
      <c r="G18" s="360"/>
      <c r="H18" s="360"/>
      <c r="I18" s="360"/>
      <c r="J18" s="361"/>
      <c r="K18" s="360"/>
      <c r="L18" s="362"/>
      <c r="M18" s="355" t="b">
        <f t="shared" si="2"/>
        <v>0</v>
      </c>
      <c r="N18" s="248"/>
      <c r="O18" s="249"/>
      <c r="P18" s="249"/>
      <c r="Q18" s="249"/>
      <c r="R18" s="250"/>
      <c r="S18" s="249"/>
      <c r="T18" s="251"/>
      <c r="U18" s="252" t="b">
        <f ca="1">IFERROR(VLOOKUP(Week02[[#This Row],[Project-Task Nickname]],OFFSET(Projects!$A$1,1,0,COUNTA(Projects!$A:$A)-1,6),6,FALSE),FALSE)</f>
        <v>0</v>
      </c>
      <c r="V18" s="350">
        <f>SUM(Week02[[#This Row],[M]:[Su]])</f>
        <v>0</v>
      </c>
      <c r="W18" s="353" t="str">
        <f ca="1">IF(OR(Week02[[#This Row],[Type]]="Leave",Week02[[#This Row],[Week]]=0),"N","Y")</f>
        <v>N</v>
      </c>
      <c r="X18" s="7"/>
    </row>
    <row r="19" spans="1:24" s="7" customFormat="1" ht="12" hidden="1" customHeight="1" outlineLevel="1" collapsed="1" x14ac:dyDescent="0.2">
      <c r="A19" s="375"/>
      <c r="B19" s="373" t="str">
        <f ca="1">IFERROR(VLOOKUP(Week02[[#Headers],[Project-Task Nickname]],OFFSET(Projects!$A$1,1,0,COUNTA(Projects!$A:$A)-1,6),COLUMN(),FALSE),"")</f>
        <v/>
      </c>
      <c r="C19" s="374" t="str">
        <f ca="1">IFERROR(VLOOKUP(Week02[[#This Row],[Project-Task Nickname]],OFFSET(Projects!$A$1,1,0,COUNTA(Projects!$A:$A)-1,6),COLUMN(),FALSE),"")</f>
        <v/>
      </c>
      <c r="D19" s="255" t="str">
        <f ca="1">IFERROR(VLOOKUP(Week02[[#This Row],[Project-Task Nickname]],OFFSET(Projects!$A$1,1,0,COUNTA(Projects!$A:$A)-1,6),COLUMN(),FALSE),"")</f>
        <v/>
      </c>
      <c r="E19" s="255" t="str">
        <f ca="1">IFERROR(VLOOKUP(Week02[[#This Row],[Project-Task Nickname]],OFFSET(Projects!$A$1,1,0,COUNTA(Projects!$A:$A)-1,6),COLUMN(),FALSE),"")</f>
        <v/>
      </c>
      <c r="F19" s="359"/>
      <c r="G19" s="360"/>
      <c r="H19" s="360"/>
      <c r="I19" s="360"/>
      <c r="J19" s="361"/>
      <c r="K19" s="364"/>
      <c r="L19" s="362"/>
      <c r="M19" s="355" t="b">
        <f t="shared" si="2"/>
        <v>0</v>
      </c>
      <c r="N19" s="248"/>
      <c r="O19" s="249"/>
      <c r="P19" s="249"/>
      <c r="Q19" s="249"/>
      <c r="R19" s="250"/>
      <c r="S19" s="249"/>
      <c r="T19" s="251"/>
      <c r="U19" s="252" t="b">
        <f ca="1">IFERROR(VLOOKUP(Week02[[#This Row],[Project-Task Nickname]],OFFSET(Projects!$A$1,1,0,COUNTA(Projects!$A:$A)-1,6),6,FALSE),FALSE)</f>
        <v>0</v>
      </c>
      <c r="V19" s="350">
        <f>SUM(Week02[[#This Row],[M]:[Su]])</f>
        <v>0</v>
      </c>
      <c r="W19" s="353" t="str">
        <f ca="1">IF(OR(Week02[[#This Row],[Type]]="Leave",Week02[[#This Row],[Week]]=0),"N","Y")</f>
        <v>N</v>
      </c>
    </row>
    <row r="20" spans="1:24" s="51" customFormat="1" ht="12" hidden="1" customHeight="1" outlineLevel="1" x14ac:dyDescent="0.2">
      <c r="A20" s="375"/>
      <c r="B20" s="373" t="str">
        <f ca="1">IFERROR(VLOOKUP(Week02[[#Headers],[Project-Task Nickname]],OFFSET(Projects!$A$1,1,0,COUNTA(Projects!$A:$A)-1,6),COLUMN(),FALSE),"")</f>
        <v/>
      </c>
      <c r="C20" s="374" t="str">
        <f ca="1">IFERROR(VLOOKUP(Week02[[#This Row],[Project-Task Nickname]],OFFSET(Projects!$A$1,1,0,COUNTA(Projects!$A:$A)-1,6),COLUMN(),FALSE),"")</f>
        <v/>
      </c>
      <c r="D20" s="255" t="str">
        <f ca="1">IFERROR(VLOOKUP(Week02[[#This Row],[Project-Task Nickname]],OFFSET(Projects!$A$1,1,0,COUNTA(Projects!$A:$A)-1,6),COLUMN(),FALSE),"")</f>
        <v/>
      </c>
      <c r="E20" s="255" t="str">
        <f ca="1">IFERROR(VLOOKUP(Week02[[#This Row],[Project-Task Nickname]],OFFSET(Projects!$A$1,1,0,COUNTA(Projects!$A:$A)-1,6),COLUMN(),FALSE),"")</f>
        <v/>
      </c>
      <c r="F20" s="359"/>
      <c r="G20" s="360"/>
      <c r="H20" s="360"/>
      <c r="I20" s="360"/>
      <c r="J20" s="361"/>
      <c r="K20" s="360"/>
      <c r="L20" s="362"/>
      <c r="M20" s="355" t="b">
        <f t="shared" si="2"/>
        <v>0</v>
      </c>
      <c r="N20" s="248"/>
      <c r="O20" s="249"/>
      <c r="P20" s="249"/>
      <c r="Q20" s="249"/>
      <c r="R20" s="250"/>
      <c r="S20" s="249"/>
      <c r="T20" s="251"/>
      <c r="U20" s="252" t="b">
        <f ca="1">IFERROR(VLOOKUP(Week02[[#This Row],[Project-Task Nickname]],OFFSET(Projects!$A$1,1,0,COUNTA(Projects!$A:$A)-1,6),6,FALSE),FALSE)</f>
        <v>0</v>
      </c>
      <c r="V20" s="350">
        <f>SUM(Week02[[#This Row],[M]:[Su]])</f>
        <v>0</v>
      </c>
      <c r="W20" s="353" t="str">
        <f ca="1">IF(OR(Week02[[#This Row],[Type]]="Leave",Week02[[#This Row],[Week]]=0),"N","Y")</f>
        <v>N</v>
      </c>
      <c r="X20" s="7"/>
    </row>
    <row r="21" spans="1:24" s="7" customFormat="1" ht="12" hidden="1" customHeight="1" outlineLevel="1" x14ac:dyDescent="0.2">
      <c r="A21" s="375"/>
      <c r="B21" s="373" t="str">
        <f ca="1">IFERROR(VLOOKUP(Week02[[#Headers],[Project-Task Nickname]],OFFSET(Projects!$A$1,1,0,COUNTA(Projects!$A:$A)-1,6),COLUMN(),FALSE),"")</f>
        <v/>
      </c>
      <c r="C21" s="374" t="str">
        <f ca="1">IFERROR(VLOOKUP(Week02[[#This Row],[Project-Task Nickname]],OFFSET(Projects!$A$1,1,0,COUNTA(Projects!$A:$A)-1,6),COLUMN(),FALSE),"")</f>
        <v/>
      </c>
      <c r="D21" s="255" t="str">
        <f ca="1">IFERROR(VLOOKUP(Week02[[#This Row],[Project-Task Nickname]],OFFSET(Projects!$A$1,1,0,COUNTA(Projects!$A:$A)-1,6),COLUMN(),FALSE),"")</f>
        <v/>
      </c>
      <c r="E21" s="255" t="str">
        <f ca="1">IFERROR(VLOOKUP(Week02[[#This Row],[Project-Task Nickname]],OFFSET(Projects!$A$1,1,0,COUNTA(Projects!$A:$A)-1,6),COLUMN(),FALSE),"")</f>
        <v/>
      </c>
      <c r="F21" s="359"/>
      <c r="G21" s="360"/>
      <c r="H21" s="360"/>
      <c r="I21" s="360"/>
      <c r="J21" s="360"/>
      <c r="K21" s="360"/>
      <c r="L21" s="362"/>
      <c r="M21" s="355" t="b">
        <f t="shared" si="2"/>
        <v>0</v>
      </c>
      <c r="N21" s="248"/>
      <c r="O21" s="249"/>
      <c r="P21" s="249"/>
      <c r="Q21" s="249"/>
      <c r="R21" s="250"/>
      <c r="S21" s="249"/>
      <c r="T21" s="251"/>
      <c r="U21" s="252" t="b">
        <f ca="1">IFERROR(VLOOKUP(Week02[[#This Row],[Project-Task Nickname]],OFFSET(Projects!$A$1,1,0,COUNTA(Projects!$A:$A)-1,6),6,FALSE),FALSE)</f>
        <v>0</v>
      </c>
      <c r="V21" s="350">
        <f>SUM(Week02[[#This Row],[M]:[Su]])</f>
        <v>0</v>
      </c>
      <c r="W21" s="353" t="str">
        <f ca="1">IF(OR(Week02[[#This Row],[Type]]="Leave",Week02[[#This Row],[Week]]=0),"N","Y")</f>
        <v>N</v>
      </c>
    </row>
    <row r="22" spans="1:24" s="7" customFormat="1" ht="12" hidden="1" customHeight="1" outlineLevel="1" x14ac:dyDescent="0.2">
      <c r="A22" s="375"/>
      <c r="B22" s="373" t="str">
        <f ca="1">IFERROR(VLOOKUP(Week02[[#Headers],[Project-Task Nickname]],OFFSET(Projects!$A$1,1,0,COUNTA(Projects!$A:$A)-1,6),COLUMN(),FALSE),"")</f>
        <v/>
      </c>
      <c r="C22" s="374" t="str">
        <f ca="1">IFERROR(VLOOKUP(Week02[[#This Row],[Project-Task Nickname]],OFFSET(Projects!$A$1,1,0,COUNTA(Projects!$A:$A)-1,6),COLUMN(),FALSE),"")</f>
        <v/>
      </c>
      <c r="D22" s="255" t="str">
        <f ca="1">IFERROR(VLOOKUP(Week02[[#This Row],[Project-Task Nickname]],OFFSET(Projects!$A$1,1,0,COUNTA(Projects!$A:$A)-1,6),COLUMN(),FALSE),"")</f>
        <v/>
      </c>
      <c r="E22" s="255" t="str">
        <f ca="1">IFERROR(VLOOKUP(Week02[[#This Row],[Project-Task Nickname]],OFFSET(Projects!$A$1,1,0,COUNTA(Projects!$A:$A)-1,6),COLUMN(),FALSE),"")</f>
        <v/>
      </c>
      <c r="F22" s="359"/>
      <c r="G22" s="360"/>
      <c r="H22" s="360"/>
      <c r="I22" s="360"/>
      <c r="J22" s="360"/>
      <c r="K22" s="364"/>
      <c r="L22" s="362"/>
      <c r="M22" s="355" t="b">
        <f t="shared" si="2"/>
        <v>0</v>
      </c>
      <c r="N22" s="248"/>
      <c r="O22" s="249"/>
      <c r="P22" s="249"/>
      <c r="Q22" s="249"/>
      <c r="R22" s="250"/>
      <c r="S22" s="249"/>
      <c r="T22" s="251"/>
      <c r="U22" s="252" t="b">
        <f ca="1">IFERROR(VLOOKUP(Week02[[#This Row],[Project-Task Nickname]],OFFSET(Projects!$A$1,1,0,COUNTA(Projects!$A:$A)-1,6),6,FALSE),FALSE)</f>
        <v>0</v>
      </c>
      <c r="V22" s="350">
        <f>SUM(Week02[[#This Row],[M]:[Su]])</f>
        <v>0</v>
      </c>
      <c r="W22" s="353" t="str">
        <f ca="1">IF(OR(Week02[[#This Row],[Type]]="Leave",Week02[[#This Row],[Week]]=0),"N","Y")</f>
        <v>N</v>
      </c>
    </row>
    <row r="23" spans="1:24" s="213" customFormat="1" ht="12" hidden="1" customHeight="1" outlineLevel="1" x14ac:dyDescent="0.2">
      <c r="A23" s="376"/>
      <c r="B23" s="373" t="str">
        <f ca="1">IFERROR(VLOOKUP(Week02[[#Headers],[Project-Task Nickname]],OFFSET(Projects!$A$1,1,0,COUNTA(Projects!$A:$A)-1,6),COLUMN(),FALSE),"")</f>
        <v/>
      </c>
      <c r="C23" s="374" t="str">
        <f ca="1">IFERROR(VLOOKUP(Week02[[#This Row],[Project-Task Nickname]],OFFSET(Projects!$A$1,1,0,COUNTA(Projects!$A:$A)-1,6),COLUMN(),FALSE),"")</f>
        <v/>
      </c>
      <c r="D23" s="255" t="str">
        <f ca="1">IFERROR(VLOOKUP(Week02[[#This Row],[Project-Task Nickname]],OFFSET(Projects!$A$1,1,0,COUNTA(Projects!$A:$A)-1,6),COLUMN(),FALSE),"")</f>
        <v/>
      </c>
      <c r="E23" s="255" t="str">
        <f ca="1">IFERROR(VLOOKUP(Week02[[#This Row],[Project-Task Nickname]],OFFSET(Projects!$A$1,1,0,COUNTA(Projects!$A:$A)-1,6),COLUMN(),FALSE),"")</f>
        <v/>
      </c>
      <c r="F23" s="359"/>
      <c r="G23" s="360"/>
      <c r="H23" s="360"/>
      <c r="I23" s="360"/>
      <c r="J23" s="361"/>
      <c r="K23" s="365"/>
      <c r="L23" s="366"/>
      <c r="M23" s="356" t="b">
        <f t="shared" si="2"/>
        <v>0</v>
      </c>
      <c r="N23" s="248"/>
      <c r="O23" s="249"/>
      <c r="P23" s="249"/>
      <c r="Q23" s="249"/>
      <c r="R23" s="250"/>
      <c r="S23" s="249"/>
      <c r="T23" s="251"/>
      <c r="U23" s="252" t="b">
        <f ca="1">IFERROR(VLOOKUP(Week02[[#This Row],[Project-Task Nickname]],OFFSET(Projects!$A$1,1,0,COUNTA(Projects!$A:$A)-1,6),6,FALSE),FALSE)</f>
        <v>0</v>
      </c>
      <c r="V23" s="350">
        <f>SUM(Week02[[#This Row],[M]:[Su]])</f>
        <v>0</v>
      </c>
      <c r="W23" s="353" t="str">
        <f ca="1">IF(OR(Week02[[#This Row],[Type]]="Leave",Week02[[#This Row],[Week]]=0),"N","Y")</f>
        <v>N</v>
      </c>
    </row>
    <row r="24" spans="1:24" s="51" customFormat="1" ht="12" hidden="1" customHeight="1" outlineLevel="2" x14ac:dyDescent="0.2">
      <c r="A24" s="375"/>
      <c r="B24" s="373" t="str">
        <f ca="1">IFERROR(VLOOKUP(Week02[[#Headers],[Project-Task Nickname]],OFFSET(Projects!$A$1,1,0,COUNTA(Projects!$A:$A)-1,6),COLUMN(),FALSE),"")</f>
        <v/>
      </c>
      <c r="C24" s="374" t="str">
        <f ca="1">IFERROR(VLOOKUP(Week02[[#This Row],[Project-Task Nickname]],OFFSET(Projects!$A$1,1,0,COUNTA(Projects!$A:$A)-1,6),COLUMN(),FALSE),"")</f>
        <v/>
      </c>
      <c r="D24" s="255" t="str">
        <f ca="1">IFERROR(VLOOKUP(Week02[[#This Row],[Project-Task Nickname]],OFFSET(Projects!$A$1,1,0,COUNTA(Projects!$A:$A)-1,6),COLUMN(),FALSE),"")</f>
        <v/>
      </c>
      <c r="E24" s="255" t="str">
        <f ca="1">IFERROR(VLOOKUP(Week02[[#This Row],[Project-Task Nickname]],OFFSET(Projects!$A$1,1,0,COUNTA(Projects!$A:$A)-1,6),COLUMN(),FALSE),"")</f>
        <v/>
      </c>
      <c r="F24" s="359"/>
      <c r="G24" s="360"/>
      <c r="H24" s="360"/>
      <c r="I24" s="360"/>
      <c r="J24" s="361"/>
      <c r="K24" s="360"/>
      <c r="L24" s="362"/>
      <c r="M24" s="355" t="b">
        <f t="shared" ref="M24:M43" si="3">IF(AND(ISBLANK(N24),ISBLANK(O24),ISBLANK(P24),ISBLANK(Q24),ISBLANK(R24),ISBLANK(S24),ISBLANK(T24)),FALSE,TRUE)</f>
        <v>0</v>
      </c>
      <c r="N24" s="248"/>
      <c r="O24" s="249"/>
      <c r="P24" s="249"/>
      <c r="Q24" s="249"/>
      <c r="R24" s="250"/>
      <c r="S24" s="249"/>
      <c r="T24" s="251"/>
      <c r="U24" s="252" t="b">
        <f ca="1">IFERROR(VLOOKUP(Week02[[#This Row],[Project-Task Nickname]],OFFSET(Projects!$A$1,1,0,COUNTA(Projects!$A:$A)-1,6),6,FALSE),FALSE)</f>
        <v>0</v>
      </c>
      <c r="V24" s="350">
        <f>SUM(Week02[[#This Row],[M]:[Su]])</f>
        <v>0</v>
      </c>
      <c r="W24" s="353" t="str">
        <f ca="1">IF(OR(Week02[[#This Row],[Type]]="Leave",Week02[[#This Row],[Week]]=0),"N","Y")</f>
        <v>N</v>
      </c>
      <c r="X24" s="7"/>
    </row>
    <row r="25" spans="1:24" s="51" customFormat="1" ht="12" hidden="1" customHeight="1" outlineLevel="2" x14ac:dyDescent="0.2">
      <c r="A25" s="375"/>
      <c r="B25" s="373" t="str">
        <f ca="1">IFERROR(VLOOKUP(Week02[[#Headers],[Project-Task Nickname]],OFFSET(Projects!$A$1,1,0,COUNTA(Projects!$A:$A)-1,6),COLUMN(),FALSE),"")</f>
        <v/>
      </c>
      <c r="C25" s="374" t="str">
        <f ca="1">IFERROR(VLOOKUP(Week02[[#This Row],[Project-Task Nickname]],OFFSET(Projects!$A$1,1,0,COUNTA(Projects!$A:$A)-1,6),COLUMN(),FALSE),"")</f>
        <v/>
      </c>
      <c r="D25" s="255" t="str">
        <f ca="1">IFERROR(VLOOKUP(Week02[[#This Row],[Project-Task Nickname]],OFFSET(Projects!$A$1,1,0,COUNTA(Projects!$A:$A)-1,6),COLUMN(),FALSE),"")</f>
        <v/>
      </c>
      <c r="E25" s="255" t="str">
        <f ca="1">IFERROR(VLOOKUP(Week02[[#This Row],[Project-Task Nickname]],OFFSET(Projects!$A$1,1,0,COUNTA(Projects!$A:$A)-1,6),COLUMN(),FALSE),"")</f>
        <v/>
      </c>
      <c r="F25" s="367"/>
      <c r="G25" s="368"/>
      <c r="H25" s="368"/>
      <c r="I25" s="368"/>
      <c r="J25" s="368"/>
      <c r="K25" s="369"/>
      <c r="L25" s="370"/>
      <c r="M25" s="357" t="b">
        <f t="shared" si="3"/>
        <v>0</v>
      </c>
      <c r="N25" s="248"/>
      <c r="O25" s="249"/>
      <c r="P25" s="249"/>
      <c r="Q25" s="249"/>
      <c r="R25" s="250"/>
      <c r="S25" s="249"/>
      <c r="T25" s="251"/>
      <c r="U25" s="252" t="b">
        <f ca="1">IFERROR(VLOOKUP(Week02[[#This Row],[Project-Task Nickname]],OFFSET(Projects!$A$1,1,0,COUNTA(Projects!$A:$A)-1,6),6,FALSE),FALSE)</f>
        <v>0</v>
      </c>
      <c r="V25" s="350">
        <f>SUM(Week02[[#This Row],[M]:[Su]])</f>
        <v>0</v>
      </c>
      <c r="W25" s="353" t="str">
        <f ca="1">IF(OR(Week02[[#This Row],[Type]]="Leave",Week02[[#This Row],[Week]]=0),"N","Y")</f>
        <v>N</v>
      </c>
      <c r="X25" s="7"/>
    </row>
    <row r="26" spans="1:24" s="51" customFormat="1" ht="12" hidden="1" customHeight="1" outlineLevel="2" x14ac:dyDescent="0.2">
      <c r="A26" s="375"/>
      <c r="B26" s="373" t="str">
        <f ca="1">IFERROR(VLOOKUP(Week02[[#Headers],[Project-Task Nickname]],OFFSET(Projects!$A$1,1,0,COUNTA(Projects!$A:$A)-1,6),COLUMN(),FALSE),"")</f>
        <v/>
      </c>
      <c r="C26" s="374" t="str">
        <f ca="1">IFERROR(VLOOKUP(Week02[[#This Row],[Project-Task Nickname]],OFFSET(Projects!$A$1,1,0,COUNTA(Projects!$A:$A)-1,6),COLUMN(),FALSE),"")</f>
        <v/>
      </c>
      <c r="D26" s="255" t="str">
        <f ca="1">IFERROR(VLOOKUP(Week02[[#This Row],[Project-Task Nickname]],OFFSET(Projects!$A$1,1,0,COUNTA(Projects!$A:$A)-1,6),COLUMN(),FALSE),"")</f>
        <v/>
      </c>
      <c r="E26" s="255" t="str">
        <f ca="1">IFERROR(VLOOKUP(Week02[[#This Row],[Project-Task Nickname]],OFFSET(Projects!$A$1,1,0,COUNTA(Projects!$A:$A)-1,6),COLUMN(),FALSE),"")</f>
        <v/>
      </c>
      <c r="F26" s="359"/>
      <c r="G26" s="360"/>
      <c r="H26" s="360"/>
      <c r="I26" s="360"/>
      <c r="J26" s="360"/>
      <c r="K26" s="360"/>
      <c r="L26" s="362"/>
      <c r="M26" s="355" t="b">
        <f t="shared" si="3"/>
        <v>0</v>
      </c>
      <c r="N26" s="248"/>
      <c r="O26" s="249"/>
      <c r="P26" s="249"/>
      <c r="Q26" s="249"/>
      <c r="R26" s="250"/>
      <c r="S26" s="249"/>
      <c r="T26" s="251"/>
      <c r="U26" s="252" t="b">
        <f ca="1">IFERROR(VLOOKUP(Week02[[#This Row],[Project-Task Nickname]],OFFSET(Projects!$A$1,1,0,COUNTA(Projects!$A:$A)-1,6),6,FALSE),FALSE)</f>
        <v>0</v>
      </c>
      <c r="V26" s="350">
        <f>SUM(Week02[[#This Row],[M]:[Su]])</f>
        <v>0</v>
      </c>
      <c r="W26" s="353" t="str">
        <f ca="1">IF(OR(Week02[[#This Row],[Type]]="Leave",Week02[[#This Row],[Week]]=0),"N","Y")</f>
        <v>N</v>
      </c>
      <c r="X26" s="7"/>
    </row>
    <row r="27" spans="1:24" s="51" customFormat="1" ht="12" hidden="1" customHeight="1" outlineLevel="2" x14ac:dyDescent="0.2">
      <c r="A27" s="375"/>
      <c r="B27" s="373" t="str">
        <f ca="1">IFERROR(VLOOKUP(Week02[[#Headers],[Project-Task Nickname]],OFFSET(Projects!$A$1,1,0,COUNTA(Projects!$A:$A)-1,6),COLUMN(),FALSE),"")</f>
        <v/>
      </c>
      <c r="C27" s="374" t="str">
        <f ca="1">IFERROR(VLOOKUP(Week02[[#This Row],[Project-Task Nickname]],OFFSET(Projects!$A$1,1,0,COUNTA(Projects!$A:$A)-1,6),COLUMN(),FALSE),"")</f>
        <v/>
      </c>
      <c r="D27" s="255" t="str">
        <f ca="1">IFERROR(VLOOKUP(Week02[[#This Row],[Project-Task Nickname]],OFFSET(Projects!$A$1,1,0,COUNTA(Projects!$A:$A)-1,6),COLUMN(),FALSE),"")</f>
        <v/>
      </c>
      <c r="E27" s="255" t="str">
        <f ca="1">IFERROR(VLOOKUP(Week02[[#This Row],[Project-Task Nickname]],OFFSET(Projects!$A$1,1,0,COUNTA(Projects!$A:$A)-1,6),COLUMN(),FALSE),"")</f>
        <v/>
      </c>
      <c r="F27" s="359"/>
      <c r="G27" s="360"/>
      <c r="H27" s="360"/>
      <c r="I27" s="360"/>
      <c r="J27" s="360"/>
      <c r="K27" s="360"/>
      <c r="L27" s="362"/>
      <c r="M27" s="355" t="b">
        <f t="shared" si="3"/>
        <v>0</v>
      </c>
      <c r="N27" s="248"/>
      <c r="O27" s="249"/>
      <c r="P27" s="249"/>
      <c r="Q27" s="249"/>
      <c r="R27" s="250"/>
      <c r="S27" s="249"/>
      <c r="T27" s="251"/>
      <c r="U27" s="252" t="b">
        <f ca="1">IFERROR(VLOOKUP(Week02[[#This Row],[Project-Task Nickname]],OFFSET(Projects!$A$1,1,0,COUNTA(Projects!$A:$A)-1,6),6,FALSE),FALSE)</f>
        <v>0</v>
      </c>
      <c r="V27" s="350">
        <f>SUM(Week02[[#This Row],[M]:[Su]])</f>
        <v>0</v>
      </c>
      <c r="W27" s="353" t="str">
        <f ca="1">IF(OR(Week02[[#This Row],[Type]]="Leave",Week02[[#This Row],[Week]]=0),"N","Y")</f>
        <v>N</v>
      </c>
      <c r="X27" s="7"/>
    </row>
    <row r="28" spans="1:24" s="51" customFormat="1" ht="12" hidden="1" customHeight="1" outlineLevel="2" x14ac:dyDescent="0.2">
      <c r="A28" s="375"/>
      <c r="B28" s="373" t="str">
        <f ca="1">IFERROR(VLOOKUP(Week02[[#Headers],[Project-Task Nickname]],OFFSET(Projects!$A$1,1,0,COUNTA(Projects!$A:$A)-1,6),COLUMN(),FALSE),"")</f>
        <v/>
      </c>
      <c r="C28" s="374" t="str">
        <f ca="1">IFERROR(VLOOKUP(Week02[[#This Row],[Project-Task Nickname]],OFFSET(Projects!$A$1,1,0,COUNTA(Projects!$A:$A)-1,6),COLUMN(),FALSE),"")</f>
        <v/>
      </c>
      <c r="D28" s="255" t="str">
        <f ca="1">IFERROR(VLOOKUP(Week02[[#This Row],[Project-Task Nickname]],OFFSET(Projects!$A$1,1,0,COUNTA(Projects!$A:$A)-1,6),COLUMN(),FALSE),"")</f>
        <v/>
      </c>
      <c r="E28" s="255" t="str">
        <f ca="1">IFERROR(VLOOKUP(Week02[[#This Row],[Project-Task Nickname]],OFFSET(Projects!$A$1,1,0,COUNTA(Projects!$A:$A)-1,6),COLUMN(),FALSE),"")</f>
        <v/>
      </c>
      <c r="F28" s="359"/>
      <c r="G28" s="360"/>
      <c r="H28" s="360"/>
      <c r="I28" s="360"/>
      <c r="J28" s="360"/>
      <c r="K28" s="360"/>
      <c r="L28" s="362"/>
      <c r="M28" s="355" t="b">
        <f t="shared" si="3"/>
        <v>0</v>
      </c>
      <c r="N28" s="248"/>
      <c r="O28" s="249"/>
      <c r="P28" s="249"/>
      <c r="Q28" s="249"/>
      <c r="R28" s="250"/>
      <c r="S28" s="249"/>
      <c r="T28" s="251"/>
      <c r="U28" s="252" t="b">
        <f ca="1">IFERROR(VLOOKUP(Week02[[#This Row],[Project-Task Nickname]],OFFSET(Projects!$A$1,1,0,COUNTA(Projects!$A:$A)-1,6),6,FALSE),FALSE)</f>
        <v>0</v>
      </c>
      <c r="V28" s="350">
        <f>SUM(Week02[[#This Row],[M]:[Su]])</f>
        <v>0</v>
      </c>
      <c r="W28" s="353" t="str">
        <f ca="1">IF(OR(Week02[[#This Row],[Type]]="Leave",Week02[[#This Row],[Week]]=0),"N","Y")</f>
        <v>N</v>
      </c>
      <c r="X28" s="7"/>
    </row>
    <row r="29" spans="1:24" s="51" customFormat="1" ht="12" hidden="1" customHeight="1" outlineLevel="2" x14ac:dyDescent="0.2">
      <c r="A29" s="375"/>
      <c r="B29" s="373" t="str">
        <f ca="1">IFERROR(VLOOKUP(Week02[[#Headers],[Project-Task Nickname]],OFFSET(Projects!$A$1,1,0,COUNTA(Projects!$A:$A)-1,6),COLUMN(),FALSE),"")</f>
        <v/>
      </c>
      <c r="C29" s="374" t="str">
        <f ca="1">IFERROR(VLOOKUP(Week02[[#This Row],[Project-Task Nickname]],OFFSET(Projects!$A$1,1,0,COUNTA(Projects!$A:$A)-1,6),COLUMN(),FALSE),"")</f>
        <v/>
      </c>
      <c r="D29" s="255" t="str">
        <f ca="1">IFERROR(VLOOKUP(Week02[[#This Row],[Project-Task Nickname]],OFFSET(Projects!$A$1,1,0,COUNTA(Projects!$A:$A)-1,6),COLUMN(),FALSE),"")</f>
        <v/>
      </c>
      <c r="E29" s="255" t="str">
        <f ca="1">IFERROR(VLOOKUP(Week02[[#This Row],[Project-Task Nickname]],OFFSET(Projects!$A$1,1,0,COUNTA(Projects!$A:$A)-1,6),COLUMN(),FALSE),"")</f>
        <v/>
      </c>
      <c r="F29" s="371"/>
      <c r="G29" s="372"/>
      <c r="H29" s="372"/>
      <c r="I29" s="372"/>
      <c r="J29" s="361"/>
      <c r="K29" s="372"/>
      <c r="L29" s="362"/>
      <c r="M29" s="358" t="b">
        <f t="shared" si="3"/>
        <v>0</v>
      </c>
      <c r="N29" s="248"/>
      <c r="O29" s="249"/>
      <c r="P29" s="249"/>
      <c r="Q29" s="249"/>
      <c r="R29" s="250"/>
      <c r="S29" s="249"/>
      <c r="T29" s="251"/>
      <c r="U29" s="252" t="b">
        <f ca="1">IFERROR(VLOOKUP(Week02[[#This Row],[Project-Task Nickname]],OFFSET(Projects!$A$1,1,0,COUNTA(Projects!$A:$A)-1,6),6,FALSE),FALSE)</f>
        <v>0</v>
      </c>
      <c r="V29" s="350">
        <f>SUM(Week02[[#This Row],[M]:[Su]])</f>
        <v>0</v>
      </c>
      <c r="W29" s="353" t="str">
        <f ca="1">IF(OR(Week02[[#This Row],[Type]]="Leave",Week02[[#This Row],[Week]]=0),"N","Y")</f>
        <v>N</v>
      </c>
      <c r="X29" s="7"/>
    </row>
    <row r="30" spans="1:24" s="51" customFormat="1" ht="12" hidden="1" customHeight="1" outlineLevel="2" x14ac:dyDescent="0.2">
      <c r="A30" s="375"/>
      <c r="B30" s="373" t="str">
        <f ca="1">IFERROR(VLOOKUP(Week02[[#Headers],[Project-Task Nickname]],OFFSET(Projects!$A$1,1,0,COUNTA(Projects!$A:$A)-1,6),COLUMN(),FALSE),"")</f>
        <v/>
      </c>
      <c r="C30" s="374" t="str">
        <f ca="1">IFERROR(VLOOKUP(Week02[[#This Row],[Project-Task Nickname]],OFFSET(Projects!$A$1,1,0,COUNTA(Projects!$A:$A)-1,6),COLUMN(),FALSE),"")</f>
        <v/>
      </c>
      <c r="D30" s="255" t="str">
        <f ca="1">IFERROR(VLOOKUP(Week02[[#This Row],[Project-Task Nickname]],OFFSET(Projects!$A$1,1,0,COUNTA(Projects!$A:$A)-1,6),COLUMN(),FALSE),"")</f>
        <v/>
      </c>
      <c r="E30" s="255" t="str">
        <f ca="1">IFERROR(VLOOKUP(Week02[[#This Row],[Project-Task Nickname]],OFFSET(Projects!$A$1,1,0,COUNTA(Projects!$A:$A)-1,6),COLUMN(),FALSE),"")</f>
        <v/>
      </c>
      <c r="F30" s="359"/>
      <c r="G30" s="360"/>
      <c r="H30" s="360"/>
      <c r="I30" s="360"/>
      <c r="J30" s="360"/>
      <c r="K30" s="360"/>
      <c r="L30" s="362"/>
      <c r="M30" s="355" t="b">
        <f t="shared" si="3"/>
        <v>0</v>
      </c>
      <c r="N30" s="248"/>
      <c r="O30" s="249"/>
      <c r="P30" s="249"/>
      <c r="Q30" s="249"/>
      <c r="R30" s="250"/>
      <c r="S30" s="249"/>
      <c r="T30" s="251"/>
      <c r="U30" s="252" t="b">
        <f ca="1">IFERROR(VLOOKUP(Week02[[#This Row],[Project-Task Nickname]],OFFSET(Projects!$A$1,1,0,COUNTA(Projects!$A:$A)-1,6),6,FALSE),FALSE)</f>
        <v>0</v>
      </c>
      <c r="V30" s="350">
        <f>SUM(Week02[[#This Row],[M]:[Su]])</f>
        <v>0</v>
      </c>
      <c r="W30" s="353" t="str">
        <f ca="1">IF(OR(Week02[[#This Row],[Type]]="Leave",Week02[[#This Row],[Week]]=0),"N","Y")</f>
        <v>N</v>
      </c>
      <c r="X30" s="7"/>
    </row>
    <row r="31" spans="1:24" s="51" customFormat="1" ht="12" hidden="1" customHeight="1" outlineLevel="2" x14ac:dyDescent="0.2">
      <c r="A31" s="375"/>
      <c r="B31" s="373" t="str">
        <f ca="1">IFERROR(VLOOKUP(Week02[[#Headers],[Project-Task Nickname]],OFFSET(Projects!$A$1,1,0,COUNTA(Projects!$A:$A)-1,6),COLUMN(),FALSE),"")</f>
        <v/>
      </c>
      <c r="C31" s="374" t="str">
        <f ca="1">IFERROR(VLOOKUP(Week02[[#This Row],[Project-Task Nickname]],OFFSET(Projects!$A$1,1,0,COUNTA(Projects!$A:$A)-1,6),COLUMN(),FALSE),"")</f>
        <v/>
      </c>
      <c r="D31" s="255" t="str">
        <f ca="1">IFERROR(VLOOKUP(Week02[[#This Row],[Project-Task Nickname]],OFFSET(Projects!$A$1,1,0,COUNTA(Projects!$A:$A)-1,6),COLUMN(),FALSE),"")</f>
        <v/>
      </c>
      <c r="E31" s="255" t="str">
        <f ca="1">IFERROR(VLOOKUP(Week02[[#This Row],[Project-Task Nickname]],OFFSET(Projects!$A$1,1,0,COUNTA(Projects!$A:$A)-1,6),COLUMN(),FALSE),"")</f>
        <v/>
      </c>
      <c r="F31" s="359"/>
      <c r="G31" s="360"/>
      <c r="H31" s="360"/>
      <c r="I31" s="360"/>
      <c r="J31" s="361"/>
      <c r="K31" s="360"/>
      <c r="L31" s="362"/>
      <c r="M31" s="355" t="b">
        <f t="shared" si="3"/>
        <v>0</v>
      </c>
      <c r="N31" s="248"/>
      <c r="O31" s="249"/>
      <c r="P31" s="249"/>
      <c r="Q31" s="249"/>
      <c r="R31" s="250"/>
      <c r="S31" s="249"/>
      <c r="T31" s="251"/>
      <c r="U31" s="252" t="b">
        <f ca="1">IFERROR(VLOOKUP(Week02[[#This Row],[Project-Task Nickname]],OFFSET(Projects!$A$1,1,0,COUNTA(Projects!$A:$A)-1,6),6,FALSE),FALSE)</f>
        <v>0</v>
      </c>
      <c r="V31" s="350">
        <f>SUM(Week02[[#This Row],[M]:[Su]])</f>
        <v>0</v>
      </c>
      <c r="W31" s="353" t="str">
        <f ca="1">IF(OR(Week02[[#This Row],[Type]]="Leave",Week02[[#This Row],[Week]]=0),"N","Y")</f>
        <v>N</v>
      </c>
      <c r="X31" s="7"/>
    </row>
    <row r="32" spans="1:24" s="51" customFormat="1" ht="12" hidden="1" customHeight="1" outlineLevel="2" x14ac:dyDescent="0.2">
      <c r="A32" s="375"/>
      <c r="B32" s="373" t="str">
        <f ca="1">IFERROR(VLOOKUP(Week02[[#Headers],[Project-Task Nickname]],OFFSET(Projects!$A$1,1,0,COUNTA(Projects!$A:$A)-1,6),COLUMN(),FALSE),"")</f>
        <v/>
      </c>
      <c r="C32" s="374" t="str">
        <f ca="1">IFERROR(VLOOKUP(Week02[[#This Row],[Project-Task Nickname]],OFFSET(Projects!$A$1,1,0,COUNTA(Projects!$A:$A)-1,6),COLUMN(),FALSE),"")</f>
        <v/>
      </c>
      <c r="D32" s="255" t="str">
        <f ca="1">IFERROR(VLOOKUP(Week02[[#This Row],[Project-Task Nickname]],OFFSET(Projects!$A$1,1,0,COUNTA(Projects!$A:$A)-1,6),COLUMN(),FALSE),"")</f>
        <v/>
      </c>
      <c r="E32" s="255" t="str">
        <f ca="1">IFERROR(VLOOKUP(Week02[[#This Row],[Project-Task Nickname]],OFFSET(Projects!$A$1,1,0,COUNTA(Projects!$A:$A)-1,6),COLUMN(),FALSE),"")</f>
        <v/>
      </c>
      <c r="F32" s="359"/>
      <c r="G32" s="360"/>
      <c r="H32" s="360"/>
      <c r="I32" s="360"/>
      <c r="J32" s="360"/>
      <c r="K32" s="360"/>
      <c r="L32" s="362"/>
      <c r="M32" s="355" t="b">
        <f t="shared" si="3"/>
        <v>0</v>
      </c>
      <c r="N32" s="248"/>
      <c r="O32" s="249"/>
      <c r="P32" s="249"/>
      <c r="Q32" s="249"/>
      <c r="R32" s="250"/>
      <c r="S32" s="249"/>
      <c r="T32" s="251"/>
      <c r="U32" s="252" t="b">
        <f ca="1">IFERROR(VLOOKUP(Week02[[#This Row],[Project-Task Nickname]],OFFSET(Projects!$A$1,1,0,COUNTA(Projects!$A:$A)-1,6),6,FALSE),FALSE)</f>
        <v>0</v>
      </c>
      <c r="V32" s="350">
        <f>SUM(Week02[[#This Row],[M]:[Su]])</f>
        <v>0</v>
      </c>
      <c r="W32" s="353" t="str">
        <f ca="1">IF(OR(Week02[[#This Row],[Type]]="Leave",Week02[[#This Row],[Week]]=0),"N","Y")</f>
        <v>N</v>
      </c>
      <c r="X32" s="7"/>
    </row>
    <row r="33" spans="1:24" s="215" customFormat="1" ht="12" hidden="1" customHeight="1" outlineLevel="2" x14ac:dyDescent="0.2">
      <c r="A33" s="375"/>
      <c r="B33" s="373" t="str">
        <f ca="1">IFERROR(VLOOKUP(Week02[[#Headers],[Project-Task Nickname]],OFFSET(Projects!$A$1,1,0,COUNTA(Projects!$A:$A)-1,6),COLUMN(),FALSE),"")</f>
        <v/>
      </c>
      <c r="C33" s="374" t="str">
        <f ca="1">IFERROR(VLOOKUP(Week02[[#This Row],[Project-Task Nickname]],OFFSET(Projects!$A$1,1,0,COUNTA(Projects!$A:$A)-1,6),COLUMN(),FALSE),"")</f>
        <v/>
      </c>
      <c r="D33" s="255" t="str">
        <f ca="1">IFERROR(VLOOKUP(Week02[[#This Row],[Project-Task Nickname]],OFFSET(Projects!$A$1,1,0,COUNTA(Projects!$A:$A)-1,6),COLUMN(),FALSE),"")</f>
        <v/>
      </c>
      <c r="E33" s="255" t="str">
        <f ca="1">IFERROR(VLOOKUP(Week02[[#This Row],[Project-Task Nickname]],OFFSET(Projects!$A$1,1,0,COUNTA(Projects!$A:$A)-1,6),COLUMN(),FALSE),"")</f>
        <v/>
      </c>
      <c r="F33" s="359"/>
      <c r="G33" s="360"/>
      <c r="H33" s="360"/>
      <c r="I33" s="360"/>
      <c r="J33" s="361"/>
      <c r="K33" s="360"/>
      <c r="L33" s="362"/>
      <c r="M33" s="355" t="b">
        <f t="shared" si="3"/>
        <v>0</v>
      </c>
      <c r="N33" s="248"/>
      <c r="O33" s="249"/>
      <c r="P33" s="249"/>
      <c r="Q33" s="249"/>
      <c r="R33" s="250"/>
      <c r="S33" s="249"/>
      <c r="T33" s="251"/>
      <c r="U33" s="252" t="b">
        <f ca="1">IFERROR(VLOOKUP(Week02[[#This Row],[Project-Task Nickname]],OFFSET(Projects!$A$1,1,0,COUNTA(Projects!$A:$A)-1,6),6,FALSE),FALSE)</f>
        <v>0</v>
      </c>
      <c r="V33" s="350">
        <f>SUM(Week02[[#This Row],[M]:[Su]])</f>
        <v>0</v>
      </c>
      <c r="W33" s="353" t="str">
        <f ca="1">IF(OR(Week02[[#This Row],[Type]]="Leave",Week02[[#This Row],[Week]]=0),"N","Y")</f>
        <v>N</v>
      </c>
    </row>
    <row r="34" spans="1:24" s="51" customFormat="1" ht="12" hidden="1" customHeight="1" outlineLevel="3" x14ac:dyDescent="0.2">
      <c r="A34" s="375"/>
      <c r="B34" s="373" t="str">
        <f ca="1">IFERROR(VLOOKUP(Week02[[#Headers],[Project-Task Nickname]],OFFSET(Projects!$A$1,1,0,COUNTA(Projects!$A:$A)-1,6),COLUMN(),FALSE),"")</f>
        <v/>
      </c>
      <c r="C34" s="374" t="str">
        <f ca="1">IFERROR(VLOOKUP(Week02[[#This Row],[Project-Task Nickname]],OFFSET(Projects!$A$1,1,0,COUNTA(Projects!$A:$A)-1,6),COLUMN(),FALSE),"")</f>
        <v/>
      </c>
      <c r="D34" s="255" t="str">
        <f ca="1">IFERROR(VLOOKUP(Week02[[#This Row],[Project-Task Nickname]],OFFSET(Projects!$A$1,1,0,COUNTA(Projects!$A:$A)-1,6),COLUMN(),FALSE),"")</f>
        <v/>
      </c>
      <c r="E34" s="255" t="str">
        <f ca="1">IFERROR(VLOOKUP(Week02[[#This Row],[Project-Task Nickname]],OFFSET(Projects!$A$1,1,0,COUNTA(Projects!$A:$A)-1,6),COLUMN(),FALSE),"")</f>
        <v/>
      </c>
      <c r="F34" s="359"/>
      <c r="G34" s="360"/>
      <c r="H34" s="360"/>
      <c r="I34" s="360"/>
      <c r="J34" s="361"/>
      <c r="K34" s="360"/>
      <c r="L34" s="362"/>
      <c r="M34" s="355" t="b">
        <f t="shared" si="3"/>
        <v>0</v>
      </c>
      <c r="N34" s="248"/>
      <c r="O34" s="249"/>
      <c r="P34" s="249"/>
      <c r="Q34" s="249"/>
      <c r="R34" s="250"/>
      <c r="S34" s="249"/>
      <c r="T34" s="251"/>
      <c r="U34" s="252" t="b">
        <f ca="1">IFERROR(VLOOKUP(Week02[[#This Row],[Project-Task Nickname]],OFFSET(Projects!$A$1,1,0,COUNTA(Projects!$A:$A)-1,6),6,FALSE),FALSE)</f>
        <v>0</v>
      </c>
      <c r="V34" s="350">
        <f>SUM(Week02[[#This Row],[M]:[Su]])</f>
        <v>0</v>
      </c>
      <c r="W34" s="353" t="str">
        <f ca="1">IF(OR(Week02[[#This Row],[Type]]="Leave",Week02[[#This Row],[Week]]=0),"N","Y")</f>
        <v>N</v>
      </c>
      <c r="X34" s="7"/>
    </row>
    <row r="35" spans="1:24" s="51" customFormat="1" ht="12" hidden="1" customHeight="1" outlineLevel="3" x14ac:dyDescent="0.2">
      <c r="A35" s="375"/>
      <c r="B35" s="373" t="str">
        <f ca="1">IFERROR(VLOOKUP(Week02[[#Headers],[Project-Task Nickname]],OFFSET(Projects!$A$1,1,0,COUNTA(Projects!$A:$A)-1,6),COLUMN(),FALSE),"")</f>
        <v/>
      </c>
      <c r="C35" s="374" t="str">
        <f ca="1">IFERROR(VLOOKUP(Week02[[#This Row],[Project-Task Nickname]],OFFSET(Projects!$A$1,1,0,COUNTA(Projects!$A:$A)-1,6),COLUMN(),FALSE),"")</f>
        <v/>
      </c>
      <c r="D35" s="255" t="str">
        <f ca="1">IFERROR(VLOOKUP(Week02[[#This Row],[Project-Task Nickname]],OFFSET(Projects!$A$1,1,0,COUNTA(Projects!$A:$A)-1,6),COLUMN(),FALSE),"")</f>
        <v/>
      </c>
      <c r="E35" s="255" t="str">
        <f ca="1">IFERROR(VLOOKUP(Week02[[#This Row],[Project-Task Nickname]],OFFSET(Projects!$A$1,1,0,COUNTA(Projects!$A:$A)-1,6),COLUMN(),FALSE),"")</f>
        <v/>
      </c>
      <c r="F35" s="359"/>
      <c r="G35" s="360"/>
      <c r="H35" s="360"/>
      <c r="I35" s="360"/>
      <c r="J35" s="361"/>
      <c r="K35" s="360"/>
      <c r="L35" s="362"/>
      <c r="M35" s="355" t="b">
        <f t="shared" si="3"/>
        <v>0</v>
      </c>
      <c r="N35" s="248"/>
      <c r="O35" s="249"/>
      <c r="P35" s="249"/>
      <c r="Q35" s="249"/>
      <c r="R35" s="250"/>
      <c r="S35" s="249"/>
      <c r="T35" s="251"/>
      <c r="U35" s="252" t="b">
        <f ca="1">IFERROR(VLOOKUP(Week02[[#This Row],[Project-Task Nickname]],OFFSET(Projects!$A$1,1,0,COUNTA(Projects!$A:$A)-1,6),6,FALSE),FALSE)</f>
        <v>0</v>
      </c>
      <c r="V35" s="350">
        <f>SUM(Week02[[#This Row],[M]:[Su]])</f>
        <v>0</v>
      </c>
      <c r="W35" s="353" t="str">
        <f ca="1">IF(OR(Week02[[#This Row],[Type]]="Leave",Week02[[#This Row],[Week]]=0),"N","Y")</f>
        <v>N</v>
      </c>
      <c r="X35" s="7"/>
    </row>
    <row r="36" spans="1:24" s="51" customFormat="1" ht="12" hidden="1" customHeight="1" outlineLevel="3" x14ac:dyDescent="0.2">
      <c r="A36" s="375"/>
      <c r="B36" s="373" t="str">
        <f ca="1">IFERROR(VLOOKUP(Week02[[#Headers],[Project-Task Nickname]],OFFSET(Projects!$A$1,1,0,COUNTA(Projects!$A:$A)-1,6),COLUMN(),FALSE),"")</f>
        <v/>
      </c>
      <c r="C36" s="374" t="str">
        <f ca="1">IFERROR(VLOOKUP(Week02[[#This Row],[Project-Task Nickname]],OFFSET(Projects!$A$1,1,0,COUNTA(Projects!$A:$A)-1,6),COLUMN(),FALSE),"")</f>
        <v/>
      </c>
      <c r="D36" s="255" t="str">
        <f ca="1">IFERROR(VLOOKUP(Week02[[#This Row],[Project-Task Nickname]],OFFSET(Projects!$A$1,1,0,COUNTA(Projects!$A:$A)-1,6),COLUMN(),FALSE),"")</f>
        <v/>
      </c>
      <c r="E36" s="255" t="str">
        <f ca="1">IFERROR(VLOOKUP(Week02[[#This Row],[Project-Task Nickname]],OFFSET(Projects!$A$1,1,0,COUNTA(Projects!$A:$A)-1,6),COLUMN(),FALSE),"")</f>
        <v/>
      </c>
      <c r="F36" s="359"/>
      <c r="G36" s="360"/>
      <c r="H36" s="360"/>
      <c r="I36" s="360"/>
      <c r="J36" s="361"/>
      <c r="K36" s="360"/>
      <c r="L36" s="362"/>
      <c r="M36" s="355" t="b">
        <f t="shared" si="3"/>
        <v>0</v>
      </c>
      <c r="N36" s="248"/>
      <c r="O36" s="249"/>
      <c r="P36" s="249"/>
      <c r="Q36" s="249"/>
      <c r="R36" s="250"/>
      <c r="S36" s="249"/>
      <c r="T36" s="251"/>
      <c r="U36" s="252" t="b">
        <f ca="1">IFERROR(VLOOKUP(Week02[[#This Row],[Project-Task Nickname]],OFFSET(Projects!$A$1,1,0,COUNTA(Projects!$A:$A)-1,6),6,FALSE),FALSE)</f>
        <v>0</v>
      </c>
      <c r="V36" s="350">
        <f>SUM(Week02[[#This Row],[M]:[Su]])</f>
        <v>0</v>
      </c>
      <c r="W36" s="353" t="str">
        <f ca="1">IF(OR(Week02[[#This Row],[Type]]="Leave",Week02[[#This Row],[Week]]=0),"N","Y")</f>
        <v>N</v>
      </c>
      <c r="X36" s="7"/>
    </row>
    <row r="37" spans="1:24" s="51" customFormat="1" ht="12" hidden="1" customHeight="1" outlineLevel="3" x14ac:dyDescent="0.2">
      <c r="A37" s="375"/>
      <c r="B37" s="373" t="str">
        <f ca="1">IFERROR(VLOOKUP(Week02[[#Headers],[Project-Task Nickname]],OFFSET(Projects!$A$1,1,0,COUNTA(Projects!$A:$A)-1,6),COLUMN(),FALSE),"")</f>
        <v/>
      </c>
      <c r="C37" s="374" t="str">
        <f ca="1">IFERROR(VLOOKUP(Week02[[#This Row],[Project-Task Nickname]],OFFSET(Projects!$A$1,1,0,COUNTA(Projects!$A:$A)-1,6),COLUMN(),FALSE),"")</f>
        <v/>
      </c>
      <c r="D37" s="255" t="str">
        <f ca="1">IFERROR(VLOOKUP(Week02[[#This Row],[Project-Task Nickname]],OFFSET(Projects!$A$1,1,0,COUNTA(Projects!$A:$A)-1,6),COLUMN(),FALSE),"")</f>
        <v/>
      </c>
      <c r="E37" s="255" t="str">
        <f ca="1">IFERROR(VLOOKUP(Week02[[#This Row],[Project-Task Nickname]],OFFSET(Projects!$A$1,1,0,COUNTA(Projects!$A:$A)-1,6),COLUMN(),FALSE),"")</f>
        <v/>
      </c>
      <c r="F37" s="359"/>
      <c r="G37" s="360"/>
      <c r="H37" s="360"/>
      <c r="I37" s="360"/>
      <c r="J37" s="361"/>
      <c r="K37" s="360"/>
      <c r="L37" s="362"/>
      <c r="M37" s="355" t="b">
        <f t="shared" si="3"/>
        <v>0</v>
      </c>
      <c r="N37" s="248"/>
      <c r="O37" s="249"/>
      <c r="P37" s="249"/>
      <c r="Q37" s="249"/>
      <c r="R37" s="250"/>
      <c r="S37" s="249"/>
      <c r="T37" s="251"/>
      <c r="U37" s="252" t="b">
        <f ca="1">IFERROR(VLOOKUP(Week02[[#This Row],[Project-Task Nickname]],OFFSET(Projects!$A$1,1,0,COUNTA(Projects!$A:$A)-1,6),6,FALSE),FALSE)</f>
        <v>0</v>
      </c>
      <c r="V37" s="350">
        <f>SUM(Week02[[#This Row],[M]:[Su]])</f>
        <v>0</v>
      </c>
      <c r="W37" s="353" t="str">
        <f ca="1">IF(OR(Week02[[#This Row],[Type]]="Leave",Week02[[#This Row],[Week]]=0),"N","Y")</f>
        <v>N</v>
      </c>
      <c r="X37" s="7"/>
    </row>
    <row r="38" spans="1:24" s="51" customFormat="1" ht="12" hidden="1" customHeight="1" outlineLevel="3" x14ac:dyDescent="0.2">
      <c r="A38" s="375"/>
      <c r="B38" s="373" t="str">
        <f ca="1">IFERROR(VLOOKUP(Week02[[#Headers],[Project-Task Nickname]],OFFSET(Projects!$A$1,1,0,COUNTA(Projects!$A:$A)-1,6),COLUMN(),FALSE),"")</f>
        <v/>
      </c>
      <c r="C38" s="374" t="str">
        <f ca="1">IFERROR(VLOOKUP(Week02[[#This Row],[Project-Task Nickname]],OFFSET(Projects!$A$1,1,0,COUNTA(Projects!$A:$A)-1,6),COLUMN(),FALSE),"")</f>
        <v/>
      </c>
      <c r="D38" s="255" t="str">
        <f ca="1">IFERROR(VLOOKUP(Week02[[#This Row],[Project-Task Nickname]],OFFSET(Projects!$A$1,1,0,COUNTA(Projects!$A:$A)-1,6),COLUMN(),FALSE),"")</f>
        <v/>
      </c>
      <c r="E38" s="255" t="str">
        <f ca="1">IFERROR(VLOOKUP(Week02[[#This Row],[Project-Task Nickname]],OFFSET(Projects!$A$1,1,0,COUNTA(Projects!$A:$A)-1,6),COLUMN(),FALSE),"")</f>
        <v/>
      </c>
      <c r="F38" s="359"/>
      <c r="G38" s="360"/>
      <c r="H38" s="360"/>
      <c r="I38" s="360"/>
      <c r="J38" s="361"/>
      <c r="K38" s="360"/>
      <c r="L38" s="362"/>
      <c r="M38" s="355" t="b">
        <f t="shared" si="3"/>
        <v>0</v>
      </c>
      <c r="N38" s="248"/>
      <c r="O38" s="249"/>
      <c r="P38" s="249"/>
      <c r="Q38" s="249"/>
      <c r="R38" s="250"/>
      <c r="S38" s="249"/>
      <c r="T38" s="251"/>
      <c r="U38" s="252" t="b">
        <f ca="1">IFERROR(VLOOKUP(Week02[[#This Row],[Project-Task Nickname]],OFFSET(Projects!$A$1,1,0,COUNTA(Projects!$A:$A)-1,6),6,FALSE),FALSE)</f>
        <v>0</v>
      </c>
      <c r="V38" s="350">
        <f>SUM(Week02[[#This Row],[M]:[Su]])</f>
        <v>0</v>
      </c>
      <c r="W38" s="353" t="str">
        <f ca="1">IF(OR(Week02[[#This Row],[Type]]="Leave",Week02[[#This Row],[Week]]=0),"N","Y")</f>
        <v>N</v>
      </c>
      <c r="X38" s="7"/>
    </row>
    <row r="39" spans="1:24" s="51" customFormat="1" ht="12" hidden="1" customHeight="1" outlineLevel="3" x14ac:dyDescent="0.2">
      <c r="A39" s="375"/>
      <c r="B39" s="373" t="str">
        <f ca="1">IFERROR(VLOOKUP(Week02[[#Headers],[Project-Task Nickname]],OFFSET(Projects!$A$1,1,0,COUNTA(Projects!$A:$A)-1,6),COLUMN(),FALSE),"")</f>
        <v/>
      </c>
      <c r="C39" s="374" t="str">
        <f ca="1">IFERROR(VLOOKUP(Week02[[#This Row],[Project-Task Nickname]],OFFSET(Projects!$A$1,1,0,COUNTA(Projects!$A:$A)-1,6),COLUMN(),FALSE),"")</f>
        <v/>
      </c>
      <c r="D39" s="255" t="str">
        <f ca="1">IFERROR(VLOOKUP(Week02[[#This Row],[Project-Task Nickname]],OFFSET(Projects!$A$1,1,0,COUNTA(Projects!$A:$A)-1,6),COLUMN(),FALSE),"")</f>
        <v/>
      </c>
      <c r="E39" s="255" t="str">
        <f ca="1">IFERROR(VLOOKUP(Week02[[#This Row],[Project-Task Nickname]],OFFSET(Projects!$A$1,1,0,COUNTA(Projects!$A:$A)-1,6),COLUMN(),FALSE),"")</f>
        <v/>
      </c>
      <c r="F39" s="359"/>
      <c r="G39" s="360"/>
      <c r="H39" s="360"/>
      <c r="I39" s="360"/>
      <c r="J39" s="361"/>
      <c r="K39" s="360"/>
      <c r="L39" s="362"/>
      <c r="M39" s="355" t="b">
        <f t="shared" si="3"/>
        <v>0</v>
      </c>
      <c r="N39" s="248"/>
      <c r="O39" s="249"/>
      <c r="P39" s="249"/>
      <c r="Q39" s="249"/>
      <c r="R39" s="250"/>
      <c r="S39" s="249"/>
      <c r="T39" s="251"/>
      <c r="U39" s="252" t="b">
        <f ca="1">IFERROR(VLOOKUP(Week02[[#This Row],[Project-Task Nickname]],OFFSET(Projects!$A$1,1,0,COUNTA(Projects!$A:$A)-1,6),6,FALSE),FALSE)</f>
        <v>0</v>
      </c>
      <c r="V39" s="350">
        <f>SUM(Week02[[#This Row],[M]:[Su]])</f>
        <v>0</v>
      </c>
      <c r="W39" s="353" t="str">
        <f ca="1">IF(OR(Week02[[#This Row],[Type]]="Leave",Week02[[#This Row],[Week]]=0),"N","Y")</f>
        <v>N</v>
      </c>
      <c r="X39" s="7"/>
    </row>
    <row r="40" spans="1:24" s="51" customFormat="1" ht="12" hidden="1" customHeight="1" outlineLevel="3" x14ac:dyDescent="0.2">
      <c r="A40" s="375"/>
      <c r="B40" s="373" t="str">
        <f ca="1">IFERROR(VLOOKUP(Week02[[#Headers],[Project-Task Nickname]],OFFSET(Projects!$A$1,1,0,COUNTA(Projects!$A:$A)-1,6),COLUMN(),FALSE),"")</f>
        <v/>
      </c>
      <c r="C40" s="374" t="str">
        <f ca="1">IFERROR(VLOOKUP(Week02[[#This Row],[Project-Task Nickname]],OFFSET(Projects!$A$1,1,0,COUNTA(Projects!$A:$A)-1,6),COLUMN(),FALSE),"")</f>
        <v/>
      </c>
      <c r="D40" s="255" t="str">
        <f ca="1">IFERROR(VLOOKUP(Week02[[#This Row],[Project-Task Nickname]],OFFSET(Projects!$A$1,1,0,COUNTA(Projects!$A:$A)-1,6),COLUMN(),FALSE),"")</f>
        <v/>
      </c>
      <c r="E40" s="255" t="str">
        <f ca="1">IFERROR(VLOOKUP(Week02[[#This Row],[Project-Task Nickname]],OFFSET(Projects!$A$1,1,0,COUNTA(Projects!$A:$A)-1,6),COLUMN(),FALSE),"")</f>
        <v/>
      </c>
      <c r="F40" s="359"/>
      <c r="G40" s="360"/>
      <c r="H40" s="360"/>
      <c r="I40" s="360"/>
      <c r="J40" s="361"/>
      <c r="K40" s="360"/>
      <c r="L40" s="362"/>
      <c r="M40" s="355" t="b">
        <f t="shared" si="3"/>
        <v>0</v>
      </c>
      <c r="N40" s="248"/>
      <c r="O40" s="249"/>
      <c r="P40" s="249"/>
      <c r="Q40" s="249"/>
      <c r="R40" s="250"/>
      <c r="S40" s="249"/>
      <c r="T40" s="251"/>
      <c r="U40" s="252" t="b">
        <f ca="1">IFERROR(VLOOKUP(Week02[[#This Row],[Project-Task Nickname]],OFFSET(Projects!$A$1,1,0,COUNTA(Projects!$A:$A)-1,6),6,FALSE),FALSE)</f>
        <v>0</v>
      </c>
      <c r="V40" s="350">
        <f>SUM(Week02[[#This Row],[M]:[Su]])</f>
        <v>0</v>
      </c>
      <c r="W40" s="353" t="str">
        <f ca="1">IF(OR(Week02[[#This Row],[Type]]="Leave",Week02[[#This Row],[Week]]=0),"N","Y")</f>
        <v>N</v>
      </c>
      <c r="X40" s="7"/>
    </row>
    <row r="41" spans="1:24" s="51" customFormat="1" ht="12" hidden="1" customHeight="1" outlineLevel="3" x14ac:dyDescent="0.2">
      <c r="A41" s="375"/>
      <c r="B41" s="373" t="str">
        <f ca="1">IFERROR(VLOOKUP(Week02[[#Headers],[Project-Task Nickname]],OFFSET(Projects!$A$1,1,0,COUNTA(Projects!$A:$A)-1,6),COLUMN(),FALSE),"")</f>
        <v/>
      </c>
      <c r="C41" s="374" t="str">
        <f ca="1">IFERROR(VLOOKUP(Week02[[#This Row],[Project-Task Nickname]],OFFSET(Projects!$A$1,1,0,COUNTA(Projects!$A:$A)-1,6),COLUMN(),FALSE),"")</f>
        <v/>
      </c>
      <c r="D41" s="255" t="str">
        <f ca="1">IFERROR(VLOOKUP(Week02[[#This Row],[Project-Task Nickname]],OFFSET(Projects!$A$1,1,0,COUNTA(Projects!$A:$A)-1,6),COLUMN(),FALSE),"")</f>
        <v/>
      </c>
      <c r="E41" s="255" t="str">
        <f ca="1">IFERROR(VLOOKUP(Week02[[#This Row],[Project-Task Nickname]],OFFSET(Projects!$A$1,1,0,COUNTA(Projects!$A:$A)-1,6),COLUMN(),FALSE),"")</f>
        <v/>
      </c>
      <c r="F41" s="359"/>
      <c r="G41" s="360"/>
      <c r="H41" s="360"/>
      <c r="I41" s="360"/>
      <c r="J41" s="361"/>
      <c r="K41" s="360"/>
      <c r="L41" s="362"/>
      <c r="M41" s="355" t="b">
        <f t="shared" si="3"/>
        <v>0</v>
      </c>
      <c r="N41" s="248"/>
      <c r="O41" s="249"/>
      <c r="P41" s="249"/>
      <c r="Q41" s="249"/>
      <c r="R41" s="250"/>
      <c r="S41" s="249"/>
      <c r="T41" s="251"/>
      <c r="U41" s="252" t="b">
        <f ca="1">IFERROR(VLOOKUP(Week02[[#This Row],[Project-Task Nickname]],OFFSET(Projects!$A$1,1,0,COUNTA(Projects!$A:$A)-1,6),6,FALSE),FALSE)</f>
        <v>0</v>
      </c>
      <c r="V41" s="350">
        <f>SUM(Week02[[#This Row],[M]:[Su]])</f>
        <v>0</v>
      </c>
      <c r="W41" s="353" t="str">
        <f ca="1">IF(OR(Week02[[#This Row],[Type]]="Leave",Week02[[#This Row],[Week]]=0),"N","Y")</f>
        <v>N</v>
      </c>
      <c r="X41" s="7"/>
    </row>
    <row r="42" spans="1:24" s="51" customFormat="1" ht="12" hidden="1" customHeight="1" outlineLevel="3" x14ac:dyDescent="0.2">
      <c r="A42" s="375"/>
      <c r="B42" s="373" t="str">
        <f ca="1">IFERROR(VLOOKUP(Week02[[#Headers],[Project-Task Nickname]],OFFSET(Projects!$A$1,1,0,COUNTA(Projects!$A:$A)-1,6),COLUMN(),FALSE),"")</f>
        <v/>
      </c>
      <c r="C42" s="374" t="str">
        <f ca="1">IFERROR(VLOOKUP(Week02[[#This Row],[Project-Task Nickname]],OFFSET(Projects!$A$1,1,0,COUNTA(Projects!$A:$A)-1,6),COLUMN(),FALSE),"")</f>
        <v/>
      </c>
      <c r="D42" s="255" t="str">
        <f ca="1">IFERROR(VLOOKUP(Week02[[#This Row],[Project-Task Nickname]],OFFSET(Projects!$A$1,1,0,COUNTA(Projects!$A:$A)-1,6),COLUMN(),FALSE),"")</f>
        <v/>
      </c>
      <c r="E42" s="255" t="str">
        <f ca="1">IFERROR(VLOOKUP(Week02[[#This Row],[Project-Task Nickname]],OFFSET(Projects!$A$1,1,0,COUNTA(Projects!$A:$A)-1,6),COLUMN(),FALSE),"")</f>
        <v/>
      </c>
      <c r="F42" s="359"/>
      <c r="G42" s="360"/>
      <c r="H42" s="360"/>
      <c r="I42" s="360"/>
      <c r="J42" s="361"/>
      <c r="K42" s="360"/>
      <c r="L42" s="362"/>
      <c r="M42" s="355" t="b">
        <f t="shared" si="3"/>
        <v>0</v>
      </c>
      <c r="N42" s="248"/>
      <c r="O42" s="249"/>
      <c r="P42" s="249"/>
      <c r="Q42" s="249"/>
      <c r="R42" s="250"/>
      <c r="S42" s="249"/>
      <c r="T42" s="251"/>
      <c r="U42" s="252" t="b">
        <f ca="1">IFERROR(VLOOKUP(Week02[[#This Row],[Project-Task Nickname]],OFFSET(Projects!$A$1,1,0,COUNTA(Projects!$A:$A)-1,6),6,FALSE),FALSE)</f>
        <v>0</v>
      </c>
      <c r="V42" s="350">
        <f>SUM(Week02[[#This Row],[M]:[Su]])</f>
        <v>0</v>
      </c>
      <c r="W42" s="353" t="str">
        <f ca="1">IF(OR(Week02[[#This Row],[Type]]="Leave",Week02[[#This Row],[Week]]=0),"N","Y")</f>
        <v>N</v>
      </c>
      <c r="X42" s="7"/>
    </row>
    <row r="43" spans="1:24" s="51" customFormat="1" ht="12" hidden="1" customHeight="1" outlineLevel="3" thickBot="1" x14ac:dyDescent="0.25">
      <c r="A43" s="375"/>
      <c r="B43" s="373" t="str">
        <f ca="1">IFERROR(VLOOKUP(Week02[[#Headers],[Project-Task Nickname]],OFFSET(Projects!$A$1,1,0,COUNTA(Projects!$A:$A)-1,6),COLUMN(),FALSE),"")</f>
        <v/>
      </c>
      <c r="C43" s="374" t="str">
        <f ca="1">IFERROR(VLOOKUP(Week02[[#This Row],[Project-Task Nickname]],OFFSET(Projects!$A$1,1,0,COUNTA(Projects!$A:$A)-1,6),COLUMN(),FALSE),"")</f>
        <v/>
      </c>
      <c r="D43" s="255" t="str">
        <f ca="1">IFERROR(VLOOKUP(Week02[[#This Row],[Project-Task Nickname]],OFFSET(Projects!$A$1,1,0,COUNTA(Projects!$A:$A)-1,6),COLUMN(),FALSE),"")</f>
        <v/>
      </c>
      <c r="E43" s="255" t="str">
        <f ca="1">IFERROR(VLOOKUP(Week02[[#This Row],[Project-Task Nickname]],OFFSET(Projects!$A$1,1,0,COUNTA(Projects!$A:$A)-1,6),COLUMN(),FALSE),"")</f>
        <v/>
      </c>
      <c r="F43" s="359"/>
      <c r="G43" s="360"/>
      <c r="H43" s="360"/>
      <c r="I43" s="360"/>
      <c r="J43" s="361"/>
      <c r="K43" s="360"/>
      <c r="L43" s="362"/>
      <c r="M43" s="355" t="b">
        <f t="shared" si="3"/>
        <v>0</v>
      </c>
      <c r="N43" s="248"/>
      <c r="O43" s="249"/>
      <c r="P43" s="249"/>
      <c r="Q43" s="249"/>
      <c r="R43" s="250"/>
      <c r="S43" s="249"/>
      <c r="T43" s="251"/>
      <c r="U43" s="252" t="b">
        <f ca="1">IFERROR(VLOOKUP(Week02[[#This Row],[Project-Task Nickname]],OFFSET(Projects!$A$1,1,0,COUNTA(Projects!$A:$A)-1,6),6,FALSE),FALSE)</f>
        <v>0</v>
      </c>
      <c r="V43" s="351">
        <f>SUM(Week02[[#This Row],[M]:[Su]])</f>
        <v>0</v>
      </c>
      <c r="W43" s="354" t="str">
        <f ca="1">IF(OR(Week02[[#This Row],[Type]]="Leave",Week02[[#This Row],[Week]]=0),"N","Y")</f>
        <v>N</v>
      </c>
      <c r="X43" s="7"/>
    </row>
    <row r="44" spans="1:24" s="52" customFormat="1" ht="24.75" thickBot="1" x14ac:dyDescent="0.25">
      <c r="A44" s="160" t="s">
        <v>84</v>
      </c>
      <c r="B44" s="161"/>
      <c r="C44" s="156"/>
      <c r="D44" s="157"/>
      <c r="E44" s="158"/>
      <c r="F44" s="187">
        <f t="shared" ref="F44:L44" si="4">SUM(F$4:F$43)</f>
        <v>8</v>
      </c>
      <c r="G44" s="188">
        <f t="shared" si="4"/>
        <v>0</v>
      </c>
      <c r="H44" s="188">
        <f t="shared" si="4"/>
        <v>0</v>
      </c>
      <c r="I44" s="188">
        <f t="shared" si="4"/>
        <v>0</v>
      </c>
      <c r="J44" s="169">
        <f t="shared" si="4"/>
        <v>0</v>
      </c>
      <c r="K44" s="188">
        <f t="shared" si="4"/>
        <v>0</v>
      </c>
      <c r="L44" s="170">
        <f t="shared" si="4"/>
        <v>0</v>
      </c>
      <c r="M44" s="159"/>
      <c r="N44" s="162"/>
      <c r="O44" s="163"/>
      <c r="P44" s="164" t="str">
        <f ca="1">IF($V$44=0,"",IF(SUMIFS($V$4:$V$43,$W$4:$W$43,"Y")=0,"Weekly Chargeability = 0.0%","Weekly Chargeability = "&amp;TEXT((SUMIFS($V$4:$V$43,$E$4:$E$43,"Billable",$W$4:$W$43,"Y")/SUMIFS($V$4:$V$43,$E$4:$E$43,"&lt;&gt;Absence",$W$4:$W$43,"Y")),"#0.0%")&amp;", for Oracle; 
("&amp;TEXT((SUMIF($E$4:$E$43,"Billable",$V$4:$V$43)/SUMIFS($V$4:$V$43,$E$4:$E$43,"&lt;&gt;Absence")),"#0.0%")&amp;", actual)"))</f>
        <v>Weekly Chargeability = 100.0%, for Oracle; 
(100.0%, actual)</v>
      </c>
      <c r="Q44" s="163"/>
      <c r="R44" s="168"/>
      <c r="S44" s="163"/>
      <c r="T44" s="184"/>
      <c r="U44" s="165"/>
      <c r="V44" s="186" t="str">
        <f ca="1">TEXT(SUMIFS($V$4:$V$43,$W$4:$W$43,"Y"),"#0.00")&amp;"; 
("&amp;TEXT(SUM($V$4:V43),"#0.00")&amp;")"</f>
        <v>8.00; 
(8.00)</v>
      </c>
      <c r="W44" s="348"/>
      <c r="X44"/>
    </row>
    <row r="45" spans="1:24" s="61" customFormat="1" x14ac:dyDescent="0.2">
      <c r="A45" s="70"/>
      <c r="B45" s="53"/>
      <c r="C45" s="53"/>
      <c r="D45" s="53"/>
      <c r="E45" s="53"/>
      <c r="F45" s="54"/>
      <c r="G45" s="54"/>
      <c r="H45" s="54"/>
      <c r="I45" s="54"/>
      <c r="J45" s="155"/>
      <c r="K45" s="54"/>
      <c r="L45" s="167"/>
      <c r="M45" s="54"/>
      <c r="N45" s="224"/>
      <c r="O45" s="224"/>
      <c r="P45" s="224"/>
      <c r="Q45" s="224"/>
      <c r="R45" s="154"/>
      <c r="S45" s="224"/>
      <c r="T45" s="185"/>
      <c r="U45" s="224"/>
      <c r="V45" s="15"/>
      <c r="W45" s="69"/>
      <c r="X45"/>
    </row>
  </sheetData>
  <sheetProtection sort="0" autoFilter="0" pivotTables="0"/>
  <dataConsolidate/>
  <mergeCells count="2">
    <mergeCell ref="V1:V2"/>
    <mergeCell ref="W1:W2"/>
  </mergeCells>
  <conditionalFormatting sqref="V1">
    <cfRule type="expression" dxfId="48" priority="11">
      <formula>FIND("Tabname",$V$1)&gt;0</formula>
    </cfRule>
  </conditionalFormatting>
  <conditionalFormatting sqref="W4:W43">
    <cfRule type="expression" dxfId="47" priority="9">
      <formula>LOWER($W4)="n"</formula>
    </cfRule>
  </conditionalFormatting>
  <conditionalFormatting sqref="F4:L44">
    <cfRule type="cellIs" dxfId="46" priority="8" operator="equal">
      <formula>0</formula>
    </cfRule>
  </conditionalFormatting>
  <conditionalFormatting sqref="A4:A43">
    <cfRule type="duplicateValues" dxfId="45" priority="6"/>
    <cfRule type="expression" dxfId="44" priority="7">
      <formula>AND($A4&lt;&gt;"",OR($B4="",$C4="",$D4="",$E4=""))</formula>
    </cfRule>
  </conditionalFormatting>
  <conditionalFormatting sqref="N44:V44">
    <cfRule type="cellIs" dxfId="43" priority="4" operator="equal">
      <formula>0</formula>
    </cfRule>
  </conditionalFormatting>
  <conditionalFormatting sqref="J25 R25">
    <cfRule type="expression" dxfId="41" priority="14">
      <formula>LEFT($A14,3)="zzz"</formula>
    </cfRule>
  </conditionalFormatting>
  <conditionalFormatting sqref="A4:V43">
    <cfRule type="containsText" dxfId="26" priority="2" operator="containsText" text="DOM20 ">
      <formula>NOT(ISERROR(SEARCH("DOM20 ",A4)))</formula>
    </cfRule>
    <cfRule type="expression" dxfId="25" priority="5">
      <formula>LEFT($A4,3)="zzz"</formula>
    </cfRule>
  </conditionalFormatting>
  <conditionalFormatting sqref="N4:T43">
    <cfRule type="expression" dxfId="24" priority="12">
      <formula>AND(NOT(ISBLANK(N4)),F4=0)</formula>
    </cfRule>
    <cfRule type="expression" dxfId="23" priority="13">
      <formula>AND(F4&gt;0,ISBLANK(N4),$U4)</formula>
    </cfRule>
  </conditionalFormatting>
  <conditionalFormatting sqref="W1:W2">
    <cfRule type="expression" dxfId="40" priority="1">
      <formula>$W$1&lt;&gt;""</formula>
    </cfRule>
  </conditionalFormatting>
  <dataValidations count="1">
    <dataValidation type="list" allowBlank="1" showInputMessage="1" showErrorMessage="1" sqref="W4:W43">
      <formula1>"Y,N,y,n"</formula1>
    </dataValidation>
  </dataValidations>
  <printOptions horizontalCentered="1"/>
  <pageMargins left="0.25" right="0.25" top="0.75" bottom="0.75" header="0.3" footer="0.3"/>
  <pageSetup paperSize="17" scale="97" orientation="landscape" r:id="rId1"/>
  <headerFooter>
    <oddHeader>&amp;C&amp;"Calibri,Bold"&amp;14&amp;A&amp;R&amp;"Calibri,Bold"&amp;12Page &amp;P of &amp;P</oddHeader>
  </headerFooter>
  <rowBreaks count="1" manualBreakCount="1">
    <brk id="19" max="16383" man="1"/>
  </rowBreak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OFFSET(Projects!$A$1,1,0,COUNTA(Projects!$A:$A)-1,1)</xm:f>
          </x14:formula1>
          <xm:sqref>A4:A43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applyStyles="1" summaryBelow="0" summaryRight="0"/>
    <pageSetUpPr fitToPage="1"/>
  </sheetPr>
  <dimension ref="A1:Y45"/>
  <sheetViews>
    <sheetView showGridLines="0" zoomScaleNormal="100" zoomScaleSheetLayoutView="90" workbookViewId="0">
      <pane xSplit="5" ySplit="3" topLeftCell="F4" activePane="bottomRight" state="frozen"/>
      <selection activeCell="X4" sqref="X4"/>
      <selection pane="topRight" activeCell="X4" sqref="X4"/>
      <selection pane="bottomLeft" activeCell="X4" sqref="X4"/>
      <selection pane="bottomRight" activeCell="V5" sqref="V5"/>
    </sheetView>
  </sheetViews>
  <sheetFormatPr defaultColWidth="0" defaultRowHeight="0" customHeight="1" zeroHeight="1" outlineLevelRow="3" outlineLevelCol="2" x14ac:dyDescent="0.2"/>
  <cols>
    <col min="1" max="1" width="44" style="70" customWidth="1" collapsed="1"/>
    <col min="2" max="2" width="44" style="53" hidden="1" customWidth="1" outlineLevel="2"/>
    <col min="3" max="3" width="24.83203125" style="53" hidden="1" customWidth="1" outlineLevel="2"/>
    <col min="4" max="4" width="12" style="53" hidden="1" customWidth="1" outlineLevel="2"/>
    <col min="5" max="5" width="20.1640625" style="53" hidden="1" customWidth="1" outlineLevel="2"/>
    <col min="6" max="6" width="9.33203125" style="54" bestFit="1" customWidth="1"/>
    <col min="7" max="7" width="8.6640625" style="54" bestFit="1" customWidth="1"/>
    <col min="8" max="8" width="9.5" style="54" bestFit="1" customWidth="1"/>
    <col min="9" max="9" width="9.6640625" style="54" bestFit="1" customWidth="1"/>
    <col min="10" max="10" width="10" style="155" customWidth="1" collapsed="1"/>
    <col min="11" max="11" width="9.6640625" style="54" hidden="1" customWidth="1" outlineLevel="1"/>
    <col min="12" max="12" width="9.6640625" style="167" hidden="1" customWidth="1" outlineLevel="1"/>
    <col min="13" max="13" width="17.6640625" style="54" hidden="1" customWidth="1" outlineLevel="2"/>
    <col min="14" max="17" width="10.1640625" style="228" customWidth="1"/>
    <col min="18" max="18" width="10.1640625" style="154" customWidth="1" collapsed="1"/>
    <col min="19" max="19" width="10.5" style="228" hidden="1" customWidth="1" outlineLevel="1"/>
    <col min="20" max="20" width="10.83203125" style="185" hidden="1" customWidth="1" outlineLevel="1"/>
    <col min="21" max="21" width="13.33203125" style="228" hidden="1" customWidth="1" outlineLevel="2"/>
    <col min="22" max="22" width="13" style="55" bestFit="1" customWidth="1"/>
    <col min="23" max="23" width="7.83203125" style="69" customWidth="1"/>
    <col min="24" max="24" width="3.5" customWidth="1"/>
    <col min="26" max="16384" width="9.1640625" hidden="1"/>
  </cols>
  <sheetData>
    <row r="1" spans="1:24" s="48" customFormat="1" ht="24" customHeight="1" thickBot="1" x14ac:dyDescent="0.25">
      <c r="A1" s="73" t="str">
        <f ca="1">"Timecard for Week "&amp;TEXT(WEEKNUM($L$2,2),"0#")</f>
        <v>Timecard for Week 01</v>
      </c>
      <c r="B1" s="49"/>
      <c r="C1" s="49"/>
      <c r="D1" s="49"/>
      <c r="E1" s="50"/>
      <c r="F1" s="147"/>
      <c r="G1" s="148"/>
      <c r="H1" s="149" t="s">
        <v>158</v>
      </c>
      <c r="J1" s="153"/>
      <c r="K1" s="148"/>
      <c r="L1" s="166"/>
      <c r="M1" s="60"/>
      <c r="N1" s="190"/>
      <c r="O1" s="191"/>
      <c r="P1" s="146" t="s">
        <v>9</v>
      </c>
      <c r="R1" s="153"/>
      <c r="S1" s="191"/>
      <c r="T1" s="183"/>
      <c r="U1" s="72"/>
      <c r="V1" s="323" t="str">
        <f ca="1">IF(NOT(ISERROR(FIND("(",MID(CELL("filename",V1),FIND("]",CELL("filename",V1))+1,255)))),"Update Tabname",IF(WEEKDAY(DATE(LEFT(MID(CELL("filename",V1),FIND("]",CELL("filename",V1))+1,255),4),MID(MID(CELL("filename",V1),FIND("]",CELL("filename",V1))+1,255),6,2),MID(MID(CELL("filename",V1),FIND("]",CELL("filename",V1))+1,255),9,2)),2)&lt;&gt;7,"Tabname isn't Sunday",TEXT(DATE(LEFT(MID(CELL("filename",V1),FIND("]",CELL("filename",V1))+1,255),4),MID(MID(CELL("filename",V1),FIND("]",CELL("filename",V1))+1,255),6,2),RIGHT(MID(CELL("filename",V1),FIND("]",CELL("filename",V1))+1,255),2)-6),"yyyy-mm-dd")&amp;" "&amp;TEXT(DATE(LEFT(MID(CELL("filename",V1),FIND("]",CELL("filename",V1))+1,255),4),MID(MID(CELL("filename",V1),FIND("]",CELL("filename",V1))+1,255),6,2),RIGHT(MID(CELL("filename",V1),FIND("]",CELL("filename",V1))+1,255),2)),"yyyy-mm-dd")))</f>
        <v>2020-12-28 2021-01-03</v>
      </c>
      <c r="W1" s="327" t="str">
        <f ca="1">IF((COUNTIF(OFFSET($D$4,0,0,MAX(COUNTIF($D$4:$D$43,"Leave"),1),1),"Leave")&lt;&gt;COUNTIF($D$4:$D$43,"Leave")),"Sort by color to force absence(s) to top row(s)!","")</f>
        <v/>
      </c>
      <c r="X1" s="7"/>
    </row>
    <row r="2" spans="1:24" s="7" customFormat="1" ht="12.75" thickBot="1" x14ac:dyDescent="0.25">
      <c r="A2" s="71"/>
      <c r="B2" s="62"/>
      <c r="C2" s="56"/>
      <c r="D2" s="231"/>
      <c r="E2" s="57"/>
      <c r="F2" s="150">
        <f t="shared" ref="F2:K2" ca="1" si="0">DATE(YEAR(G$2),MONTH(G$2),DAY(G$2)-1)</f>
        <v>44193</v>
      </c>
      <c r="G2" s="150">
        <f t="shared" ca="1" si="0"/>
        <v>44194</v>
      </c>
      <c r="H2" s="150">
        <f t="shared" ca="1" si="0"/>
        <v>44195</v>
      </c>
      <c r="I2" s="150">
        <f t="shared" ca="1" si="0"/>
        <v>44196</v>
      </c>
      <c r="J2" s="150">
        <f t="shared" ca="1" si="0"/>
        <v>44197</v>
      </c>
      <c r="K2" s="150">
        <f t="shared" ca="1" si="0"/>
        <v>44198</v>
      </c>
      <c r="L2" s="150">
        <f ca="1">DATE(LEFT(MID(CELL("filename",V1),FIND("]",CELL("filename",V1))+1,255),4),MID(MID(CELL("filename",V1),FIND("]",CELL("filename",V1))+1,255),6,2),RIGHT(MID(CELL("filename",V1),FIND("]",CELL("filename",V1))+1,255),2))</f>
        <v>44199</v>
      </c>
      <c r="M2" s="68" t="s">
        <v>97</v>
      </c>
      <c r="N2" s="151">
        <f t="shared" ref="N2:T2" ca="1" si="1">F2</f>
        <v>44193</v>
      </c>
      <c r="O2" s="152">
        <f t="shared" ca="1" si="1"/>
        <v>44194</v>
      </c>
      <c r="P2" s="152">
        <f t="shared" ca="1" si="1"/>
        <v>44195</v>
      </c>
      <c r="Q2" s="152">
        <f t="shared" ca="1" si="1"/>
        <v>44196</v>
      </c>
      <c r="R2" s="152">
        <f t="shared" ca="1" si="1"/>
        <v>44197</v>
      </c>
      <c r="S2" s="152">
        <f t="shared" ca="1" si="1"/>
        <v>44198</v>
      </c>
      <c r="T2" s="152">
        <f t="shared" ca="1" si="1"/>
        <v>44199</v>
      </c>
      <c r="U2" s="204" t="s">
        <v>9</v>
      </c>
      <c r="V2" s="324"/>
      <c r="W2" s="328"/>
      <c r="X2" s="199"/>
    </row>
    <row r="3" spans="1:24" s="58" customFormat="1" ht="28.5" customHeight="1" x14ac:dyDescent="0.2">
      <c r="A3" s="230" t="s">
        <v>95</v>
      </c>
      <c r="B3" s="74" t="s">
        <v>2</v>
      </c>
      <c r="C3" s="74" t="s">
        <v>3</v>
      </c>
      <c r="D3" s="74" t="s">
        <v>0</v>
      </c>
      <c r="E3" s="74" t="s">
        <v>91</v>
      </c>
      <c r="F3" s="75" t="s">
        <v>4</v>
      </c>
      <c r="G3" s="76" t="s">
        <v>5</v>
      </c>
      <c r="H3" s="76" t="s">
        <v>6</v>
      </c>
      <c r="I3" s="76" t="s">
        <v>7</v>
      </c>
      <c r="J3" s="76" t="s">
        <v>8</v>
      </c>
      <c r="K3" s="76" t="s">
        <v>18</v>
      </c>
      <c r="L3" s="76" t="s">
        <v>19</v>
      </c>
      <c r="M3" s="77" t="s">
        <v>9</v>
      </c>
      <c r="N3" s="78" t="s">
        <v>11</v>
      </c>
      <c r="O3" s="79" t="s">
        <v>12</v>
      </c>
      <c r="P3" s="79" t="s">
        <v>13</v>
      </c>
      <c r="Q3" s="79" t="s">
        <v>14</v>
      </c>
      <c r="R3" s="229" t="s">
        <v>15</v>
      </c>
      <c r="S3" s="79" t="s">
        <v>16</v>
      </c>
      <c r="T3" s="79" t="s">
        <v>17</v>
      </c>
      <c r="U3" s="77" t="s">
        <v>98</v>
      </c>
      <c r="V3" s="77" t="s">
        <v>10</v>
      </c>
      <c r="W3" s="222" t="s">
        <v>168</v>
      </c>
      <c r="X3" s="69"/>
    </row>
    <row r="4" spans="1:24" s="59" customFormat="1" ht="12" customHeight="1" x14ac:dyDescent="0.2">
      <c r="A4" s="240" t="s">
        <v>25</v>
      </c>
      <c r="B4" s="241" t="str">
        <f ca="1">IFERROR(VLOOKUP($A4,OFFSET(Projects!$A$1,1,0,COUNTA(Projects!$A:$A)-1,6),COLUMN(),FALSE),"")</f>
        <v>10010006 - Absences Global</v>
      </c>
      <c r="C4" s="242" t="str">
        <f ca="1">IFERROR(VLOOKUP($A4,OFFSET(Projects!$A$1,1,0,COUNTA(Projects!$A:$A)-1,6),COLUMN(),FALSE),"")</f>
        <v>120-Public Holidays</v>
      </c>
      <c r="D4" s="243" t="str">
        <f ca="1">IFERROR(VLOOKUP($A4,OFFSET(Projects!$A$1,1,0,COUNTA(Projects!$A:$A)-1,6),COLUMN(),FALSE),"")</f>
        <v>Leave</v>
      </c>
      <c r="E4" s="243" t="str">
        <f ca="1">IFERROR(VLOOKUP($A4,OFFSET(Projects!$A$1,1,0,COUNTA(Projects!$A:$A)-1,6),COLUMN(),FALSE),"")</f>
        <v>Absence</v>
      </c>
      <c r="F4" s="232"/>
      <c r="G4" s="233"/>
      <c r="H4" s="233"/>
      <c r="I4" s="233"/>
      <c r="J4" s="245">
        <v>8</v>
      </c>
      <c r="K4" s="244"/>
      <c r="L4" s="246"/>
      <c r="M4" s="247" t="b">
        <f t="shared" ref="M4:M23" si="2">IF(AND(ISBLANK(N4),ISBLANK(O4),ISBLANK(P4),ISBLANK(Q4),ISBLANK(R4),ISBLANK(S4),ISBLANK(T4)),FALSE,TRUE)</f>
        <v>0</v>
      </c>
      <c r="N4" s="248"/>
      <c r="O4" s="249"/>
      <c r="P4" s="249"/>
      <c r="Q4" s="249"/>
      <c r="R4" s="250"/>
      <c r="S4" s="249"/>
      <c r="T4" s="251"/>
      <c r="U4" s="252" t="b">
        <f ca="1">IFERROR(VLOOKUP($A4,OFFSET(Projects!$A$1,1,0,COUNTA(Projects!$A:$A)-1,6),6,FALSE),FALSE)</f>
        <v>0</v>
      </c>
      <c r="V4" s="253">
        <f>SUM('2021-01-03'!$F4:$L4)</f>
        <v>8</v>
      </c>
      <c r="W4" s="254" t="str">
        <f ca="1">IF(OR('2021-01-03'!$D4="Leave",'2021-01-03'!$V4=0),"N","Y")</f>
        <v>N</v>
      </c>
      <c r="X4" s="7"/>
    </row>
    <row r="5" spans="1:24" s="51" customFormat="1" ht="12" customHeight="1" x14ac:dyDescent="0.2">
      <c r="A5" s="240"/>
      <c r="B5" s="241" t="str">
        <f ca="1">IFERROR(VLOOKUP($A5,OFFSET(Projects!$A$1,1,0,COUNTA(Projects!$A:$A)-1,6),COLUMN(),FALSE),"")</f>
        <v/>
      </c>
      <c r="C5" s="242" t="str">
        <f ca="1">IFERROR(VLOOKUP($A5,OFFSET(Projects!$A$1,1,0,COUNTA(Projects!$A:$A)-1,6),COLUMN(),FALSE),"")</f>
        <v/>
      </c>
      <c r="D5" s="243" t="str">
        <f ca="1">IFERROR(VLOOKUP($A5,OFFSET(Projects!$A$1,1,0,COUNTA(Projects!$A:$A)-1,6),COLUMN(),FALSE),"")</f>
        <v/>
      </c>
      <c r="E5" s="243" t="str">
        <f ca="1">IFERROR(VLOOKUP($A5,OFFSET(Projects!$A$1,1,0,COUNTA(Projects!$A:$A)-1,6),COLUMN(),FALSE),"")</f>
        <v/>
      </c>
      <c r="F5" s="232"/>
      <c r="G5" s="233"/>
      <c r="H5" s="233"/>
      <c r="I5" s="233"/>
      <c r="J5" s="245"/>
      <c r="K5" s="244"/>
      <c r="L5" s="246"/>
      <c r="M5" s="247" t="b">
        <f t="shared" si="2"/>
        <v>0</v>
      </c>
      <c r="N5" s="248"/>
      <c r="O5" s="249"/>
      <c r="P5" s="249"/>
      <c r="Q5" s="249"/>
      <c r="R5" s="250"/>
      <c r="S5" s="249"/>
      <c r="T5" s="251"/>
      <c r="U5" s="252" t="b">
        <f ca="1">IFERROR(VLOOKUP($A5,OFFSET(Projects!$A$1,1,0,COUNTA(Projects!$A:$A)-1,6),6,FALSE),FALSE)</f>
        <v>0</v>
      </c>
      <c r="V5" s="253">
        <f>SUM('2021-01-03'!$F5:$L5)</f>
        <v>0</v>
      </c>
      <c r="W5" s="254" t="str">
        <f ca="1">IF(OR('2021-01-03'!$D5="Leave",'2021-01-03'!$V5=0),"N","Y")</f>
        <v>N</v>
      </c>
      <c r="X5" s="7"/>
    </row>
    <row r="6" spans="1:24" s="51" customFormat="1" ht="12" customHeight="1" x14ac:dyDescent="0.2">
      <c r="A6" s="240"/>
      <c r="B6" s="241" t="str">
        <f ca="1">IFERROR(VLOOKUP($A6,OFFSET(Projects!$A$1,1,0,COUNTA(Projects!$A:$A)-1,6),COLUMN(),FALSE),"")</f>
        <v/>
      </c>
      <c r="C6" s="242" t="str">
        <f ca="1">IFERROR(VLOOKUP($A6,OFFSET(Projects!$A$1,1,0,COUNTA(Projects!$A:$A)-1,6),COLUMN(),FALSE),"")</f>
        <v/>
      </c>
      <c r="D6" s="243" t="str">
        <f ca="1">IFERROR(VLOOKUP($A6,OFFSET(Projects!$A$1,1,0,COUNTA(Projects!$A:$A)-1,6),COLUMN(),FALSE),"")</f>
        <v/>
      </c>
      <c r="E6" s="243" t="str">
        <f ca="1">IFERROR(VLOOKUP($A6,OFFSET(Projects!$A$1,1,0,COUNTA(Projects!$A:$A)-1,6),COLUMN(),FALSE),"")</f>
        <v/>
      </c>
      <c r="F6" s="232"/>
      <c r="G6" s="233"/>
      <c r="H6" s="233"/>
      <c r="I6" s="233"/>
      <c r="J6" s="245"/>
      <c r="K6" s="244"/>
      <c r="L6" s="246"/>
      <c r="M6" s="247" t="b">
        <f t="shared" si="2"/>
        <v>0</v>
      </c>
      <c r="N6" s="248"/>
      <c r="O6" s="249"/>
      <c r="P6" s="249"/>
      <c r="Q6" s="249"/>
      <c r="R6" s="250"/>
      <c r="S6" s="249"/>
      <c r="T6" s="251"/>
      <c r="U6" s="252" t="b">
        <f ca="1">IFERROR(VLOOKUP($A6,OFFSET(Projects!$A$1,1,0,COUNTA(Projects!$A:$A)-1,6),6,FALSE),FALSE)</f>
        <v>0</v>
      </c>
      <c r="V6" s="253">
        <f>SUM('2021-01-03'!$F6:$L6)</f>
        <v>0</v>
      </c>
      <c r="W6" s="254" t="str">
        <f ca="1">IF(OR('2021-01-03'!$D6="Leave",'2021-01-03'!$V6=0),"N","Y")</f>
        <v>N</v>
      </c>
      <c r="X6" s="7"/>
    </row>
    <row r="7" spans="1:24" s="51" customFormat="1" ht="12" customHeight="1" x14ac:dyDescent="0.2">
      <c r="A7" s="240"/>
      <c r="B7" s="241" t="str">
        <f ca="1">IFERROR(VLOOKUP($A7,OFFSET(Projects!$A$1,1,0,COUNTA(Projects!$A:$A)-1,6),COLUMN(),FALSE),"")</f>
        <v/>
      </c>
      <c r="C7" s="242" t="str">
        <f ca="1">IFERROR(VLOOKUP($A7,OFFSET(Projects!$A$1,1,0,COUNTA(Projects!$A:$A)-1,6),COLUMN(),FALSE),"")</f>
        <v/>
      </c>
      <c r="D7" s="243" t="str">
        <f ca="1">IFERROR(VLOOKUP($A7,OFFSET(Projects!$A$1,1,0,COUNTA(Projects!$A:$A)-1,6),COLUMN(),FALSE),"")</f>
        <v/>
      </c>
      <c r="E7" s="243" t="str">
        <f ca="1">IFERROR(VLOOKUP($A7,OFFSET(Projects!$A$1,1,0,COUNTA(Projects!$A:$A)-1,6),COLUMN(),FALSE),"")</f>
        <v/>
      </c>
      <c r="F7" s="232"/>
      <c r="G7" s="233"/>
      <c r="H7" s="233"/>
      <c r="I7" s="233"/>
      <c r="J7" s="245"/>
      <c r="K7" s="244"/>
      <c r="L7" s="246"/>
      <c r="M7" s="247" t="b">
        <f t="shared" si="2"/>
        <v>0</v>
      </c>
      <c r="N7" s="248"/>
      <c r="O7" s="249"/>
      <c r="P7" s="249"/>
      <c r="Q7" s="249"/>
      <c r="R7" s="250"/>
      <c r="S7" s="249"/>
      <c r="T7" s="251"/>
      <c r="U7" s="252" t="b">
        <f ca="1">IFERROR(VLOOKUP($A7,OFFSET(Projects!$A$1,1,0,COUNTA(Projects!$A:$A)-1,6),6,FALSE),FALSE)</f>
        <v>0</v>
      </c>
      <c r="V7" s="253">
        <f>SUM('2021-01-03'!$F7:$L7)</f>
        <v>0</v>
      </c>
      <c r="W7" s="256" t="str">
        <f ca="1">IF(OR('2021-01-03'!$D7="Leave",'2021-01-03'!$V7=0),"N","Y")</f>
        <v>N</v>
      </c>
      <c r="X7" s="7"/>
    </row>
    <row r="8" spans="1:24" s="51" customFormat="1" ht="12" customHeight="1" x14ac:dyDescent="0.2">
      <c r="A8" s="240"/>
      <c r="B8" s="241" t="str">
        <f ca="1">IFERROR(VLOOKUP($A8,OFFSET(Projects!$A$1,1,0,COUNTA(Projects!$A:$A)-1,6),COLUMN(),FALSE),"")</f>
        <v/>
      </c>
      <c r="C8" s="242" t="str">
        <f ca="1">IFERROR(VLOOKUP($A8,OFFSET(Projects!$A$1,1,0,COUNTA(Projects!$A:$A)-1,6),COLUMN(),FALSE),"")</f>
        <v/>
      </c>
      <c r="D8" s="243" t="str">
        <f ca="1">IFERROR(VLOOKUP($A8,OFFSET(Projects!$A$1,1,0,COUNTA(Projects!$A:$A)-1,6),COLUMN(),FALSE),"")</f>
        <v/>
      </c>
      <c r="E8" s="243" t="str">
        <f ca="1">IFERROR(VLOOKUP($A8,OFFSET(Projects!$A$1,1,0,COUNTA(Projects!$A:$A)-1,6),COLUMN(),FALSE),"")</f>
        <v/>
      </c>
      <c r="F8" s="232"/>
      <c r="G8" s="233"/>
      <c r="H8" s="233"/>
      <c r="I8" s="233"/>
      <c r="J8" s="245"/>
      <c r="K8" s="244"/>
      <c r="L8" s="246"/>
      <c r="M8" s="247" t="b">
        <f t="shared" si="2"/>
        <v>0</v>
      </c>
      <c r="N8" s="248"/>
      <c r="O8" s="249"/>
      <c r="P8" s="249"/>
      <c r="Q8" s="249"/>
      <c r="R8" s="250"/>
      <c r="S8" s="249"/>
      <c r="T8" s="251"/>
      <c r="U8" s="252" t="b">
        <f ca="1">IFERROR(VLOOKUP($A8,OFFSET(Projects!$A$1,1,0,COUNTA(Projects!$A:$A)-1,6),6,FALSE),FALSE)</f>
        <v>0</v>
      </c>
      <c r="V8" s="253">
        <f>SUM('2021-01-03'!$F8:$L8)</f>
        <v>0</v>
      </c>
      <c r="W8" s="254" t="str">
        <f ca="1">IF(OR('2021-01-03'!$D8="Leave",'2021-01-03'!$V8=0),"N","Y")</f>
        <v>N</v>
      </c>
      <c r="X8" s="7"/>
    </row>
    <row r="9" spans="1:24" s="51" customFormat="1" ht="12" customHeight="1" x14ac:dyDescent="0.2">
      <c r="A9" s="240"/>
      <c r="B9" s="241" t="str">
        <f ca="1">IFERROR(VLOOKUP($A9,OFFSET(Projects!$A$1,1,0,COUNTA(Projects!$A:$A)-1,6),COLUMN(),FALSE),"")</f>
        <v/>
      </c>
      <c r="C9" s="242" t="str">
        <f ca="1">IFERROR(VLOOKUP($A9,OFFSET(Projects!$A$1,1,0,COUNTA(Projects!$A:$A)-1,6),COLUMN(),FALSE),"")</f>
        <v/>
      </c>
      <c r="D9" s="243" t="str">
        <f ca="1">IFERROR(VLOOKUP($A9,OFFSET(Projects!$A$1,1,0,COUNTA(Projects!$A:$A)-1,6),COLUMN(),FALSE),"")</f>
        <v/>
      </c>
      <c r="E9" s="243" t="str">
        <f ca="1">IFERROR(VLOOKUP($A9,OFFSET(Projects!$A$1,1,0,COUNTA(Projects!$A:$A)-1,6),COLUMN(),FALSE),"")</f>
        <v/>
      </c>
      <c r="F9" s="232"/>
      <c r="G9" s="233"/>
      <c r="H9" s="233"/>
      <c r="I9" s="233"/>
      <c r="J9" s="245"/>
      <c r="K9" s="244"/>
      <c r="L9" s="257"/>
      <c r="M9" s="247" t="b">
        <f t="shared" si="2"/>
        <v>0</v>
      </c>
      <c r="N9" s="248"/>
      <c r="O9" s="249"/>
      <c r="P9" s="249"/>
      <c r="Q9" s="249"/>
      <c r="R9" s="258"/>
      <c r="S9" s="249"/>
      <c r="T9" s="251"/>
      <c r="U9" s="252" t="b">
        <f ca="1">IFERROR(VLOOKUP($A9,OFFSET(Projects!$A$1,1,0,COUNTA(Projects!$A:$A)-1,6),6,FALSE),FALSE)</f>
        <v>0</v>
      </c>
      <c r="V9" s="253">
        <f>SUM('2021-01-03'!$F9:$L9)</f>
        <v>0</v>
      </c>
      <c r="W9" s="256" t="str">
        <f ca="1">IF(OR('2021-01-03'!$D9="Leave",'2021-01-03'!$V9=0),"N","Y")</f>
        <v>N</v>
      </c>
      <c r="X9" s="7"/>
    </row>
    <row r="10" spans="1:24" s="51" customFormat="1" ht="12" customHeight="1" x14ac:dyDescent="0.2">
      <c r="A10" s="240"/>
      <c r="B10" s="241" t="str">
        <f ca="1">IFERROR(VLOOKUP($A10,OFFSET(Projects!$A$1,1,0,COUNTA(Projects!$A:$A)-1,6),COLUMN(),FALSE),"")</f>
        <v/>
      </c>
      <c r="C10" s="242" t="str">
        <f ca="1">IFERROR(VLOOKUP($A10,OFFSET(Projects!$A$1,1,0,COUNTA(Projects!$A:$A)-1,6),COLUMN(),FALSE),"")</f>
        <v/>
      </c>
      <c r="D10" s="243" t="str">
        <f ca="1">IFERROR(VLOOKUP($A10,OFFSET(Projects!$A$1,1,0,COUNTA(Projects!$A:$A)-1,6),COLUMN(),FALSE),"")</f>
        <v/>
      </c>
      <c r="E10" s="243" t="str">
        <f ca="1">IFERROR(VLOOKUP($A10,OFFSET(Projects!$A$1,1,0,COUNTA(Projects!$A:$A)-1,6),COLUMN(),FALSE),"")</f>
        <v/>
      </c>
      <c r="F10" s="232"/>
      <c r="G10" s="233"/>
      <c r="H10" s="233"/>
      <c r="I10" s="233"/>
      <c r="J10" s="244"/>
      <c r="K10" s="244"/>
      <c r="L10" s="246"/>
      <c r="M10" s="247" t="b">
        <f t="shared" si="2"/>
        <v>0</v>
      </c>
      <c r="N10" s="248"/>
      <c r="O10" s="249"/>
      <c r="P10" s="249"/>
      <c r="Q10" s="249"/>
      <c r="R10" s="249"/>
      <c r="S10" s="249"/>
      <c r="T10" s="251"/>
      <c r="U10" s="252" t="b">
        <f ca="1">IFERROR(VLOOKUP($A10,OFFSET(Projects!$A$1,1,0,COUNTA(Projects!$A:$A)-1,6),6,FALSE),FALSE)</f>
        <v>0</v>
      </c>
      <c r="V10" s="253">
        <f>SUM('2021-01-03'!$F10:$L10)</f>
        <v>0</v>
      </c>
      <c r="W10" s="254" t="str">
        <f ca="1">IF(OR('2021-01-03'!$D10="Leave",'2021-01-03'!$V10=0),"N","Y")</f>
        <v>N</v>
      </c>
      <c r="X10" s="7"/>
    </row>
    <row r="11" spans="1:24" s="51" customFormat="1" ht="12" customHeight="1" x14ac:dyDescent="0.2">
      <c r="A11" s="240"/>
      <c r="B11" s="241" t="str">
        <f ca="1">IFERROR(VLOOKUP($A11,OFFSET(Projects!$A$1,1,0,COUNTA(Projects!$A:$A)-1,6),COLUMN(),FALSE),"")</f>
        <v/>
      </c>
      <c r="C11" s="242" t="str">
        <f ca="1">IFERROR(VLOOKUP($A11,OFFSET(Projects!$A$1,1,0,COUNTA(Projects!$A:$A)-1,6),COLUMN(),FALSE),"")</f>
        <v/>
      </c>
      <c r="D11" s="243" t="str">
        <f ca="1">IFERROR(VLOOKUP($A11,OFFSET(Projects!$A$1,1,0,COUNTA(Projects!$A:$A)-1,6),COLUMN(),FALSE),"")</f>
        <v/>
      </c>
      <c r="E11" s="243" t="str">
        <f ca="1">IFERROR(VLOOKUP($A11,OFFSET(Projects!$A$1,1,0,COUNTA(Projects!$A:$A)-1,6),COLUMN(),FALSE),"")</f>
        <v/>
      </c>
      <c r="F11" s="232"/>
      <c r="G11" s="233"/>
      <c r="H11" s="233"/>
      <c r="I11" s="233"/>
      <c r="J11" s="245"/>
      <c r="K11" s="244"/>
      <c r="L11" s="246"/>
      <c r="M11" s="247" t="b">
        <f t="shared" si="2"/>
        <v>0</v>
      </c>
      <c r="N11" s="248"/>
      <c r="O11" s="249"/>
      <c r="P11" s="249"/>
      <c r="Q11" s="249"/>
      <c r="R11" s="250"/>
      <c r="S11" s="249"/>
      <c r="T11" s="251"/>
      <c r="U11" s="252" t="b">
        <f ca="1">IFERROR(VLOOKUP($A11,OFFSET(Projects!$A$1,1,0,COUNTA(Projects!$A:$A)-1,6),6,FALSE),FALSE)</f>
        <v>0</v>
      </c>
      <c r="V11" s="253">
        <f>SUM('2021-01-03'!$F11:$L11)</f>
        <v>0</v>
      </c>
      <c r="W11" s="254" t="str">
        <f ca="1">IF(OR('2021-01-03'!$D11="Leave",'2021-01-03'!$V11=0),"N","Y")</f>
        <v>N</v>
      </c>
      <c r="X11" s="7"/>
    </row>
    <row r="12" spans="1:24" s="51" customFormat="1" ht="12" customHeight="1" x14ac:dyDescent="0.2">
      <c r="A12" s="240"/>
      <c r="B12" s="241" t="str">
        <f ca="1">IFERROR(VLOOKUP($A12,OFFSET(Projects!$A$1,1,0,COUNTA(Projects!$A:$A)-1,6),COLUMN(),FALSE),"")</f>
        <v/>
      </c>
      <c r="C12" s="242" t="str">
        <f ca="1">IFERROR(VLOOKUP($A12,OFFSET(Projects!$A$1,1,0,COUNTA(Projects!$A:$A)-1,6),COLUMN(),FALSE),"")</f>
        <v/>
      </c>
      <c r="D12" s="243" t="str">
        <f ca="1">IFERROR(VLOOKUP($A12,OFFSET(Projects!$A$1,1,0,COUNTA(Projects!$A:$A)-1,6),COLUMN(),FALSE),"")</f>
        <v/>
      </c>
      <c r="E12" s="243" t="str">
        <f ca="1">IFERROR(VLOOKUP($A12,OFFSET(Projects!$A$1,1,0,COUNTA(Projects!$A:$A)-1,6),COLUMN(),FALSE),"")</f>
        <v/>
      </c>
      <c r="F12" s="232"/>
      <c r="G12" s="233"/>
      <c r="H12" s="233"/>
      <c r="I12" s="233"/>
      <c r="J12" s="244"/>
      <c r="K12" s="244"/>
      <c r="L12" s="246"/>
      <c r="M12" s="247" t="b">
        <f t="shared" si="2"/>
        <v>0</v>
      </c>
      <c r="N12" s="248"/>
      <c r="O12" s="249"/>
      <c r="P12" s="249"/>
      <c r="Q12" s="249"/>
      <c r="R12" s="249"/>
      <c r="S12" s="249"/>
      <c r="T12" s="251"/>
      <c r="U12" s="252" t="b">
        <f ca="1">IFERROR(VLOOKUP($A12,OFFSET(Projects!$A$1,1,0,COUNTA(Projects!$A:$A)-1,6),6,FALSE),FALSE)</f>
        <v>0</v>
      </c>
      <c r="V12" s="253">
        <f>SUM('2021-01-03'!$F12:$L12)</f>
        <v>0</v>
      </c>
      <c r="W12" s="256" t="str">
        <f ca="1">IF(OR('2021-01-03'!$D12="Leave",'2021-01-03'!$V12=0),"N","Y")</f>
        <v>N</v>
      </c>
      <c r="X12" s="7"/>
    </row>
    <row r="13" spans="1:24" s="214" customFormat="1" ht="12" customHeight="1" collapsed="1" thickBot="1" x14ac:dyDescent="0.25">
      <c r="A13" s="240"/>
      <c r="B13" s="241" t="str">
        <f ca="1">IFERROR(VLOOKUP($A13,OFFSET(Projects!$A$1,1,0,COUNTA(Projects!$A:$A)-1,6),COLUMN(),FALSE),"")</f>
        <v/>
      </c>
      <c r="C13" s="242" t="str">
        <f ca="1">IFERROR(VLOOKUP($A13,OFFSET(Projects!$A$1,1,0,COUNTA(Projects!$A:$A)-1,6),COLUMN(),FALSE),"")</f>
        <v/>
      </c>
      <c r="D13" s="243" t="str">
        <f ca="1">IFERROR(VLOOKUP($A13,OFFSET(Projects!$A$1,1,0,COUNTA(Projects!$A:$A)-1,6),COLUMN(),FALSE),"")</f>
        <v/>
      </c>
      <c r="E13" s="243" t="str">
        <f ca="1">IFERROR(VLOOKUP($A13,OFFSET(Projects!$A$1,1,0,COUNTA(Projects!$A:$A)-1,6),COLUMN(),FALSE),"")</f>
        <v/>
      </c>
      <c r="F13" s="232"/>
      <c r="G13" s="233"/>
      <c r="H13" s="233"/>
      <c r="I13" s="233"/>
      <c r="J13" s="244"/>
      <c r="K13" s="259"/>
      <c r="L13" s="246"/>
      <c r="M13" s="247" t="b">
        <f t="shared" si="2"/>
        <v>0</v>
      </c>
      <c r="N13" s="248"/>
      <c r="O13" s="249"/>
      <c r="P13" s="249"/>
      <c r="Q13" s="249"/>
      <c r="R13" s="250"/>
      <c r="S13" s="260"/>
      <c r="T13" s="260"/>
      <c r="U13" s="261" t="b">
        <f ca="1">IFERROR(VLOOKUP($A13,OFFSET(Projects!$A$1,1,0,COUNTA(Projects!$A:$A)-1,6),6,FALSE),FALSE)</f>
        <v>0</v>
      </c>
      <c r="V13" s="253">
        <f>SUM('2021-01-03'!$F13:$L13)</f>
        <v>0</v>
      </c>
      <c r="W13" s="262" t="str">
        <f ca="1">IF(OR('2021-01-03'!$D13="Leave",'2021-01-03'!$V13=0),"N","Y")</f>
        <v>N</v>
      </c>
    </row>
    <row r="14" spans="1:24" s="51" customFormat="1" ht="12" hidden="1" customHeight="1" outlineLevel="1" x14ac:dyDescent="0.25">
      <c r="A14" s="240"/>
      <c r="B14" s="241" t="str">
        <f ca="1">IFERROR(VLOOKUP($A14,OFFSET(Projects!$A$1,1,0,COUNTA(Projects!$A:$A)-1,6),COLUMN(),FALSE),"")</f>
        <v/>
      </c>
      <c r="C14" s="242" t="str">
        <f ca="1">IFERROR(VLOOKUP($A14,OFFSET(Projects!$A$1,1,0,COUNTA(Projects!$A:$A)-1,6),COLUMN(),FALSE),"")</f>
        <v/>
      </c>
      <c r="D14" s="243" t="str">
        <f ca="1">IFERROR(VLOOKUP($A14,OFFSET(Projects!$A$1,1,0,COUNTA(Projects!$A:$A)-1,6),COLUMN(),FALSE),"")</f>
        <v/>
      </c>
      <c r="E14" s="243" t="str">
        <f ca="1">IFERROR(VLOOKUP($A14,OFFSET(Projects!$A$1,1,0,COUNTA(Projects!$A:$A)-1,6),COLUMN(),FALSE),"")</f>
        <v/>
      </c>
      <c r="F14" s="232"/>
      <c r="G14" s="233"/>
      <c r="H14" s="233"/>
      <c r="I14" s="233"/>
      <c r="J14" s="245"/>
      <c r="K14" s="244"/>
      <c r="L14" s="246"/>
      <c r="M14" s="247" t="b">
        <f t="shared" si="2"/>
        <v>0</v>
      </c>
      <c r="N14" s="248"/>
      <c r="O14" s="249"/>
      <c r="P14" s="249"/>
      <c r="Q14" s="249"/>
      <c r="R14" s="250"/>
      <c r="S14" s="249"/>
      <c r="T14" s="251"/>
      <c r="U14" s="252" t="b">
        <f ca="1">IFERROR(VLOOKUP($A14,OFFSET(Projects!$A$1,1,0,COUNTA(Projects!$A:$A)-1,6),6,FALSE),FALSE)</f>
        <v>0</v>
      </c>
      <c r="V14" s="253">
        <f>SUM('2021-01-03'!$F14:$L14)</f>
        <v>0</v>
      </c>
      <c r="W14" s="254" t="str">
        <f ca="1">IF(OR('2021-01-03'!$D14="Leave",'2021-01-03'!$V14=0),"N","Y")</f>
        <v>N</v>
      </c>
      <c r="X14" s="7"/>
    </row>
    <row r="15" spans="1:24" s="7" customFormat="1" ht="12" hidden="1" customHeight="1" outlineLevel="1" x14ac:dyDescent="0.25">
      <c r="A15" s="240"/>
      <c r="B15" s="241" t="str">
        <f ca="1">IFERROR(VLOOKUP($A15,OFFSET(Projects!$A$1,1,0,COUNTA(Projects!$A:$A)-1,6),COLUMN(),FALSE),"")</f>
        <v/>
      </c>
      <c r="C15" s="242" t="str">
        <f ca="1">IFERROR(VLOOKUP($A15,OFFSET(Projects!$A$1,1,0,COUNTA(Projects!$A:$A)-1,6),COLUMN(),FALSE),"")</f>
        <v/>
      </c>
      <c r="D15" s="243" t="str">
        <f ca="1">IFERROR(VLOOKUP($A15,OFFSET(Projects!$A$1,1,0,COUNTA(Projects!$A:$A)-1,6),COLUMN(),FALSE),"")</f>
        <v/>
      </c>
      <c r="E15" s="243" t="str">
        <f ca="1">IFERROR(VLOOKUP($A15,OFFSET(Projects!$A$1,1,0,COUNTA(Projects!$A:$A)-1,6),COLUMN(),FALSE),"")</f>
        <v/>
      </c>
      <c r="F15" s="232"/>
      <c r="G15" s="233"/>
      <c r="H15" s="233"/>
      <c r="I15" s="233"/>
      <c r="J15" s="245"/>
      <c r="K15" s="244"/>
      <c r="L15" s="246"/>
      <c r="M15" s="247" t="b">
        <f t="shared" si="2"/>
        <v>0</v>
      </c>
      <c r="N15" s="248"/>
      <c r="O15" s="249"/>
      <c r="P15" s="249"/>
      <c r="Q15" s="249"/>
      <c r="R15" s="250"/>
      <c r="S15" s="249"/>
      <c r="T15" s="251"/>
      <c r="U15" s="252" t="b">
        <f ca="1">IFERROR(VLOOKUP($A15,OFFSET(Projects!$A$1,1,0,COUNTA(Projects!$A:$A)-1,6),6,FALSE),FALSE)</f>
        <v>0</v>
      </c>
      <c r="V15" s="253">
        <f>SUM('2021-01-03'!$F15:$L15)</f>
        <v>0</v>
      </c>
      <c r="W15" s="254" t="str">
        <f ca="1">IF(OR('2021-01-03'!$D15="Leave",'2021-01-03'!$V15=0),"N","Y")</f>
        <v>N</v>
      </c>
    </row>
    <row r="16" spans="1:24" s="7" customFormat="1" ht="12" hidden="1" customHeight="1" outlineLevel="1" x14ac:dyDescent="0.25">
      <c r="A16" s="240"/>
      <c r="B16" s="241" t="str">
        <f ca="1">IFERROR(VLOOKUP($A16,OFFSET(Projects!$A$1,1,0,COUNTA(Projects!$A:$A)-1,6),COLUMN(),FALSE),"")</f>
        <v/>
      </c>
      <c r="C16" s="242" t="str">
        <f ca="1">IFERROR(VLOOKUP($A16,OFFSET(Projects!$A$1,1,0,COUNTA(Projects!$A:$A)-1,6),COLUMN(),FALSE),"")</f>
        <v/>
      </c>
      <c r="D16" s="243" t="str">
        <f ca="1">IFERROR(VLOOKUP($A16,OFFSET(Projects!$A$1,1,0,COUNTA(Projects!$A:$A)-1,6),COLUMN(),FALSE),"")</f>
        <v/>
      </c>
      <c r="E16" s="243" t="str">
        <f ca="1">IFERROR(VLOOKUP($A16,OFFSET(Projects!$A$1,1,0,COUNTA(Projects!$A:$A)-1,6),COLUMN(),FALSE),"")</f>
        <v/>
      </c>
      <c r="F16" s="232"/>
      <c r="G16" s="233"/>
      <c r="H16" s="233"/>
      <c r="I16" s="233"/>
      <c r="J16" s="245"/>
      <c r="K16" s="259"/>
      <c r="L16" s="246"/>
      <c r="M16" s="247" t="b">
        <f t="shared" si="2"/>
        <v>0</v>
      </c>
      <c r="N16" s="248"/>
      <c r="O16" s="249"/>
      <c r="P16" s="249"/>
      <c r="Q16" s="260"/>
      <c r="R16" s="260"/>
      <c r="S16" s="260"/>
      <c r="T16" s="260"/>
      <c r="U16" s="252" t="b">
        <f ca="1">IFERROR(VLOOKUP($A16,OFFSET(Projects!$A$1,1,0,COUNTA(Projects!$A:$A)-1,6),6,FALSE),FALSE)</f>
        <v>0</v>
      </c>
      <c r="V16" s="253">
        <f>SUM('2021-01-03'!$F16:$L16)</f>
        <v>0</v>
      </c>
      <c r="W16" s="262" t="str">
        <f ca="1">IF(OR('2021-01-03'!$D16="Leave",'2021-01-03'!$V16=0),"N","Y")</f>
        <v>N</v>
      </c>
    </row>
    <row r="17" spans="1:24" s="7" customFormat="1" ht="12" hidden="1" customHeight="1" outlineLevel="1" x14ac:dyDescent="0.25">
      <c r="A17" s="240"/>
      <c r="B17" s="241" t="str">
        <f ca="1">IFERROR(VLOOKUP($A17,OFFSET(Projects!$A$1,1,0,COUNTA(Projects!$A:$A)-1,6),COLUMN(),FALSE),"")</f>
        <v/>
      </c>
      <c r="C17" s="242" t="str">
        <f ca="1">IFERROR(VLOOKUP($A17,OFFSET(Projects!$A$1,1,0,COUNTA(Projects!$A:$A)-1,6),COLUMN(),FALSE),"")</f>
        <v/>
      </c>
      <c r="D17" s="243" t="str">
        <f ca="1">IFERROR(VLOOKUP($A17,OFFSET(Projects!$A$1,1,0,COUNTA(Projects!$A:$A)-1,6),COLUMN(),FALSE),"")</f>
        <v/>
      </c>
      <c r="E17" s="243" t="str">
        <f ca="1">IFERROR(VLOOKUP($A17,OFFSET(Projects!$A$1,1,0,COUNTA(Projects!$A:$A)-1,6),COLUMN(),FALSE),"")</f>
        <v/>
      </c>
      <c r="F17" s="232"/>
      <c r="G17" s="233"/>
      <c r="H17" s="233"/>
      <c r="I17" s="233"/>
      <c r="J17" s="244"/>
      <c r="K17" s="244"/>
      <c r="L17" s="246"/>
      <c r="M17" s="247" t="b">
        <f t="shared" si="2"/>
        <v>0</v>
      </c>
      <c r="N17" s="248"/>
      <c r="O17" s="249"/>
      <c r="P17" s="249"/>
      <c r="Q17" s="249"/>
      <c r="R17" s="249"/>
      <c r="S17" s="249"/>
      <c r="T17" s="251"/>
      <c r="U17" s="252" t="b">
        <f ca="1">IFERROR(VLOOKUP($A17,OFFSET(Projects!$A$1,1,0,COUNTA(Projects!$A:$A)-1,6),6,FALSE),FALSE)</f>
        <v>0</v>
      </c>
      <c r="V17" s="253">
        <f>SUM('2021-01-03'!$F17:$L17)</f>
        <v>0</v>
      </c>
      <c r="W17" s="256" t="str">
        <f ca="1">IF(OR('2021-01-03'!$D17="Leave",'2021-01-03'!$V17=0),"N","Y")</f>
        <v>N</v>
      </c>
    </row>
    <row r="18" spans="1:24" s="51" customFormat="1" ht="12" hidden="1" customHeight="1" outlineLevel="1" x14ac:dyDescent="0.25">
      <c r="A18" s="240"/>
      <c r="B18" s="241" t="str">
        <f ca="1">IFERROR(VLOOKUP($A18,OFFSET(Projects!$A$1,1,0,COUNTA(Projects!$A:$A)-1,6),COLUMN(),FALSE),"")</f>
        <v/>
      </c>
      <c r="C18" s="242" t="str">
        <f ca="1">IFERROR(VLOOKUP($A18,OFFSET(Projects!$A$1,1,0,COUNTA(Projects!$A:$A)-1,6),COLUMN(),FALSE),"")</f>
        <v/>
      </c>
      <c r="D18" s="243" t="str">
        <f ca="1">IFERROR(VLOOKUP($A18,OFFSET(Projects!$A$1,1,0,COUNTA(Projects!$A:$A)-1,6),COLUMN(),FALSE),"")</f>
        <v/>
      </c>
      <c r="E18" s="243" t="str">
        <f ca="1">IFERROR(VLOOKUP($A18,OFFSET(Projects!$A$1,1,0,COUNTA(Projects!$A:$A)-1,6),COLUMN(),FALSE),"")</f>
        <v/>
      </c>
      <c r="F18" s="232"/>
      <c r="G18" s="233"/>
      <c r="H18" s="233"/>
      <c r="I18" s="233"/>
      <c r="J18" s="245"/>
      <c r="K18" s="244"/>
      <c r="L18" s="246"/>
      <c r="M18" s="247" t="b">
        <f t="shared" si="2"/>
        <v>0</v>
      </c>
      <c r="N18" s="248"/>
      <c r="O18" s="249"/>
      <c r="P18" s="249"/>
      <c r="Q18" s="249"/>
      <c r="R18" s="250"/>
      <c r="S18" s="249"/>
      <c r="T18" s="251"/>
      <c r="U18" s="252" t="b">
        <f ca="1">IFERROR(VLOOKUP($A18,OFFSET(Projects!$A$1,1,0,COUNTA(Projects!$A:$A)-1,6),6,FALSE),FALSE)</f>
        <v>0</v>
      </c>
      <c r="V18" s="253">
        <f>SUM('2021-01-03'!$F18:$L18)</f>
        <v>0</v>
      </c>
      <c r="W18" s="254" t="str">
        <f ca="1">IF(OR('2021-01-03'!$D18="Leave",'2021-01-03'!$V18=0),"N","Y")</f>
        <v>N</v>
      </c>
      <c r="X18" s="7"/>
    </row>
    <row r="19" spans="1:24" s="7" customFormat="1" ht="12" hidden="1" customHeight="1" outlineLevel="1" collapsed="1" x14ac:dyDescent="0.25">
      <c r="A19" s="240"/>
      <c r="B19" s="241" t="str">
        <f ca="1">IFERROR(VLOOKUP($A19,OFFSET(Projects!$A$1,1,0,COUNTA(Projects!$A:$A)-1,6),COLUMN(),FALSE),"")</f>
        <v/>
      </c>
      <c r="C19" s="242" t="str">
        <f ca="1">IFERROR(VLOOKUP($A19,OFFSET(Projects!$A$1,1,0,COUNTA(Projects!$A:$A)-1,6),COLUMN(),FALSE),"")</f>
        <v/>
      </c>
      <c r="D19" s="243" t="str">
        <f ca="1">IFERROR(VLOOKUP($A19,OFFSET(Projects!$A$1,1,0,COUNTA(Projects!$A:$A)-1,6),COLUMN(),FALSE),"")</f>
        <v/>
      </c>
      <c r="E19" s="243" t="str">
        <f ca="1">IFERROR(VLOOKUP($A19,OFFSET(Projects!$A$1,1,0,COUNTA(Projects!$A:$A)-1,6),COLUMN(),FALSE),"")</f>
        <v/>
      </c>
      <c r="F19" s="232"/>
      <c r="G19" s="233"/>
      <c r="H19" s="233"/>
      <c r="I19" s="233"/>
      <c r="J19" s="245"/>
      <c r="K19" s="259"/>
      <c r="L19" s="246"/>
      <c r="M19" s="247" t="b">
        <f t="shared" si="2"/>
        <v>0</v>
      </c>
      <c r="N19" s="248"/>
      <c r="O19" s="249"/>
      <c r="P19" s="249"/>
      <c r="Q19" s="249"/>
      <c r="R19" s="250"/>
      <c r="S19" s="260"/>
      <c r="T19" s="260"/>
      <c r="U19" s="261" t="b">
        <f ca="1">IFERROR(VLOOKUP($A19,OFFSET(Projects!$A$1,1,0,COUNTA(Projects!$A:$A)-1,6),6,FALSE),FALSE)</f>
        <v>0</v>
      </c>
      <c r="V19" s="253">
        <f>SUM('2021-01-03'!$F19:$L19)</f>
        <v>0</v>
      </c>
      <c r="W19" s="262" t="str">
        <f ca="1">IF(OR('2021-01-03'!$D19="Leave",'2021-01-03'!$V19=0),"N","Y")</f>
        <v>N</v>
      </c>
    </row>
    <row r="20" spans="1:24" s="51" customFormat="1" ht="12" hidden="1" customHeight="1" outlineLevel="1" x14ac:dyDescent="0.25">
      <c r="A20" s="240"/>
      <c r="B20" s="241" t="str">
        <f ca="1">IFERROR(VLOOKUP($A20,OFFSET(Projects!$A$1,1,0,COUNTA(Projects!$A:$A)-1,6),COLUMN(),FALSE),"")</f>
        <v/>
      </c>
      <c r="C20" s="242" t="str">
        <f ca="1">IFERROR(VLOOKUP($A20,OFFSET(Projects!$A$1,1,0,COUNTA(Projects!$A:$A)-1,6),COLUMN(),FALSE),"")</f>
        <v/>
      </c>
      <c r="D20" s="243" t="str">
        <f ca="1">IFERROR(VLOOKUP($A20,OFFSET(Projects!$A$1,1,0,COUNTA(Projects!$A:$A)-1,6),COLUMN(),FALSE),"")</f>
        <v/>
      </c>
      <c r="E20" s="243" t="str">
        <f ca="1">IFERROR(VLOOKUP($A20,OFFSET(Projects!$A$1,1,0,COUNTA(Projects!$A:$A)-1,6),COLUMN(),FALSE),"")</f>
        <v/>
      </c>
      <c r="F20" s="232"/>
      <c r="G20" s="233"/>
      <c r="H20" s="233"/>
      <c r="I20" s="233"/>
      <c r="J20" s="245"/>
      <c r="K20" s="244"/>
      <c r="L20" s="246"/>
      <c r="M20" s="247" t="b">
        <f t="shared" si="2"/>
        <v>0</v>
      </c>
      <c r="N20" s="248"/>
      <c r="O20" s="249"/>
      <c r="P20" s="249"/>
      <c r="Q20" s="249"/>
      <c r="R20" s="250"/>
      <c r="S20" s="249"/>
      <c r="T20" s="251"/>
      <c r="U20" s="252" t="b">
        <f ca="1">IFERROR(VLOOKUP($A20,OFFSET(Projects!$A$1,1,0,COUNTA(Projects!$A:$A)-1,6),6,FALSE),FALSE)</f>
        <v>0</v>
      </c>
      <c r="V20" s="253">
        <f>SUM('2021-01-03'!$F20:$L20)</f>
        <v>0</v>
      </c>
      <c r="W20" s="256" t="str">
        <f ca="1">IF(OR('2021-01-03'!$D20="Leave",'2021-01-03'!$V20=0),"N","Y")</f>
        <v>N</v>
      </c>
      <c r="X20" s="7"/>
    </row>
    <row r="21" spans="1:24" s="7" customFormat="1" ht="12" hidden="1" customHeight="1" outlineLevel="1" x14ac:dyDescent="0.25">
      <c r="A21" s="240"/>
      <c r="B21" s="241" t="str">
        <f ca="1">IFERROR(VLOOKUP($A21,OFFSET(Projects!$A$1,1,0,COUNTA(Projects!$A:$A)-1,6),COLUMN(),FALSE),"")</f>
        <v/>
      </c>
      <c r="C21" s="242" t="str">
        <f ca="1">IFERROR(VLOOKUP($A21,OFFSET(Projects!$A$1,1,0,COUNTA(Projects!$A:$A)-1,6),COLUMN(),FALSE),"")</f>
        <v/>
      </c>
      <c r="D21" s="243" t="str">
        <f ca="1">IFERROR(VLOOKUP($A21,OFFSET(Projects!$A$1,1,0,COUNTA(Projects!$A:$A)-1,6),COLUMN(),FALSE),"")</f>
        <v/>
      </c>
      <c r="E21" s="243" t="str">
        <f ca="1">IFERROR(VLOOKUP($A21,OFFSET(Projects!$A$1,1,0,COUNTA(Projects!$A:$A)-1,6),COLUMN(),FALSE),"")</f>
        <v/>
      </c>
      <c r="F21" s="232"/>
      <c r="G21" s="233"/>
      <c r="H21" s="233"/>
      <c r="I21" s="233"/>
      <c r="J21" s="244"/>
      <c r="K21" s="244"/>
      <c r="L21" s="246"/>
      <c r="M21" s="247" t="b">
        <f t="shared" si="2"/>
        <v>0</v>
      </c>
      <c r="N21" s="248"/>
      <c r="O21" s="249"/>
      <c r="P21" s="249"/>
      <c r="Q21" s="249"/>
      <c r="R21" s="249"/>
      <c r="S21" s="249"/>
      <c r="T21" s="251"/>
      <c r="U21" s="252" t="b">
        <f ca="1">IFERROR(VLOOKUP($A21,OFFSET(Projects!$A$1,1,0,COUNTA(Projects!$A:$A)-1,6),6,FALSE),FALSE)</f>
        <v>0</v>
      </c>
      <c r="V21" s="253">
        <f>SUM('2021-01-03'!$F21:$L21)</f>
        <v>0</v>
      </c>
      <c r="W21" s="256" t="str">
        <f ca="1">IF(OR('2021-01-03'!$D21="Leave",'2021-01-03'!$V21=0),"N","Y")</f>
        <v>N</v>
      </c>
    </row>
    <row r="22" spans="1:24" s="7" customFormat="1" ht="12" hidden="1" customHeight="1" outlineLevel="1" x14ac:dyDescent="0.25">
      <c r="A22" s="240"/>
      <c r="B22" s="241" t="str">
        <f ca="1">IFERROR(VLOOKUP($A22,OFFSET(Projects!$A$1,1,0,COUNTA(Projects!$A:$A)-1,6),COLUMN(),FALSE),"")</f>
        <v/>
      </c>
      <c r="C22" s="242" t="str">
        <f ca="1">IFERROR(VLOOKUP($A22,OFFSET(Projects!$A$1,1,0,COUNTA(Projects!$A:$A)-1,6),COLUMN(),FALSE),"")</f>
        <v/>
      </c>
      <c r="D22" s="243" t="str">
        <f ca="1">IFERROR(VLOOKUP($A22,OFFSET(Projects!$A$1,1,0,COUNTA(Projects!$A:$A)-1,6),COLUMN(),FALSE),"")</f>
        <v/>
      </c>
      <c r="E22" s="243" t="str">
        <f ca="1">IFERROR(VLOOKUP($A22,OFFSET(Projects!$A$1,1,0,COUNTA(Projects!$A:$A)-1,6),COLUMN(),FALSE),"")</f>
        <v/>
      </c>
      <c r="F22" s="232"/>
      <c r="G22" s="233"/>
      <c r="H22" s="233"/>
      <c r="I22" s="233"/>
      <c r="J22" s="244"/>
      <c r="K22" s="259"/>
      <c r="L22" s="246"/>
      <c r="M22" s="247" t="b">
        <f t="shared" si="2"/>
        <v>0</v>
      </c>
      <c r="N22" s="248"/>
      <c r="O22" s="249"/>
      <c r="P22" s="249"/>
      <c r="Q22" s="249"/>
      <c r="R22" s="249"/>
      <c r="S22" s="260"/>
      <c r="T22" s="260"/>
      <c r="U22" s="261" t="b">
        <f ca="1">IFERROR(VLOOKUP($A22,OFFSET(Projects!$A$1,1,0,COUNTA(Projects!$A:$A)-1,6),6,FALSE),FALSE)</f>
        <v>0</v>
      </c>
      <c r="V22" s="253">
        <f>SUM('2021-01-03'!$F22:$L22)</f>
        <v>0</v>
      </c>
      <c r="W22" s="262" t="str">
        <f ca="1">IF(OR('2021-01-03'!$D22="Leave",'2021-01-03'!$V22=0),"N","Y")</f>
        <v>N</v>
      </c>
    </row>
    <row r="23" spans="1:24" s="213" customFormat="1" ht="12" hidden="1" customHeight="1" outlineLevel="1" x14ac:dyDescent="0.25">
      <c r="A23" s="263"/>
      <c r="B23" s="264" t="str">
        <f ca="1">IFERROR(VLOOKUP($A23,OFFSET(Projects!$A$1,1,0,COUNTA(Projects!$A:$A)-1,6),COLUMN(),FALSE),"")</f>
        <v/>
      </c>
      <c r="C23" s="265" t="str">
        <f ca="1">IFERROR(VLOOKUP($A23,OFFSET(Projects!$A$1,1,0,COUNTA(Projects!$A:$A)-1,6),COLUMN(),FALSE),"")</f>
        <v/>
      </c>
      <c r="D23" s="266" t="str">
        <f ca="1">IFERROR(VLOOKUP($A23,OFFSET(Projects!$A$1,1,0,COUNTA(Projects!$A:$A)-1,6),COLUMN(),FALSE),"")</f>
        <v/>
      </c>
      <c r="E23" s="266" t="str">
        <f ca="1">IFERROR(VLOOKUP($A23,OFFSET(Projects!$A$1,1,0,COUNTA(Projects!$A:$A)-1,6),COLUMN(),FALSE),"")</f>
        <v/>
      </c>
      <c r="F23" s="232"/>
      <c r="G23" s="233"/>
      <c r="H23" s="233"/>
      <c r="I23" s="233"/>
      <c r="J23" s="245"/>
      <c r="K23" s="267"/>
      <c r="L23" s="268"/>
      <c r="M23" s="269" t="b">
        <f t="shared" si="2"/>
        <v>0</v>
      </c>
      <c r="N23" s="248"/>
      <c r="O23" s="249"/>
      <c r="P23" s="249"/>
      <c r="Q23" s="249"/>
      <c r="R23" s="250"/>
      <c r="S23" s="270"/>
      <c r="T23" s="271"/>
      <c r="U23" s="272" t="b">
        <f ca="1">IFERROR(VLOOKUP($A23,OFFSET(Projects!$A$1,1,0,COUNTA(Projects!$A:$A)-1,6),6,FALSE),FALSE)</f>
        <v>0</v>
      </c>
      <c r="V23" s="253">
        <f>SUM('2021-01-03'!$F23:$L23)</f>
        <v>0</v>
      </c>
      <c r="W23" s="256" t="str">
        <f ca="1">IF(OR('2021-01-03'!$D23="Leave",'2021-01-03'!$V23=0),"N","Y")</f>
        <v>N</v>
      </c>
    </row>
    <row r="24" spans="1:24" s="51" customFormat="1" ht="12.75" hidden="1" outlineLevel="2" thickBot="1" x14ac:dyDescent="0.25">
      <c r="A24" s="240"/>
      <c r="B24" s="241" t="str">
        <f ca="1">IFERROR(VLOOKUP($A24,OFFSET(Projects!$A$1,1,0,COUNTA(Projects!$A:$A)-1,6),COLUMN(),FALSE),"")</f>
        <v/>
      </c>
      <c r="C24" s="242" t="str">
        <f ca="1">IFERROR(VLOOKUP($A24,OFFSET(Projects!$A$1,1,0,COUNTA(Projects!$A:$A)-1,6),COLUMN(),FALSE),"")</f>
        <v/>
      </c>
      <c r="D24" s="243" t="str">
        <f ca="1">IFERROR(VLOOKUP($A24,OFFSET(Projects!$A$1,1,0,COUNTA(Projects!$A:$A)-1,6),COLUMN(),FALSE),"")</f>
        <v/>
      </c>
      <c r="E24" s="243" t="str">
        <f ca="1">IFERROR(VLOOKUP($A24,OFFSET(Projects!$A$1,1,0,COUNTA(Projects!$A:$A)-1,6),COLUMN(),FALSE),"")</f>
        <v/>
      </c>
      <c r="F24" s="232"/>
      <c r="G24" s="233"/>
      <c r="H24" s="233"/>
      <c r="I24" s="233"/>
      <c r="J24" s="245"/>
      <c r="K24" s="244"/>
      <c r="L24" s="246"/>
      <c r="M24" s="247" t="b">
        <f t="shared" ref="M24:M43" si="3">IF(AND(ISBLANK(N24),ISBLANK(O24),ISBLANK(P24),ISBLANK(Q24),ISBLANK(R24),ISBLANK(S24),ISBLANK(T24)),FALSE,TRUE)</f>
        <v>0</v>
      </c>
      <c r="N24" s="248"/>
      <c r="O24" s="249"/>
      <c r="P24" s="249"/>
      <c r="Q24" s="249"/>
      <c r="R24" s="250"/>
      <c r="S24" s="249"/>
      <c r="T24" s="251"/>
      <c r="U24" s="252" t="b">
        <f ca="1">IFERROR(VLOOKUP($A24,OFFSET(Projects!$A$1,1,0,COUNTA(Projects!$A:$A)-1,6),6,FALSE),FALSE)</f>
        <v>0</v>
      </c>
      <c r="V24" s="253">
        <f>SUM('2021-01-03'!$F24:$L24)</f>
        <v>0</v>
      </c>
      <c r="W24" s="254" t="str">
        <f ca="1">IF(OR('2021-01-03'!$D24="Leave",'2021-01-03'!$V24=0),"N","Y")</f>
        <v>N</v>
      </c>
      <c r="X24" s="7"/>
    </row>
    <row r="25" spans="1:24" s="51" customFormat="1" ht="12.75" hidden="1" outlineLevel="2" thickBot="1" x14ac:dyDescent="0.25">
      <c r="A25" s="240"/>
      <c r="B25" s="273" t="str">
        <f ca="1">IFERROR(VLOOKUP($A25,OFFSET(Projects!$A$1,1,0,COUNTA(Projects!$A:$A)-1,6),COLUMN(),FALSE),"")</f>
        <v/>
      </c>
      <c r="C25" s="274" t="str">
        <f ca="1">IFERROR(VLOOKUP($A25,OFFSET(Projects!$A$1,1,0,COUNTA(Projects!$A:$A)-1,6),COLUMN(),FALSE),"")</f>
        <v/>
      </c>
      <c r="D25" s="275" t="str">
        <f ca="1">IFERROR(VLOOKUP($A25,OFFSET(Projects!$A$1,1,0,COUNTA(Projects!$A:$A)-1,6),COLUMN(),FALSE),"")</f>
        <v/>
      </c>
      <c r="E25" s="275" t="str">
        <f ca="1">IFERROR(VLOOKUP($A25,OFFSET(Projects!$A$1,1,0,COUNTA(Projects!$A:$A)-1,6),COLUMN(),FALSE),"")</f>
        <v/>
      </c>
      <c r="F25" s="234"/>
      <c r="G25" s="235"/>
      <c r="H25" s="235"/>
      <c r="I25" s="235"/>
      <c r="J25" s="276"/>
      <c r="K25" s="277"/>
      <c r="L25" s="278"/>
      <c r="M25" s="279" t="b">
        <f t="shared" si="3"/>
        <v>0</v>
      </c>
      <c r="N25" s="248"/>
      <c r="O25" s="249"/>
      <c r="P25" s="249"/>
      <c r="Q25" s="249"/>
      <c r="R25" s="250"/>
      <c r="S25" s="280"/>
      <c r="T25" s="280"/>
      <c r="U25" s="281" t="b">
        <f ca="1">IFERROR(VLOOKUP($A25,OFFSET(Projects!$A$1,1,0,COUNTA(Projects!$A:$A)-1,6),6,FALSE),FALSE)</f>
        <v>0</v>
      </c>
      <c r="V25" s="253">
        <f>SUM('2021-01-03'!$F25:$L25)</f>
        <v>0</v>
      </c>
      <c r="W25" s="282" t="str">
        <f ca="1">IF(OR('2021-01-03'!$D25="Leave",'2021-01-03'!$V25=0),"N","Y")</f>
        <v>N</v>
      </c>
      <c r="X25" s="7"/>
    </row>
    <row r="26" spans="1:24" s="51" customFormat="1" ht="12.75" hidden="1" outlineLevel="2" thickBot="1" x14ac:dyDescent="0.25">
      <c r="A26" s="240"/>
      <c r="B26" s="241" t="str">
        <f ca="1">IFERROR(VLOOKUP($A26,OFFSET(Projects!$A$1,1,0,COUNTA(Projects!$A:$A)-1,6),COLUMN(),FALSE),"")</f>
        <v/>
      </c>
      <c r="C26" s="242" t="str">
        <f ca="1">IFERROR(VLOOKUP($A26,OFFSET(Projects!$A$1,1,0,COUNTA(Projects!$A:$A)-1,6),COLUMN(),FALSE),"")</f>
        <v/>
      </c>
      <c r="D26" s="243" t="str">
        <f ca="1">IFERROR(VLOOKUP($A26,OFFSET(Projects!$A$1,1,0,COUNTA(Projects!$A:$A)-1,6),COLUMN(),FALSE),"")</f>
        <v/>
      </c>
      <c r="E26" s="243" t="str">
        <f ca="1">IFERROR(VLOOKUP($A26,OFFSET(Projects!$A$1,1,0,COUNTA(Projects!$A:$A)-1,6),COLUMN(),FALSE),"")</f>
        <v/>
      </c>
      <c r="F26" s="232"/>
      <c r="G26" s="233"/>
      <c r="H26" s="233"/>
      <c r="I26" s="233"/>
      <c r="J26" s="244"/>
      <c r="K26" s="244"/>
      <c r="L26" s="246"/>
      <c r="M26" s="247" t="b">
        <f t="shared" si="3"/>
        <v>0</v>
      </c>
      <c r="N26" s="248"/>
      <c r="O26" s="283"/>
      <c r="P26" s="283"/>
      <c r="Q26" s="249"/>
      <c r="R26" s="249"/>
      <c r="S26" s="249"/>
      <c r="T26" s="251"/>
      <c r="U26" s="252" t="b">
        <f ca="1">IFERROR(VLOOKUP($A26,OFFSET(Projects!$A$1,1,0,COUNTA(Projects!$A:$A)-1,6),6,FALSE),FALSE)</f>
        <v>0</v>
      </c>
      <c r="V26" s="253">
        <f>SUM('2021-01-03'!$F26:$L26)</f>
        <v>0</v>
      </c>
      <c r="W26" s="254" t="str">
        <f ca="1">IF(OR('2021-01-03'!$D26="Leave",'2021-01-03'!$V26=0),"N","Y")</f>
        <v>N</v>
      </c>
      <c r="X26" s="7"/>
    </row>
    <row r="27" spans="1:24" s="51" customFormat="1" ht="12.75" hidden="1" outlineLevel="2" thickBot="1" x14ac:dyDescent="0.25">
      <c r="A27" s="240"/>
      <c r="B27" s="241" t="str">
        <f ca="1">IFERROR(VLOOKUP($A27,OFFSET(Projects!$A$1,1,0,COUNTA(Projects!$A:$A)-1,6),COLUMN(),FALSE),"")</f>
        <v/>
      </c>
      <c r="C27" s="242" t="str">
        <f ca="1">IFERROR(VLOOKUP($A27,OFFSET(Projects!$A$1,1,0,COUNTA(Projects!$A:$A)-1,6),COLUMN(),FALSE),"")</f>
        <v/>
      </c>
      <c r="D27" s="243" t="str">
        <f ca="1">IFERROR(VLOOKUP($A27,OFFSET(Projects!$A$1,1,0,COUNTA(Projects!$A:$A)-1,6),COLUMN(),FALSE),"")</f>
        <v/>
      </c>
      <c r="E27" s="243" t="str">
        <f ca="1">IFERROR(VLOOKUP($A27,OFFSET(Projects!$A$1,1,0,COUNTA(Projects!$A:$A)-1,6),COLUMN(),FALSE),"")</f>
        <v/>
      </c>
      <c r="F27" s="232"/>
      <c r="G27" s="233"/>
      <c r="H27" s="233"/>
      <c r="I27" s="233"/>
      <c r="J27" s="244"/>
      <c r="K27" s="244"/>
      <c r="L27" s="246"/>
      <c r="M27" s="247" t="b">
        <f t="shared" si="3"/>
        <v>0</v>
      </c>
      <c r="N27" s="248"/>
      <c r="O27" s="249"/>
      <c r="P27" s="249"/>
      <c r="Q27" s="249"/>
      <c r="R27" s="249"/>
      <c r="S27" s="249"/>
      <c r="T27" s="251"/>
      <c r="U27" s="252" t="b">
        <f ca="1">IFERROR(VLOOKUP($A27,OFFSET(Projects!$A$1,1,0,COUNTA(Projects!$A:$A)-1,6),6,FALSE),FALSE)</f>
        <v>0</v>
      </c>
      <c r="V27" s="253">
        <f>SUM('2021-01-03'!$F27:$L27)</f>
        <v>0</v>
      </c>
      <c r="W27" s="254" t="str">
        <f ca="1">IF(OR('2021-01-03'!$D27="Leave",'2021-01-03'!$V27=0),"N","Y")</f>
        <v>N</v>
      </c>
      <c r="X27" s="7"/>
    </row>
    <row r="28" spans="1:24" s="51" customFormat="1" ht="12.75" hidden="1" outlineLevel="2" thickBot="1" x14ac:dyDescent="0.25">
      <c r="A28" s="240"/>
      <c r="B28" s="241" t="str">
        <f ca="1">IFERROR(VLOOKUP($A28,OFFSET(Projects!$A$1,1,0,COUNTA(Projects!$A:$A)-1,6),COLUMN(),FALSE),"")</f>
        <v/>
      </c>
      <c r="C28" s="242" t="str">
        <f ca="1">IFERROR(VLOOKUP($A28,OFFSET(Projects!$A$1,1,0,COUNTA(Projects!$A:$A)-1,6),COLUMN(),FALSE),"")</f>
        <v/>
      </c>
      <c r="D28" s="243" t="str">
        <f ca="1">IFERROR(VLOOKUP($A28,OFFSET(Projects!$A$1,1,0,COUNTA(Projects!$A:$A)-1,6),COLUMN(),FALSE),"")</f>
        <v/>
      </c>
      <c r="E28" s="243" t="str">
        <f ca="1">IFERROR(VLOOKUP($A28,OFFSET(Projects!$A$1,1,0,COUNTA(Projects!$A:$A)-1,6),COLUMN(),FALSE),"")</f>
        <v/>
      </c>
      <c r="F28" s="232"/>
      <c r="G28" s="233"/>
      <c r="H28" s="233"/>
      <c r="I28" s="233"/>
      <c r="J28" s="244"/>
      <c r="K28" s="244"/>
      <c r="L28" s="246"/>
      <c r="M28" s="247" t="b">
        <f t="shared" si="3"/>
        <v>0</v>
      </c>
      <c r="N28" s="248"/>
      <c r="O28" s="249"/>
      <c r="P28" s="249"/>
      <c r="Q28" s="249"/>
      <c r="R28" s="249"/>
      <c r="S28" s="249"/>
      <c r="T28" s="251"/>
      <c r="U28" s="252" t="b">
        <f ca="1">IFERROR(VLOOKUP($A28,OFFSET(Projects!$A$1,1,0,COUNTA(Projects!$A:$A)-1,6),6,FALSE),FALSE)</f>
        <v>0</v>
      </c>
      <c r="V28" s="253">
        <f>SUM('2021-01-03'!$F28:$L28)</f>
        <v>0</v>
      </c>
      <c r="W28" s="254" t="str">
        <f ca="1">IF(OR('2021-01-03'!$D28="Leave",'2021-01-03'!$V28=0),"N","Y")</f>
        <v>N</v>
      </c>
      <c r="X28" s="7"/>
    </row>
    <row r="29" spans="1:24" s="51" customFormat="1" ht="12.75" hidden="1" outlineLevel="2" thickBot="1" x14ac:dyDescent="0.25">
      <c r="A29" s="240"/>
      <c r="B29" s="284" t="str">
        <f ca="1">IFERROR(VLOOKUP($A29,OFFSET(Projects!$A$1,1,0,COUNTA(Projects!$A:$A)-1,6),COLUMN(),FALSE),"")</f>
        <v/>
      </c>
      <c r="C29" s="285" t="str">
        <f ca="1">IFERROR(VLOOKUP($A29,OFFSET(Projects!$A$1,1,0,COUNTA(Projects!$A:$A)-1,6),COLUMN(),FALSE),"")</f>
        <v/>
      </c>
      <c r="D29" s="286" t="str">
        <f ca="1">IFERROR(VLOOKUP($A29,OFFSET(Projects!$A$1,1,0,COUNTA(Projects!$A:$A)-1,6),COLUMN(),FALSE),"")</f>
        <v/>
      </c>
      <c r="E29" s="286" t="str">
        <f ca="1">IFERROR(VLOOKUP($A29,OFFSET(Projects!$A$1,1,0,COUNTA(Projects!$A:$A)-1,6),COLUMN(),FALSE),"")</f>
        <v/>
      </c>
      <c r="F29" s="236"/>
      <c r="G29" s="237"/>
      <c r="H29" s="237"/>
      <c r="I29" s="237"/>
      <c r="J29" s="245"/>
      <c r="K29" s="287"/>
      <c r="L29" s="246"/>
      <c r="M29" s="288" t="b">
        <f t="shared" si="3"/>
        <v>0</v>
      </c>
      <c r="N29" s="289"/>
      <c r="O29" s="290"/>
      <c r="P29" s="290"/>
      <c r="Q29" s="290"/>
      <c r="R29" s="250"/>
      <c r="S29" s="290"/>
      <c r="T29" s="251"/>
      <c r="U29" s="291" t="b">
        <f ca="1">IFERROR(VLOOKUP($A29,OFFSET(Projects!$A$1,1,0,COUNTA(Projects!$A:$A)-1,6),6,FALSE),FALSE)</f>
        <v>0</v>
      </c>
      <c r="V29" s="253">
        <f>SUM('2021-01-03'!$F29:$L29)</f>
        <v>0</v>
      </c>
      <c r="W29" s="292" t="str">
        <f ca="1">IF(OR('2021-01-03'!$D29="Leave",'2021-01-03'!$V29=0),"N","Y")</f>
        <v>N</v>
      </c>
      <c r="X29" s="7"/>
    </row>
    <row r="30" spans="1:24" s="51" customFormat="1" ht="12.75" hidden="1" outlineLevel="2" thickBot="1" x14ac:dyDescent="0.25">
      <c r="A30" s="240"/>
      <c r="B30" s="241" t="str">
        <f ca="1">IFERROR(VLOOKUP($A30,OFFSET(Projects!$A$1,1,0,COUNTA(Projects!$A:$A)-1,6),COLUMN(),FALSE),"")</f>
        <v/>
      </c>
      <c r="C30" s="242" t="str">
        <f ca="1">IFERROR(VLOOKUP($A30,OFFSET(Projects!$A$1,1,0,COUNTA(Projects!$A:$A)-1,6),COLUMN(),FALSE),"")</f>
        <v/>
      </c>
      <c r="D30" s="243" t="str">
        <f ca="1">IFERROR(VLOOKUP($A30,OFFSET(Projects!$A$1,1,0,COUNTA(Projects!$A:$A)-1,6),COLUMN(),FALSE),"")</f>
        <v/>
      </c>
      <c r="E30" s="243" t="str">
        <f ca="1">IFERROR(VLOOKUP($A30,OFFSET(Projects!$A$1,1,0,COUNTA(Projects!$A:$A)-1,6),COLUMN(),FALSE),"")</f>
        <v/>
      </c>
      <c r="F30" s="232"/>
      <c r="G30" s="233"/>
      <c r="H30" s="233"/>
      <c r="I30" s="233"/>
      <c r="J30" s="244"/>
      <c r="K30" s="244"/>
      <c r="L30" s="246"/>
      <c r="M30" s="247" t="b">
        <f t="shared" si="3"/>
        <v>0</v>
      </c>
      <c r="N30" s="248"/>
      <c r="O30" s="249"/>
      <c r="P30" s="249"/>
      <c r="Q30" s="249"/>
      <c r="R30" s="250"/>
      <c r="S30" s="249"/>
      <c r="T30" s="251"/>
      <c r="U30" s="252" t="b">
        <f ca="1">IFERROR(VLOOKUP($A30,OFFSET(Projects!$A$1,1,0,COUNTA(Projects!$A:$A)-1,6),6,FALSE),FALSE)</f>
        <v>0</v>
      </c>
      <c r="V30" s="253">
        <f>SUM('2021-01-03'!$F30:$L30)</f>
        <v>0</v>
      </c>
      <c r="W30" s="254" t="str">
        <f ca="1">IF(OR('2021-01-03'!$D30="Leave",'2021-01-03'!$V30=0),"N","Y")</f>
        <v>N</v>
      </c>
      <c r="X30" s="7"/>
    </row>
    <row r="31" spans="1:24" s="51" customFormat="1" ht="12.75" hidden="1" outlineLevel="2" thickBot="1" x14ac:dyDescent="0.25">
      <c r="A31" s="240"/>
      <c r="B31" s="241" t="str">
        <f ca="1">IFERROR(VLOOKUP($A31,OFFSET(Projects!$A$1,1,0,COUNTA(Projects!$A:$A)-1,6),COLUMN(),FALSE),"")</f>
        <v/>
      </c>
      <c r="C31" s="242" t="str">
        <f ca="1">IFERROR(VLOOKUP($A31,OFFSET(Projects!$A$1,1,0,COUNTA(Projects!$A:$A)-1,6),COLUMN(),FALSE),"")</f>
        <v/>
      </c>
      <c r="D31" s="243" t="str">
        <f ca="1">IFERROR(VLOOKUP($A31,OFFSET(Projects!$A$1,1,0,COUNTA(Projects!$A:$A)-1,6),COLUMN(),FALSE),"")</f>
        <v/>
      </c>
      <c r="E31" s="243" t="str">
        <f ca="1">IFERROR(VLOOKUP($A31,OFFSET(Projects!$A$1,1,0,COUNTA(Projects!$A:$A)-1,6),COLUMN(),FALSE),"")</f>
        <v/>
      </c>
      <c r="F31" s="232"/>
      <c r="G31" s="233"/>
      <c r="H31" s="233"/>
      <c r="I31" s="233"/>
      <c r="J31" s="245"/>
      <c r="K31" s="244"/>
      <c r="L31" s="246"/>
      <c r="M31" s="247" t="b">
        <f t="shared" si="3"/>
        <v>0</v>
      </c>
      <c r="N31" s="248"/>
      <c r="O31" s="249"/>
      <c r="P31" s="249"/>
      <c r="Q31" s="249"/>
      <c r="R31" s="250"/>
      <c r="S31" s="249"/>
      <c r="T31" s="251"/>
      <c r="U31" s="252" t="b">
        <f ca="1">IFERROR(VLOOKUP($A31,OFFSET(Projects!$A$1,1,0,COUNTA(Projects!$A:$A)-1,6),6,FALSE),FALSE)</f>
        <v>0</v>
      </c>
      <c r="V31" s="253">
        <f>SUM('2021-01-03'!$F31:$L31)</f>
        <v>0</v>
      </c>
      <c r="W31" s="254" t="str">
        <f ca="1">IF(OR('2021-01-03'!$D31="Leave",'2021-01-03'!$V31=0),"N","Y")</f>
        <v>N</v>
      </c>
      <c r="X31" s="7"/>
    </row>
    <row r="32" spans="1:24" s="51" customFormat="1" ht="12.75" hidden="1" outlineLevel="2" thickBot="1" x14ac:dyDescent="0.25">
      <c r="A32" s="240"/>
      <c r="B32" s="241" t="str">
        <f ca="1">IFERROR(VLOOKUP($A32,OFFSET(Projects!$A$1,1,0,COUNTA(Projects!$A:$A)-1,6),COLUMN(),FALSE),"")</f>
        <v/>
      </c>
      <c r="C32" s="242" t="str">
        <f ca="1">IFERROR(VLOOKUP($A32,OFFSET(Projects!$A$1,1,0,COUNTA(Projects!$A:$A)-1,6),COLUMN(),FALSE),"")</f>
        <v/>
      </c>
      <c r="D32" s="243" t="str">
        <f ca="1">IFERROR(VLOOKUP($A32,OFFSET(Projects!$A$1,1,0,COUNTA(Projects!$A:$A)-1,6),COLUMN(),FALSE),"")</f>
        <v/>
      </c>
      <c r="E32" s="243" t="str">
        <f ca="1">IFERROR(VLOOKUP($A32,OFFSET(Projects!$A$1,1,0,COUNTA(Projects!$A:$A)-1,6),COLUMN(),FALSE),"")</f>
        <v/>
      </c>
      <c r="F32" s="232"/>
      <c r="G32" s="233"/>
      <c r="H32" s="233"/>
      <c r="I32" s="233"/>
      <c r="J32" s="244"/>
      <c r="K32" s="244"/>
      <c r="L32" s="246"/>
      <c r="M32" s="247" t="b">
        <f t="shared" si="3"/>
        <v>0</v>
      </c>
      <c r="N32" s="248"/>
      <c r="O32" s="249"/>
      <c r="P32" s="249"/>
      <c r="Q32" s="249"/>
      <c r="R32" s="249"/>
      <c r="S32" s="249"/>
      <c r="T32" s="251"/>
      <c r="U32" s="252" t="b">
        <f ca="1">IFERROR(VLOOKUP($A32,OFFSET(Projects!$A$1,1,0,COUNTA(Projects!$A:$A)-1,6),6,FALSE),FALSE)</f>
        <v>0</v>
      </c>
      <c r="V32" s="253">
        <f>SUM('2021-01-03'!$F32:$L32)</f>
        <v>0</v>
      </c>
      <c r="W32" s="254" t="str">
        <f ca="1">IF(OR('2021-01-03'!$D32="Leave",'2021-01-03'!$V32=0),"N","Y")</f>
        <v>N</v>
      </c>
      <c r="X32" s="7"/>
    </row>
    <row r="33" spans="1:24" s="215" customFormat="1" ht="12.75" hidden="1" outlineLevel="2" thickBot="1" x14ac:dyDescent="0.25">
      <c r="A33" s="240"/>
      <c r="B33" s="241" t="str">
        <f ca="1">IFERROR(VLOOKUP($A33,OFFSET(Projects!$A$1,1,0,COUNTA(Projects!$A:$A)-1,6),COLUMN(),FALSE),"")</f>
        <v/>
      </c>
      <c r="C33" s="242" t="str">
        <f ca="1">IFERROR(VLOOKUP($A33,OFFSET(Projects!$A$1,1,0,COUNTA(Projects!$A:$A)-1,6),COLUMN(),FALSE),"")</f>
        <v/>
      </c>
      <c r="D33" s="243" t="str">
        <f ca="1">IFERROR(VLOOKUP($A33,OFFSET(Projects!$A$1,1,0,COUNTA(Projects!$A:$A)-1,6),COLUMN(),FALSE),"")</f>
        <v/>
      </c>
      <c r="E33" s="243" t="str">
        <f ca="1">IFERROR(VLOOKUP($A33,OFFSET(Projects!$A$1,1,0,COUNTA(Projects!$A:$A)-1,6),COLUMN(),FALSE),"")</f>
        <v/>
      </c>
      <c r="F33" s="232"/>
      <c r="G33" s="233"/>
      <c r="H33" s="233"/>
      <c r="I33" s="233"/>
      <c r="J33" s="245"/>
      <c r="K33" s="244"/>
      <c r="L33" s="246"/>
      <c r="M33" s="247" t="b">
        <f t="shared" si="3"/>
        <v>0</v>
      </c>
      <c r="N33" s="248"/>
      <c r="O33" s="249"/>
      <c r="P33" s="249"/>
      <c r="Q33" s="249"/>
      <c r="R33" s="250"/>
      <c r="S33" s="249"/>
      <c r="T33" s="251"/>
      <c r="U33" s="252" t="b">
        <f ca="1">IFERROR(VLOOKUP($A33,OFFSET(Projects!$A$1,1,0,COUNTA(Projects!$A:$A)-1,6),6,FALSE),FALSE)</f>
        <v>0</v>
      </c>
      <c r="V33" s="253">
        <f>SUM('2021-01-03'!$F33:$L33)</f>
        <v>0</v>
      </c>
      <c r="W33" s="254" t="str">
        <f ca="1">IF(OR('2021-01-03'!$D33="Leave",'2021-01-03'!$V33=0),"N","Y")</f>
        <v>N</v>
      </c>
    </row>
    <row r="34" spans="1:24" s="51" customFormat="1" ht="12.75" hidden="1" outlineLevel="3" thickBot="1" x14ac:dyDescent="0.25">
      <c r="A34" s="240"/>
      <c r="B34" s="241" t="str">
        <f ca="1">IFERROR(VLOOKUP($A34,OFFSET(Projects!$A$1,1,0,COUNTA(Projects!$A:$A)-1,6),COLUMN(),FALSE),"")</f>
        <v/>
      </c>
      <c r="C34" s="242" t="str">
        <f ca="1">IFERROR(VLOOKUP($A34,OFFSET(Projects!$A$1,1,0,COUNTA(Projects!$A:$A)-1,6),COLUMN(),FALSE),"")</f>
        <v/>
      </c>
      <c r="D34" s="243" t="str">
        <f ca="1">IFERROR(VLOOKUP($A34,OFFSET(Projects!$A$1,1,0,COUNTA(Projects!$A:$A)-1,6),COLUMN(),FALSE),"")</f>
        <v/>
      </c>
      <c r="E34" s="243" t="str">
        <f ca="1">IFERROR(VLOOKUP($A34,OFFSET(Projects!$A$1,1,0,COUNTA(Projects!$A:$A)-1,6),COLUMN(),FALSE),"")</f>
        <v/>
      </c>
      <c r="F34" s="232"/>
      <c r="G34" s="233"/>
      <c r="H34" s="233"/>
      <c r="I34" s="233"/>
      <c r="J34" s="245"/>
      <c r="K34" s="244"/>
      <c r="L34" s="246"/>
      <c r="M34" s="247" t="b">
        <f t="shared" si="3"/>
        <v>0</v>
      </c>
      <c r="N34" s="248"/>
      <c r="O34" s="249"/>
      <c r="P34" s="249"/>
      <c r="Q34" s="249"/>
      <c r="R34" s="250"/>
      <c r="S34" s="249"/>
      <c r="T34" s="251"/>
      <c r="U34" s="252" t="b">
        <f ca="1">IFERROR(VLOOKUP($A34,OFFSET(Projects!$A$1,1,0,COUNTA(Projects!$A:$A)-1,6),6,FALSE),FALSE)</f>
        <v>0</v>
      </c>
      <c r="V34" s="253">
        <f>SUM('2021-01-03'!$F34:$L34)</f>
        <v>0</v>
      </c>
      <c r="W34" s="256" t="str">
        <f ca="1">IF(OR('2021-01-03'!$D34="Leave",'2021-01-03'!$V34=0),"N","Y")</f>
        <v>N</v>
      </c>
      <c r="X34" s="7"/>
    </row>
    <row r="35" spans="1:24" s="51" customFormat="1" ht="12.75" hidden="1" outlineLevel="3" thickBot="1" x14ac:dyDescent="0.25">
      <c r="A35" s="240"/>
      <c r="B35" s="241" t="str">
        <f ca="1">IFERROR(VLOOKUP($A35,OFFSET(Projects!$A$1,1,0,COUNTA(Projects!$A:$A)-1,6),COLUMN(),FALSE),"")</f>
        <v/>
      </c>
      <c r="C35" s="242" t="str">
        <f ca="1">IFERROR(VLOOKUP($A35,OFFSET(Projects!$A$1,1,0,COUNTA(Projects!$A:$A)-1,6),COLUMN(),FALSE),"")</f>
        <v/>
      </c>
      <c r="D35" s="243" t="str">
        <f ca="1">IFERROR(VLOOKUP($A35,OFFSET(Projects!$A$1,1,0,COUNTA(Projects!$A:$A)-1,6),COLUMN(),FALSE),"")</f>
        <v/>
      </c>
      <c r="E35" s="243" t="str">
        <f ca="1">IFERROR(VLOOKUP($A35,OFFSET(Projects!$A$1,1,0,COUNTA(Projects!$A:$A)-1,6),COLUMN(),FALSE),"")</f>
        <v/>
      </c>
      <c r="F35" s="232"/>
      <c r="G35" s="233"/>
      <c r="H35" s="233"/>
      <c r="I35" s="233"/>
      <c r="J35" s="245"/>
      <c r="K35" s="244"/>
      <c r="L35" s="246"/>
      <c r="M35" s="247" t="b">
        <f t="shared" si="3"/>
        <v>0</v>
      </c>
      <c r="N35" s="248"/>
      <c r="O35" s="249"/>
      <c r="P35" s="249"/>
      <c r="Q35" s="249"/>
      <c r="R35" s="250"/>
      <c r="S35" s="249"/>
      <c r="T35" s="251"/>
      <c r="U35" s="252" t="b">
        <f ca="1">IFERROR(VLOOKUP($A35,OFFSET(Projects!$A$1,1,0,COUNTA(Projects!$A:$A)-1,6),6,FALSE),FALSE)</f>
        <v>0</v>
      </c>
      <c r="V35" s="253">
        <f>SUM('2021-01-03'!$F35:$L35)</f>
        <v>0</v>
      </c>
      <c r="W35" s="254" t="str">
        <f ca="1">IF(OR('2021-01-03'!$D35="Leave",'2021-01-03'!$V35=0),"N","Y")</f>
        <v>N</v>
      </c>
      <c r="X35" s="7"/>
    </row>
    <row r="36" spans="1:24" s="51" customFormat="1" ht="12.75" hidden="1" outlineLevel="3" thickBot="1" x14ac:dyDescent="0.25">
      <c r="A36" s="240"/>
      <c r="B36" s="241" t="str">
        <f ca="1">IFERROR(VLOOKUP($A36,OFFSET(Projects!$A$1,1,0,COUNTA(Projects!$A:$A)-1,6),COLUMN(),FALSE),"")</f>
        <v/>
      </c>
      <c r="C36" s="242" t="str">
        <f ca="1">IFERROR(VLOOKUP($A36,OFFSET(Projects!$A$1,1,0,COUNTA(Projects!$A:$A)-1,6),COLUMN(),FALSE),"")</f>
        <v/>
      </c>
      <c r="D36" s="243" t="str">
        <f ca="1">IFERROR(VLOOKUP($A36,OFFSET(Projects!$A$1,1,0,COUNTA(Projects!$A:$A)-1,6),COLUMN(),FALSE),"")</f>
        <v/>
      </c>
      <c r="E36" s="243" t="str">
        <f ca="1">IFERROR(VLOOKUP($A36,OFFSET(Projects!$A$1,1,0,COUNTA(Projects!$A:$A)-1,6),COLUMN(),FALSE),"")</f>
        <v/>
      </c>
      <c r="F36" s="232"/>
      <c r="G36" s="233"/>
      <c r="H36" s="233"/>
      <c r="I36" s="233"/>
      <c r="J36" s="245"/>
      <c r="K36" s="244"/>
      <c r="L36" s="246"/>
      <c r="M36" s="247" t="b">
        <f t="shared" si="3"/>
        <v>0</v>
      </c>
      <c r="N36" s="248"/>
      <c r="O36" s="249"/>
      <c r="P36" s="249"/>
      <c r="Q36" s="249"/>
      <c r="R36" s="250"/>
      <c r="S36" s="249"/>
      <c r="T36" s="251"/>
      <c r="U36" s="252" t="b">
        <f ca="1">IFERROR(VLOOKUP($A36,OFFSET(Projects!$A$1,1,0,COUNTA(Projects!$A:$A)-1,6),6,FALSE),FALSE)</f>
        <v>0</v>
      </c>
      <c r="V36" s="253">
        <f>SUM('2021-01-03'!$F36:$L36)</f>
        <v>0</v>
      </c>
      <c r="W36" s="254" t="str">
        <f ca="1">IF(OR('2021-01-03'!$D36="Leave",'2021-01-03'!$V36=0),"N","Y")</f>
        <v>N</v>
      </c>
      <c r="X36" s="7"/>
    </row>
    <row r="37" spans="1:24" s="51" customFormat="1" ht="12.75" hidden="1" outlineLevel="3" thickBot="1" x14ac:dyDescent="0.25">
      <c r="A37" s="240"/>
      <c r="B37" s="241" t="str">
        <f ca="1">IFERROR(VLOOKUP($A37,OFFSET(Projects!$A$1,1,0,COUNTA(Projects!$A:$A)-1,6),COLUMN(),FALSE),"")</f>
        <v/>
      </c>
      <c r="C37" s="242" t="str">
        <f ca="1">IFERROR(VLOOKUP($A37,OFFSET(Projects!$A$1,1,0,COUNTA(Projects!$A:$A)-1,6),COLUMN(),FALSE),"")</f>
        <v/>
      </c>
      <c r="D37" s="243" t="str">
        <f ca="1">IFERROR(VLOOKUP($A37,OFFSET(Projects!$A$1,1,0,COUNTA(Projects!$A:$A)-1,6),COLUMN(),FALSE),"")</f>
        <v/>
      </c>
      <c r="E37" s="243" t="str">
        <f ca="1">IFERROR(VLOOKUP($A37,OFFSET(Projects!$A$1,1,0,COUNTA(Projects!$A:$A)-1,6),COLUMN(),FALSE),"")</f>
        <v/>
      </c>
      <c r="F37" s="232"/>
      <c r="G37" s="233"/>
      <c r="H37" s="233"/>
      <c r="I37" s="233"/>
      <c r="J37" s="245"/>
      <c r="K37" s="244"/>
      <c r="L37" s="246"/>
      <c r="M37" s="247" t="b">
        <f t="shared" si="3"/>
        <v>0</v>
      </c>
      <c r="N37" s="248"/>
      <c r="O37" s="249"/>
      <c r="P37" s="249"/>
      <c r="Q37" s="249"/>
      <c r="R37" s="250"/>
      <c r="S37" s="249"/>
      <c r="T37" s="251"/>
      <c r="U37" s="252" t="b">
        <f ca="1">IFERROR(VLOOKUP($A37,OFFSET(Projects!$A$1,1,0,COUNTA(Projects!$A:$A)-1,6),6,FALSE),FALSE)</f>
        <v>0</v>
      </c>
      <c r="V37" s="253">
        <f>SUM('2021-01-03'!$F37:$L37)</f>
        <v>0</v>
      </c>
      <c r="W37" s="256" t="str">
        <f ca="1">IF(OR('2021-01-03'!$D37="Leave",'2021-01-03'!$V37=0),"N","Y")</f>
        <v>N</v>
      </c>
      <c r="X37" s="7"/>
    </row>
    <row r="38" spans="1:24" s="51" customFormat="1" ht="12.75" hidden="1" outlineLevel="3" thickBot="1" x14ac:dyDescent="0.25">
      <c r="A38" s="240"/>
      <c r="B38" s="241" t="str">
        <f ca="1">IFERROR(VLOOKUP($A38,OFFSET(Projects!$A$1,1,0,COUNTA(Projects!$A:$A)-1,6),COLUMN(),FALSE),"")</f>
        <v/>
      </c>
      <c r="C38" s="242" t="str">
        <f ca="1">IFERROR(VLOOKUP($A38,OFFSET(Projects!$A$1,1,0,COUNTA(Projects!$A:$A)-1,6),COLUMN(),FALSE),"")</f>
        <v/>
      </c>
      <c r="D38" s="243" t="str">
        <f ca="1">IFERROR(VLOOKUP($A38,OFFSET(Projects!$A$1,1,0,COUNTA(Projects!$A:$A)-1,6),COLUMN(),FALSE),"")</f>
        <v/>
      </c>
      <c r="E38" s="243" t="str">
        <f ca="1">IFERROR(VLOOKUP($A38,OFFSET(Projects!$A$1,1,0,COUNTA(Projects!$A:$A)-1,6),COLUMN(),FALSE),"")</f>
        <v/>
      </c>
      <c r="F38" s="232"/>
      <c r="G38" s="233"/>
      <c r="H38" s="233"/>
      <c r="I38" s="233"/>
      <c r="J38" s="245"/>
      <c r="K38" s="244"/>
      <c r="L38" s="246"/>
      <c r="M38" s="247" t="b">
        <f t="shared" si="3"/>
        <v>0</v>
      </c>
      <c r="N38" s="248"/>
      <c r="O38" s="249"/>
      <c r="P38" s="249"/>
      <c r="Q38" s="249"/>
      <c r="R38" s="250"/>
      <c r="S38" s="249"/>
      <c r="T38" s="251"/>
      <c r="U38" s="252" t="b">
        <f ca="1">IFERROR(VLOOKUP($A38,OFFSET(Projects!$A$1,1,0,COUNTA(Projects!$A:$A)-1,6),6,FALSE),FALSE)</f>
        <v>0</v>
      </c>
      <c r="V38" s="253">
        <f>SUM('2021-01-03'!$F38:$L38)</f>
        <v>0</v>
      </c>
      <c r="W38" s="256" t="str">
        <f ca="1">IF(OR('2021-01-03'!$D38="Leave",'2021-01-03'!$V38=0),"N","Y")</f>
        <v>N</v>
      </c>
      <c r="X38" s="7"/>
    </row>
    <row r="39" spans="1:24" s="51" customFormat="1" ht="12.75" hidden="1" outlineLevel="3" thickBot="1" x14ac:dyDescent="0.25">
      <c r="A39" s="240"/>
      <c r="B39" s="241" t="str">
        <f ca="1">IFERROR(VLOOKUP($A39,OFFSET(Projects!$A$1,1,0,COUNTA(Projects!$A:$A)-1,6),COLUMN(),FALSE),"")</f>
        <v/>
      </c>
      <c r="C39" s="242" t="str">
        <f ca="1">IFERROR(VLOOKUP($A39,OFFSET(Projects!$A$1,1,0,COUNTA(Projects!$A:$A)-1,6),COLUMN(),FALSE),"")</f>
        <v/>
      </c>
      <c r="D39" s="243" t="str">
        <f ca="1">IFERROR(VLOOKUP($A39,OFFSET(Projects!$A$1,1,0,COUNTA(Projects!$A:$A)-1,6),COLUMN(),FALSE),"")</f>
        <v/>
      </c>
      <c r="E39" s="243" t="str">
        <f ca="1">IFERROR(VLOOKUP($A39,OFFSET(Projects!$A$1,1,0,COUNTA(Projects!$A:$A)-1,6),COLUMN(),FALSE),"")</f>
        <v/>
      </c>
      <c r="F39" s="232"/>
      <c r="G39" s="233"/>
      <c r="H39" s="233"/>
      <c r="I39" s="233"/>
      <c r="J39" s="245"/>
      <c r="K39" s="244"/>
      <c r="L39" s="246"/>
      <c r="M39" s="247" t="b">
        <f t="shared" si="3"/>
        <v>0</v>
      </c>
      <c r="N39" s="248"/>
      <c r="O39" s="249"/>
      <c r="P39" s="249"/>
      <c r="Q39" s="249"/>
      <c r="R39" s="250"/>
      <c r="S39" s="249"/>
      <c r="T39" s="251"/>
      <c r="U39" s="252" t="b">
        <f ca="1">IFERROR(VLOOKUP($A39,OFFSET(Projects!$A$1,1,0,COUNTA(Projects!$A:$A)-1,6),6,FALSE),FALSE)</f>
        <v>0</v>
      </c>
      <c r="V39" s="253">
        <f>SUM('2021-01-03'!$F39:$L39)</f>
        <v>0</v>
      </c>
      <c r="W39" s="256" t="str">
        <f ca="1">IF(OR('2021-01-03'!$D39="Leave",'2021-01-03'!$V39=0),"N","Y")</f>
        <v>N</v>
      </c>
      <c r="X39" s="7"/>
    </row>
    <row r="40" spans="1:24" s="51" customFormat="1" ht="12.75" hidden="1" outlineLevel="3" thickBot="1" x14ac:dyDescent="0.25">
      <c r="A40" s="240"/>
      <c r="B40" s="241" t="str">
        <f ca="1">IFERROR(VLOOKUP($A40,OFFSET(Projects!$A$1,1,0,COUNTA(Projects!$A:$A)-1,6),COLUMN(),FALSE),"")</f>
        <v/>
      </c>
      <c r="C40" s="242" t="str">
        <f ca="1">IFERROR(VLOOKUP($A40,OFFSET(Projects!$A$1,1,0,COUNTA(Projects!$A:$A)-1,6),COLUMN(),FALSE),"")</f>
        <v/>
      </c>
      <c r="D40" s="243" t="str">
        <f ca="1">IFERROR(VLOOKUP($A40,OFFSET(Projects!$A$1,1,0,COUNTA(Projects!$A:$A)-1,6),COLUMN(),FALSE),"")</f>
        <v/>
      </c>
      <c r="E40" s="243" t="str">
        <f ca="1">IFERROR(VLOOKUP($A40,OFFSET(Projects!$A$1,1,0,COUNTA(Projects!$A:$A)-1,6),COLUMN(),FALSE),"")</f>
        <v/>
      </c>
      <c r="F40" s="232"/>
      <c r="G40" s="233"/>
      <c r="H40" s="233"/>
      <c r="I40" s="233"/>
      <c r="J40" s="245"/>
      <c r="K40" s="244"/>
      <c r="L40" s="246"/>
      <c r="M40" s="247" t="b">
        <f t="shared" si="3"/>
        <v>0</v>
      </c>
      <c r="N40" s="248"/>
      <c r="O40" s="249"/>
      <c r="P40" s="249"/>
      <c r="Q40" s="249"/>
      <c r="R40" s="250"/>
      <c r="S40" s="249"/>
      <c r="T40" s="251"/>
      <c r="U40" s="252" t="b">
        <f ca="1">IFERROR(VLOOKUP($A40,OFFSET(Projects!$A$1,1,0,COUNTA(Projects!$A:$A)-1,6),6,FALSE),FALSE)</f>
        <v>0</v>
      </c>
      <c r="V40" s="253">
        <f>SUM('2021-01-03'!$F40:$L40)</f>
        <v>0</v>
      </c>
      <c r="W40" s="256" t="str">
        <f ca="1">IF(OR('2021-01-03'!$D40="Leave",'2021-01-03'!$V40=0),"N","Y")</f>
        <v>N</v>
      </c>
      <c r="X40" s="7"/>
    </row>
    <row r="41" spans="1:24" s="51" customFormat="1" ht="12.75" hidden="1" outlineLevel="3" thickBot="1" x14ac:dyDescent="0.25">
      <c r="A41" s="240"/>
      <c r="B41" s="241" t="str">
        <f ca="1">IFERROR(VLOOKUP($A41,OFFSET(Projects!$A$1,1,0,COUNTA(Projects!$A:$A)-1,6),COLUMN(),FALSE),"")</f>
        <v/>
      </c>
      <c r="C41" s="242" t="str">
        <f ca="1">IFERROR(VLOOKUP($A41,OFFSET(Projects!$A$1,1,0,COUNTA(Projects!$A:$A)-1,6),COLUMN(),FALSE),"")</f>
        <v/>
      </c>
      <c r="D41" s="243" t="str">
        <f ca="1">IFERROR(VLOOKUP($A41,OFFSET(Projects!$A$1,1,0,COUNTA(Projects!$A:$A)-1,6),COLUMN(),FALSE),"")</f>
        <v/>
      </c>
      <c r="E41" s="243" t="str">
        <f ca="1">IFERROR(VLOOKUP($A41,OFFSET(Projects!$A$1,1,0,COUNTA(Projects!$A:$A)-1,6),COLUMN(),FALSE),"")</f>
        <v/>
      </c>
      <c r="F41" s="232"/>
      <c r="G41" s="233"/>
      <c r="H41" s="233"/>
      <c r="I41" s="233"/>
      <c r="J41" s="245"/>
      <c r="K41" s="244"/>
      <c r="L41" s="246"/>
      <c r="M41" s="247" t="b">
        <f t="shared" si="3"/>
        <v>0</v>
      </c>
      <c r="N41" s="248"/>
      <c r="O41" s="249"/>
      <c r="P41" s="249"/>
      <c r="Q41" s="249"/>
      <c r="R41" s="250"/>
      <c r="S41" s="249"/>
      <c r="T41" s="251"/>
      <c r="U41" s="252" t="b">
        <f ca="1">IFERROR(VLOOKUP($A41,OFFSET(Projects!$A$1,1,0,COUNTA(Projects!$A:$A)-1,6),6,FALSE),FALSE)</f>
        <v>0</v>
      </c>
      <c r="V41" s="253">
        <f>SUM('2021-01-03'!$F41:$L41)</f>
        <v>0</v>
      </c>
      <c r="W41" s="256" t="str">
        <f ca="1">IF(OR('2021-01-03'!$D41="Leave",'2021-01-03'!$V41=0),"N","Y")</f>
        <v>N</v>
      </c>
      <c r="X41" s="7"/>
    </row>
    <row r="42" spans="1:24" s="51" customFormat="1" ht="12.75" hidden="1" outlineLevel="3" thickBot="1" x14ac:dyDescent="0.25">
      <c r="A42" s="240"/>
      <c r="B42" s="241" t="str">
        <f ca="1">IFERROR(VLOOKUP($A42,OFFSET(Projects!$A$1,1,0,COUNTA(Projects!$A:$A)-1,6),COLUMN(),FALSE),"")</f>
        <v/>
      </c>
      <c r="C42" s="242" t="str">
        <f ca="1">IFERROR(VLOOKUP($A42,OFFSET(Projects!$A$1,1,0,COUNTA(Projects!$A:$A)-1,6),COLUMN(),FALSE),"")</f>
        <v/>
      </c>
      <c r="D42" s="243" t="str">
        <f ca="1">IFERROR(VLOOKUP($A42,OFFSET(Projects!$A$1,1,0,COUNTA(Projects!$A:$A)-1,6),COLUMN(),FALSE),"")</f>
        <v/>
      </c>
      <c r="E42" s="243" t="str">
        <f ca="1">IFERROR(VLOOKUP($A42,OFFSET(Projects!$A$1,1,0,COUNTA(Projects!$A:$A)-1,6),COLUMN(),FALSE),"")</f>
        <v/>
      </c>
      <c r="F42" s="232"/>
      <c r="G42" s="233"/>
      <c r="H42" s="233"/>
      <c r="I42" s="233"/>
      <c r="J42" s="245"/>
      <c r="K42" s="244"/>
      <c r="L42" s="246"/>
      <c r="M42" s="247" t="b">
        <f t="shared" si="3"/>
        <v>0</v>
      </c>
      <c r="N42" s="248"/>
      <c r="O42" s="249"/>
      <c r="P42" s="249"/>
      <c r="Q42" s="249"/>
      <c r="R42" s="250"/>
      <c r="S42" s="249"/>
      <c r="T42" s="251"/>
      <c r="U42" s="252" t="b">
        <f ca="1">IFERROR(VLOOKUP($A42,OFFSET(Projects!$A$1,1,0,COUNTA(Projects!$A:$A)-1,6),6,FALSE),FALSE)</f>
        <v>0</v>
      </c>
      <c r="V42" s="253">
        <f>SUM('2021-01-03'!$F42:$L42)</f>
        <v>0</v>
      </c>
      <c r="W42" s="256" t="str">
        <f ca="1">IF(OR('2021-01-03'!$D42="Leave",'2021-01-03'!$V42=0),"N","Y")</f>
        <v>N</v>
      </c>
      <c r="X42" s="7"/>
    </row>
    <row r="43" spans="1:24" s="51" customFormat="1" ht="12.75" hidden="1" outlineLevel="3" thickBot="1" x14ac:dyDescent="0.25">
      <c r="A43" s="240"/>
      <c r="B43" s="241" t="str">
        <f ca="1">IFERROR(VLOOKUP($A43,OFFSET(Projects!$A$1,1,0,COUNTA(Projects!$A:$A)-1,6),COLUMN(),FALSE),"")</f>
        <v/>
      </c>
      <c r="C43" s="242" t="str">
        <f ca="1">IFERROR(VLOOKUP($A43,OFFSET(Projects!$A$1,1,0,COUNTA(Projects!$A:$A)-1,6),COLUMN(),FALSE),"")</f>
        <v/>
      </c>
      <c r="D43" s="243" t="str">
        <f ca="1">IFERROR(VLOOKUP($A43,OFFSET(Projects!$A$1,1,0,COUNTA(Projects!$A:$A)-1,6),COLUMN(),FALSE),"")</f>
        <v/>
      </c>
      <c r="E43" s="243" t="str">
        <f ca="1">IFERROR(VLOOKUP($A43,OFFSET(Projects!$A$1,1,0,COUNTA(Projects!$A:$A)-1,6),COLUMN(),FALSE),"")</f>
        <v/>
      </c>
      <c r="F43" s="232"/>
      <c r="G43" s="233"/>
      <c r="H43" s="233"/>
      <c r="I43" s="233"/>
      <c r="J43" s="245"/>
      <c r="K43" s="244"/>
      <c r="L43" s="246"/>
      <c r="M43" s="247" t="b">
        <f t="shared" si="3"/>
        <v>0</v>
      </c>
      <c r="N43" s="248"/>
      <c r="O43" s="249"/>
      <c r="P43" s="249"/>
      <c r="Q43" s="249"/>
      <c r="R43" s="250"/>
      <c r="S43" s="249"/>
      <c r="T43" s="251"/>
      <c r="U43" s="252" t="b">
        <f ca="1">IFERROR(VLOOKUP($A43,OFFSET(Projects!$A$1,1,0,COUNTA(Projects!$A:$A)-1,6),6,FALSE),FALSE)</f>
        <v>0</v>
      </c>
      <c r="V43" s="253">
        <f>SUM('2021-01-03'!$F43:$L43)</f>
        <v>0</v>
      </c>
      <c r="W43" s="254" t="str">
        <f ca="1">IF(OR('2021-01-03'!$D43="Leave",'2021-01-03'!$V43=0),"N","Y")</f>
        <v>N</v>
      </c>
      <c r="X43" s="7"/>
    </row>
    <row r="44" spans="1:24" s="52" customFormat="1" ht="24.75" thickBot="1" x14ac:dyDescent="0.25">
      <c r="A44" s="160" t="s">
        <v>84</v>
      </c>
      <c r="B44" s="161"/>
      <c r="C44" s="156"/>
      <c r="D44" s="157"/>
      <c r="E44" s="158"/>
      <c r="F44" s="238">
        <f t="shared" ref="F44:L44" si="4">SUM(F$4:F$43)</f>
        <v>0</v>
      </c>
      <c r="G44" s="239">
        <f t="shared" si="4"/>
        <v>0</v>
      </c>
      <c r="H44" s="239">
        <f t="shared" si="4"/>
        <v>0</v>
      </c>
      <c r="I44" s="239">
        <f t="shared" si="4"/>
        <v>0</v>
      </c>
      <c r="J44" s="169">
        <f t="shared" si="4"/>
        <v>8</v>
      </c>
      <c r="K44" s="188">
        <f t="shared" si="4"/>
        <v>0</v>
      </c>
      <c r="L44" s="170">
        <f t="shared" si="4"/>
        <v>0</v>
      </c>
      <c r="M44" s="159"/>
      <c r="N44" s="162"/>
      <c r="O44" s="163"/>
      <c r="P44" s="164" t="str">
        <f ca="1">IF($V$44=0,"",IF(SUMIFS($V$4:$V$43,$W$4:$W$43,"Y")=0,"Weekly Chargeability = 0.0%","Weekly Chargeability = "&amp;TEXT((SUMIFS($V$4:$V$43,$E$4:$E$43,"Billable",$W$4:$W$43,"Y")/SUMIFS($V$4:$V$43,$E$4:$E$43,"&lt;&gt;Absence",$W$4:$W$43,"Y")),"#0.0%")&amp;", for Oracle; 
("&amp;TEXT((SUMIF($E$4:$E$43,"Billable",$V$4:$V$43)/SUMIFS($V$4:$V$43,$E$4:$E$43,"&lt;&gt;Absence")),"#0.0%")&amp;", actual)"))</f>
        <v>Weekly Chargeability = 0.0%</v>
      </c>
      <c r="Q44" s="163"/>
      <c r="R44" s="168"/>
      <c r="S44" s="163"/>
      <c r="T44" s="184"/>
      <c r="U44" s="165"/>
      <c r="V44" s="186" t="str">
        <f ca="1">TEXT(SUMIFS(V4:V43,W4:W43,"Y"),"#0.00")&amp;"; 
("&amp;TEXT(SUM(V4:V43),"#0.00")&amp;")"</f>
        <v>0.00; 
(8.00)</v>
      </c>
      <c r="W44" s="293"/>
      <c r="X44"/>
    </row>
    <row r="45" spans="1:24" s="61" customFormat="1" ht="15" x14ac:dyDescent="0.2">
      <c r="A45" s="70"/>
      <c r="B45" s="53"/>
      <c r="C45" s="53"/>
      <c r="D45" s="53"/>
      <c r="E45" s="53"/>
      <c r="F45" s="54"/>
      <c r="G45" s="54"/>
      <c r="H45" s="54"/>
      <c r="I45" s="54"/>
      <c r="J45" s="155"/>
      <c r="K45" s="54"/>
      <c r="L45" s="167"/>
      <c r="M45" s="54"/>
      <c r="N45" s="228"/>
      <c r="O45" s="228"/>
      <c r="P45" s="228"/>
      <c r="Q45" s="228"/>
      <c r="R45" s="154"/>
      <c r="S45" s="228"/>
      <c r="T45" s="185"/>
      <c r="U45" s="228"/>
      <c r="V45" s="15"/>
      <c r="W45" s="69"/>
      <c r="X45"/>
    </row>
  </sheetData>
  <sheetProtection sort="0" autoFilter="0" pivotTables="0"/>
  <dataConsolidate/>
  <mergeCells count="2">
    <mergeCell ref="V1:V2"/>
    <mergeCell ref="W1:W2"/>
  </mergeCells>
  <conditionalFormatting sqref="V1">
    <cfRule type="expression" dxfId="39" priority="10">
      <formula>FIND("Tabname",$V$1)&gt;0</formula>
    </cfRule>
  </conditionalFormatting>
  <conditionalFormatting sqref="W4:W43">
    <cfRule type="expression" dxfId="38" priority="9">
      <formula>LOWER($W4)="n"</formula>
    </cfRule>
  </conditionalFormatting>
  <conditionalFormatting sqref="F4:L44">
    <cfRule type="cellIs" dxfId="37" priority="8" operator="equal">
      <formula>0</formula>
    </cfRule>
  </conditionalFormatting>
  <conditionalFormatting sqref="A4:A43">
    <cfRule type="duplicateValues" dxfId="36" priority="6"/>
    <cfRule type="expression" dxfId="35" priority="7">
      <formula>AND($A4&lt;&gt;"",OR($B4="",$C4="",$D4="",$E4=""))</formula>
    </cfRule>
  </conditionalFormatting>
  <conditionalFormatting sqref="N44:V44">
    <cfRule type="cellIs" dxfId="34" priority="4" operator="equal">
      <formula>0</formula>
    </cfRule>
  </conditionalFormatting>
  <conditionalFormatting sqref="J25 R25">
    <cfRule type="expression" dxfId="32" priority="13">
      <formula>LEFT($A14,3)="zzz"</formula>
    </cfRule>
  </conditionalFormatting>
  <conditionalFormatting sqref="A4:V43">
    <cfRule type="containsText" dxfId="31" priority="2" operator="containsText" text="DOM20 ">
      <formula>NOT(ISERROR(SEARCH("DOM20 ",A4)))</formula>
    </cfRule>
    <cfRule type="expression" dxfId="30" priority="5">
      <formula>LEFT($A4,3)="zzz"</formula>
    </cfRule>
  </conditionalFormatting>
  <conditionalFormatting sqref="N4:T43">
    <cfRule type="expression" dxfId="29" priority="11">
      <formula>AND(NOT(ISBLANK(N4)),F4=0)</formula>
    </cfRule>
    <cfRule type="expression" dxfId="28" priority="12">
      <formula>AND(F4&gt;0,ISBLANK(N4),$U4)</formula>
    </cfRule>
  </conditionalFormatting>
  <conditionalFormatting sqref="W1:W2">
    <cfRule type="expression" dxfId="27" priority="1">
      <formula>$W$1&lt;&gt;""</formula>
    </cfRule>
  </conditionalFormatting>
  <dataValidations count="1">
    <dataValidation type="list" allowBlank="1" showInputMessage="1" showErrorMessage="1" sqref="W4:W43">
      <formula1>"Y,N,y,n"</formula1>
    </dataValidation>
  </dataValidations>
  <printOptions horizontalCentered="1"/>
  <pageMargins left="0.25" right="0.25" top="0.75" bottom="0.75" header="0.3" footer="0.3"/>
  <pageSetup paperSize="17" scale="97" orientation="landscape" r:id="rId1"/>
  <headerFooter>
    <oddHeader>&amp;C&amp;"Calibri,Bold"&amp;14&amp;A&amp;R&amp;"Calibri,Bold"&amp;12Page &amp;P of &amp;P</oddHeader>
  </headerFooter>
  <rowBreaks count="1" manualBreakCount="1">
    <brk id="19" max="16383" man="1"/>
  </rowBreak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OFFSET(Projects!$A$1,1,0,COUNTA(Projects!$A:$A)-1,1)</xm:f>
          </x14:formula1>
          <xm:sqref>A4:A43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3" tint="0.79998168889431442"/>
  </sheetPr>
  <dimension ref="A1:B11"/>
  <sheetViews>
    <sheetView workbookViewId="0">
      <pane xSplit="1" ySplit="1" topLeftCell="B2" activePane="bottomRight" state="frozen"/>
      <selection activeCell="A4" sqref="A4"/>
      <selection pane="topRight" activeCell="A4" sqref="A4"/>
      <selection pane="bottomLeft" activeCell="A4" sqref="A4"/>
      <selection pane="bottomRight" activeCell="B15" sqref="B15"/>
    </sheetView>
  </sheetViews>
  <sheetFormatPr defaultRowHeight="12" x14ac:dyDescent="0.2"/>
  <cols>
    <col min="1" max="1" width="13.1640625" style="226" customWidth="1"/>
    <col min="2" max="2" width="163.83203125" style="224" customWidth="1"/>
    <col min="3" max="16384" width="9.33203125" style="24"/>
  </cols>
  <sheetData>
    <row r="1" spans="1:2" x14ac:dyDescent="0.2">
      <c r="A1" s="225" t="s">
        <v>165</v>
      </c>
      <c r="B1" s="227" t="s">
        <v>166</v>
      </c>
    </row>
    <row r="2" spans="1:2" x14ac:dyDescent="0.2">
      <c r="A2" s="226">
        <v>44212</v>
      </c>
      <c r="B2" s="224" t="s">
        <v>186</v>
      </c>
    </row>
    <row r="3" spans="1:2" x14ac:dyDescent="0.2">
      <c r="A3" s="226">
        <v>44212</v>
      </c>
      <c r="B3" s="224" t="s">
        <v>187</v>
      </c>
    </row>
    <row r="4" spans="1:2" x14ac:dyDescent="0.2">
      <c r="A4" s="226">
        <v>44193</v>
      </c>
      <c r="B4" s="294" t="s">
        <v>181</v>
      </c>
    </row>
    <row r="5" spans="1:2" x14ac:dyDescent="0.2">
      <c r="A5" s="226">
        <v>44193</v>
      </c>
      <c r="B5" s="224" t="s">
        <v>182</v>
      </c>
    </row>
    <row r="6" spans="1:2" x14ac:dyDescent="0.2">
      <c r="A6" s="299">
        <v>44193</v>
      </c>
      <c r="B6" s="300" t="s">
        <v>185</v>
      </c>
    </row>
    <row r="7" spans="1:2" x14ac:dyDescent="0.2">
      <c r="A7" s="226">
        <v>44192</v>
      </c>
      <c r="B7" s="224" t="s">
        <v>178</v>
      </c>
    </row>
    <row r="8" spans="1:2" x14ac:dyDescent="0.2">
      <c r="A8" s="226">
        <v>44191</v>
      </c>
      <c r="B8" s="224" t="s">
        <v>171</v>
      </c>
    </row>
    <row r="9" spans="1:2" x14ac:dyDescent="0.2">
      <c r="A9" s="226">
        <v>44183</v>
      </c>
      <c r="B9" s="224" t="s">
        <v>169</v>
      </c>
    </row>
    <row r="10" spans="1:2" x14ac:dyDescent="0.2">
      <c r="A10" s="226">
        <v>44004</v>
      </c>
      <c r="B10" s="224" t="s">
        <v>172</v>
      </c>
    </row>
    <row r="11" spans="1:2" x14ac:dyDescent="0.2">
      <c r="A11" s="226">
        <v>43914</v>
      </c>
      <c r="B11" s="224" t="s">
        <v>167</v>
      </c>
    </row>
  </sheetData>
  <autoFilter ref="A1:B1">
    <sortState ref="A2:B11">
      <sortCondition descending="1" ref="A1"/>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A1:AD59"/>
  <sheetViews>
    <sheetView showGridLines="0" zoomScaleNormal="100" workbookViewId="0">
      <pane xSplit="1" topLeftCell="B1" activePane="topRight" state="frozen"/>
      <selection pane="topRight" activeCell="A16" sqref="A16"/>
    </sheetView>
  </sheetViews>
  <sheetFormatPr defaultRowHeight="12" x14ac:dyDescent="0.2"/>
  <cols>
    <col min="1" max="1" width="28.33203125" style="66" customWidth="1"/>
    <col min="2" max="2" width="9.1640625" style="8" customWidth="1"/>
    <col min="3" max="3" width="78.6640625" customWidth="1"/>
    <col min="5" max="5" width="11.1640625" customWidth="1"/>
    <col min="6" max="6" width="91" customWidth="1"/>
    <col min="7" max="7" width="10.5" customWidth="1"/>
    <col min="9" max="9" width="99" customWidth="1"/>
    <col min="12" max="12" width="2.5" customWidth="1"/>
    <col min="13" max="15" width="16.83203125" customWidth="1"/>
    <col min="19" max="19" width="18.33203125" customWidth="1"/>
  </cols>
  <sheetData>
    <row r="1" spans="1:30" s="7" customFormat="1" ht="27.75" customHeight="1" thickBot="1" x14ac:dyDescent="0.25">
      <c r="A1" s="105" t="s">
        <v>120</v>
      </c>
      <c r="B1" s="69"/>
      <c r="C1" s="106" t="s">
        <v>82</v>
      </c>
      <c r="D1" s="107"/>
      <c r="E1" s="335" t="s">
        <v>121</v>
      </c>
      <c r="F1" s="335"/>
      <c r="G1" s="107"/>
      <c r="I1" s="108" t="s">
        <v>61</v>
      </c>
      <c r="L1" s="109"/>
      <c r="M1" s="108" t="s">
        <v>122</v>
      </c>
      <c r="N1" s="110"/>
      <c r="O1" s="110"/>
      <c r="P1" s="110"/>
      <c r="Q1" s="110"/>
      <c r="R1" s="110"/>
      <c r="T1" s="108" t="s">
        <v>123</v>
      </c>
      <c r="U1" s="110"/>
      <c r="V1" s="110"/>
      <c r="W1" s="110"/>
      <c r="X1" s="110"/>
      <c r="Y1" s="110"/>
      <c r="Z1" s="110"/>
      <c r="AA1" s="110"/>
      <c r="AB1" s="110"/>
      <c r="AC1" s="110"/>
      <c r="AD1" s="110"/>
    </row>
    <row r="2" spans="1:30" ht="17.25" customHeight="1" thickTop="1" x14ac:dyDescent="0.2">
      <c r="A2" s="111" t="s">
        <v>124</v>
      </c>
      <c r="C2" s="336" t="s">
        <v>125</v>
      </c>
      <c r="E2" s="337" t="s">
        <v>37</v>
      </c>
      <c r="F2" s="337"/>
      <c r="G2" s="45"/>
      <c r="I2" s="338" t="s">
        <v>74</v>
      </c>
      <c r="L2" s="98"/>
    </row>
    <row r="3" spans="1:30" x14ac:dyDescent="0.2">
      <c r="A3" s="111" t="s">
        <v>126</v>
      </c>
      <c r="C3" s="336"/>
      <c r="E3" s="19" t="s">
        <v>38</v>
      </c>
      <c r="F3" s="28" t="s">
        <v>62</v>
      </c>
      <c r="G3" s="28"/>
      <c r="I3" s="338"/>
      <c r="L3" s="98"/>
      <c r="M3" s="339" t="s">
        <v>116</v>
      </c>
      <c r="N3" s="339"/>
      <c r="O3" s="339"/>
      <c r="P3" s="98"/>
      <c r="Q3" s="98"/>
      <c r="R3" s="98"/>
      <c r="T3" s="329" t="s">
        <v>127</v>
      </c>
      <c r="U3" s="329"/>
      <c r="V3" s="329"/>
      <c r="W3" s="329"/>
      <c r="X3" s="329"/>
      <c r="Y3" s="329"/>
      <c r="Z3" s="329"/>
      <c r="AA3" s="329"/>
      <c r="AB3" s="329"/>
      <c r="AC3" s="329"/>
      <c r="AD3" s="329"/>
    </row>
    <row r="4" spans="1:30" ht="16.5" customHeight="1" x14ac:dyDescent="0.2">
      <c r="A4" s="111" t="s">
        <v>128</v>
      </c>
      <c r="C4" s="336"/>
      <c r="E4" s="20" t="s">
        <v>39</v>
      </c>
      <c r="F4" s="28" t="s">
        <v>40</v>
      </c>
      <c r="G4" s="28"/>
      <c r="I4" s="338"/>
      <c r="L4" s="98"/>
      <c r="M4" s="339"/>
      <c r="N4" s="339"/>
      <c r="O4" s="339"/>
      <c r="P4" s="98"/>
      <c r="Q4" s="98"/>
      <c r="R4" s="98"/>
      <c r="T4" s="329"/>
      <c r="U4" s="329"/>
      <c r="V4" s="329"/>
      <c r="W4" s="329"/>
      <c r="X4" s="329"/>
      <c r="Y4" s="329"/>
      <c r="Z4" s="329"/>
      <c r="AA4" s="329"/>
      <c r="AB4" s="329"/>
      <c r="AC4" s="329"/>
      <c r="AD4" s="329"/>
    </row>
    <row r="5" spans="1:30" ht="16.5" customHeight="1" x14ac:dyDescent="0.2">
      <c r="A5" s="111" t="s">
        <v>129</v>
      </c>
      <c r="C5" s="336"/>
      <c r="E5" s="25" t="s">
        <v>56</v>
      </c>
      <c r="F5" s="28" t="s">
        <v>57</v>
      </c>
      <c r="G5" s="28"/>
      <c r="I5" s="338"/>
      <c r="L5" s="98"/>
      <c r="M5" s="99"/>
      <c r="N5" s="99"/>
      <c r="O5" s="99"/>
      <c r="P5" s="98"/>
      <c r="Q5" s="98"/>
      <c r="R5" s="98"/>
      <c r="T5" s="330" t="s">
        <v>130</v>
      </c>
      <c r="U5" s="330"/>
      <c r="V5" s="330"/>
      <c r="W5" s="330"/>
      <c r="X5" s="330"/>
      <c r="Y5" s="330"/>
      <c r="Z5" s="330"/>
      <c r="AA5" s="330"/>
      <c r="AB5" s="330"/>
      <c r="AC5" s="330"/>
      <c r="AD5" s="330"/>
    </row>
    <row r="6" spans="1:30" ht="16.5" customHeight="1" x14ac:dyDescent="0.2">
      <c r="A6" s="111" t="s">
        <v>131</v>
      </c>
      <c r="C6" s="336"/>
      <c r="E6" s="21" t="s">
        <v>41</v>
      </c>
      <c r="F6" s="28" t="s">
        <v>42</v>
      </c>
      <c r="G6" s="27"/>
      <c r="I6" s="338"/>
      <c r="L6" s="98"/>
      <c r="M6" s="100" t="s">
        <v>103</v>
      </c>
      <c r="N6" s="101" t="s">
        <v>117</v>
      </c>
      <c r="O6" s="101" t="s">
        <v>118</v>
      </c>
      <c r="P6" s="98"/>
      <c r="Q6" s="98"/>
      <c r="R6" s="98"/>
      <c r="T6" s="330"/>
      <c r="U6" s="330"/>
      <c r="V6" s="330"/>
      <c r="W6" s="330"/>
      <c r="X6" s="330"/>
      <c r="Y6" s="330"/>
      <c r="Z6" s="330"/>
      <c r="AA6" s="330"/>
      <c r="AB6" s="330"/>
      <c r="AC6" s="330"/>
      <c r="AD6" s="330"/>
    </row>
    <row r="7" spans="1:30" ht="16.5" customHeight="1" x14ac:dyDescent="0.2">
      <c r="C7" s="336"/>
      <c r="E7" s="331"/>
      <c r="F7" s="28" t="s">
        <v>43</v>
      </c>
      <c r="G7" s="28"/>
      <c r="I7" s="338"/>
      <c r="L7" s="98"/>
      <c r="M7" s="102" t="s">
        <v>104</v>
      </c>
      <c r="N7" s="332" t="s">
        <v>110</v>
      </c>
      <c r="O7" s="102" t="s">
        <v>111</v>
      </c>
      <c r="P7" s="98"/>
      <c r="Q7" s="98"/>
      <c r="R7" s="98"/>
      <c r="T7" s="330" t="s">
        <v>132</v>
      </c>
      <c r="U7" s="330"/>
      <c r="V7" s="330"/>
      <c r="W7" s="330"/>
      <c r="X7" s="330"/>
      <c r="Y7" s="330"/>
      <c r="Z7" s="330"/>
      <c r="AA7" s="330"/>
      <c r="AB7" s="330"/>
      <c r="AC7" s="330"/>
      <c r="AD7" s="330"/>
    </row>
    <row r="8" spans="1:30" ht="16.5" customHeight="1" x14ac:dyDescent="0.2">
      <c r="C8" s="336"/>
      <c r="E8" s="331"/>
      <c r="F8" s="28" t="s">
        <v>46</v>
      </c>
      <c r="G8" s="28"/>
      <c r="L8" s="98"/>
      <c r="M8" s="102" t="s">
        <v>105</v>
      </c>
      <c r="N8" s="333"/>
      <c r="O8" s="102" t="s">
        <v>112</v>
      </c>
      <c r="P8" s="98"/>
      <c r="Q8" s="98"/>
      <c r="R8" s="98"/>
      <c r="T8" s="330"/>
      <c r="U8" s="330"/>
      <c r="V8" s="330"/>
      <c r="W8" s="330"/>
      <c r="X8" s="330"/>
      <c r="Y8" s="330"/>
      <c r="Z8" s="330"/>
      <c r="AA8" s="330"/>
      <c r="AB8" s="330"/>
      <c r="AC8" s="330"/>
      <c r="AD8" s="330"/>
    </row>
    <row r="9" spans="1:30" ht="16.5" customHeight="1" x14ac:dyDescent="0.2">
      <c r="C9" s="336"/>
      <c r="E9" s="331"/>
      <c r="F9" s="28" t="s">
        <v>44</v>
      </c>
      <c r="G9" s="28"/>
      <c r="L9" s="98"/>
      <c r="M9" s="102" t="s">
        <v>106</v>
      </c>
      <c r="N9" s="333"/>
      <c r="O9" s="102" t="s">
        <v>113</v>
      </c>
      <c r="P9" s="98"/>
      <c r="Q9" s="98"/>
      <c r="R9" s="98"/>
      <c r="T9" s="330"/>
      <c r="U9" s="330"/>
      <c r="V9" s="330"/>
      <c r="W9" s="330"/>
      <c r="X9" s="330"/>
      <c r="Y9" s="330"/>
      <c r="Z9" s="330"/>
      <c r="AA9" s="330"/>
      <c r="AB9" s="330"/>
      <c r="AC9" s="330"/>
      <c r="AD9" s="330"/>
    </row>
    <row r="10" spans="1:30" ht="16.5" customHeight="1" x14ac:dyDescent="0.2">
      <c r="C10" s="336"/>
      <c r="E10" s="331"/>
      <c r="F10" s="28" t="s">
        <v>55</v>
      </c>
      <c r="G10" s="28"/>
      <c r="L10" s="98"/>
      <c r="M10" s="102" t="s">
        <v>107</v>
      </c>
      <c r="N10" s="333"/>
      <c r="O10" s="102" t="s">
        <v>114</v>
      </c>
      <c r="P10" s="98"/>
      <c r="Q10" s="98"/>
      <c r="R10" s="98"/>
    </row>
    <row r="11" spans="1:30" ht="15" customHeight="1" x14ac:dyDescent="0.2">
      <c r="C11" s="336"/>
      <c r="E11" s="22" t="s">
        <v>45</v>
      </c>
      <c r="F11" s="28"/>
      <c r="G11" s="28"/>
      <c r="L11" s="98"/>
      <c r="M11" s="102" t="s">
        <v>108</v>
      </c>
      <c r="N11" s="333"/>
      <c r="O11" s="102" t="s">
        <v>119</v>
      </c>
      <c r="P11" s="98"/>
      <c r="Q11" s="98"/>
      <c r="R11" s="98"/>
      <c r="T11" s="112"/>
    </row>
    <row r="12" spans="1:30" ht="27.75" customHeight="1" x14ac:dyDescent="0.2">
      <c r="C12" s="336"/>
      <c r="E12" s="341" t="s">
        <v>63</v>
      </c>
      <c r="F12" s="341"/>
      <c r="G12" s="28"/>
      <c r="L12" s="98"/>
      <c r="M12" s="102" t="s">
        <v>109</v>
      </c>
      <c r="N12" s="334"/>
      <c r="O12" s="102" t="s">
        <v>115</v>
      </c>
      <c r="P12" s="98"/>
      <c r="Q12" s="98"/>
      <c r="R12" s="98"/>
      <c r="T12" s="342" t="s">
        <v>133</v>
      </c>
      <c r="U12" s="342"/>
      <c r="V12" s="342"/>
      <c r="W12" s="342"/>
      <c r="X12" s="342"/>
      <c r="Y12" s="342"/>
      <c r="Z12" s="342"/>
      <c r="AA12" s="342"/>
      <c r="AB12" s="342"/>
      <c r="AC12" s="342"/>
      <c r="AD12" s="342"/>
    </row>
    <row r="13" spans="1:30" s="24" customFormat="1" ht="27.6" customHeight="1" x14ac:dyDescent="0.2">
      <c r="A13" s="66"/>
      <c r="B13" s="8"/>
      <c r="C13" s="36"/>
      <c r="E13" s="340" t="s">
        <v>64</v>
      </c>
      <c r="F13" s="340"/>
      <c r="G13" s="27"/>
      <c r="L13" s="103"/>
      <c r="M13" s="98"/>
      <c r="N13" s="98"/>
      <c r="O13" s="98"/>
      <c r="P13" s="98"/>
      <c r="Q13" s="98"/>
      <c r="R13" s="98"/>
      <c r="S13"/>
      <c r="T13"/>
    </row>
    <row r="14" spans="1:30" s="24" customFormat="1" ht="39" customHeight="1" x14ac:dyDescent="0.2">
      <c r="A14" s="66"/>
      <c r="B14" s="8"/>
      <c r="C14" s="36"/>
      <c r="E14" s="340" t="s">
        <v>94</v>
      </c>
      <c r="F14" s="340"/>
      <c r="G14" s="27"/>
      <c r="L14" s="103"/>
      <c r="M14" s="98"/>
      <c r="N14" s="98"/>
      <c r="O14" s="98"/>
      <c r="P14" s="98"/>
      <c r="Q14" s="98"/>
      <c r="R14" s="98"/>
      <c r="S14"/>
      <c r="T14" t="s">
        <v>134</v>
      </c>
    </row>
    <row r="15" spans="1:30" ht="16.5" customHeight="1" x14ac:dyDescent="0.2">
      <c r="C15" s="35"/>
      <c r="E15" s="343" t="s">
        <v>69</v>
      </c>
      <c r="F15" s="343"/>
      <c r="G15" s="28"/>
      <c r="L15" s="98"/>
      <c r="M15" s="103"/>
      <c r="N15" s="103"/>
      <c r="O15" s="103"/>
      <c r="P15" s="103"/>
      <c r="Q15" s="103"/>
      <c r="R15" s="103"/>
      <c r="S15" s="24"/>
    </row>
    <row r="16" spans="1:30" ht="15" customHeight="1" x14ac:dyDescent="0.2">
      <c r="E16" s="344" t="s">
        <v>65</v>
      </c>
      <c r="F16" s="344"/>
      <c r="G16" s="28"/>
      <c r="L16" s="98"/>
      <c r="M16" s="103"/>
      <c r="N16" s="103"/>
      <c r="O16" s="103"/>
      <c r="P16" s="103"/>
      <c r="Q16" s="103"/>
      <c r="R16" s="103"/>
      <c r="S16" s="24"/>
    </row>
    <row r="17" spans="3:30" ht="16.149999999999999" customHeight="1" x14ac:dyDescent="0.2">
      <c r="C17" s="35"/>
      <c r="E17" s="344" t="s">
        <v>66</v>
      </c>
      <c r="F17" s="344"/>
      <c r="G17" s="104"/>
      <c r="L17" s="98"/>
      <c r="M17" s="98"/>
      <c r="N17" s="98"/>
      <c r="O17" s="98"/>
      <c r="P17" s="98"/>
      <c r="Q17" s="98"/>
      <c r="R17" s="98"/>
    </row>
    <row r="18" spans="3:30" ht="28.9" customHeight="1" x14ac:dyDescent="0.2">
      <c r="C18" s="24"/>
      <c r="E18" s="340" t="s">
        <v>67</v>
      </c>
      <c r="F18" s="340"/>
      <c r="G18" s="104"/>
      <c r="L18" s="98"/>
      <c r="M18" s="98"/>
      <c r="N18" s="98"/>
      <c r="O18" s="98"/>
      <c r="P18" s="98"/>
      <c r="Q18" s="98"/>
      <c r="R18" s="98"/>
    </row>
    <row r="19" spans="3:30" ht="28.15" customHeight="1" x14ac:dyDescent="0.2">
      <c r="E19" s="340" t="s">
        <v>68</v>
      </c>
      <c r="F19" s="340"/>
      <c r="G19" s="28"/>
      <c r="L19" s="98"/>
      <c r="M19" s="98"/>
      <c r="N19" s="98"/>
      <c r="O19" s="98"/>
      <c r="P19" s="98"/>
      <c r="Q19" s="98"/>
      <c r="R19" s="98"/>
    </row>
    <row r="20" spans="3:30" ht="40.15" customHeight="1" x14ac:dyDescent="0.2">
      <c r="E20" s="345" t="s">
        <v>83</v>
      </c>
      <c r="F20" s="345"/>
      <c r="G20" s="28"/>
      <c r="M20" s="98"/>
      <c r="N20" s="98"/>
      <c r="O20" s="98"/>
      <c r="P20" s="98"/>
      <c r="Q20" s="98"/>
      <c r="R20" s="98"/>
    </row>
    <row r="21" spans="3:30" ht="16.149999999999999" customHeight="1" x14ac:dyDescent="0.2">
      <c r="E21" s="344" t="s">
        <v>93</v>
      </c>
      <c r="F21" s="344"/>
      <c r="G21" s="104"/>
      <c r="M21" s="98"/>
      <c r="N21" s="98"/>
      <c r="O21" s="98"/>
      <c r="P21" s="98"/>
      <c r="Q21" s="98"/>
      <c r="R21" s="98"/>
    </row>
    <row r="22" spans="3:30" ht="40.15" customHeight="1" x14ac:dyDescent="0.2">
      <c r="E22" s="340" t="s">
        <v>70</v>
      </c>
      <c r="F22" s="340"/>
      <c r="G22" s="28"/>
    </row>
    <row r="23" spans="3:30" ht="15.75" customHeight="1" x14ac:dyDescent="0.2">
      <c r="E23" s="344" t="s">
        <v>71</v>
      </c>
      <c r="F23" s="344"/>
      <c r="G23" s="28"/>
    </row>
    <row r="24" spans="3:30" ht="13.9" customHeight="1" x14ac:dyDescent="0.2">
      <c r="E24" s="344" t="s">
        <v>72</v>
      </c>
      <c r="F24" s="344"/>
      <c r="G24" s="104"/>
    </row>
    <row r="25" spans="3:30" ht="28.15" customHeight="1" x14ac:dyDescent="0.2">
      <c r="E25" s="340" t="s">
        <v>73</v>
      </c>
      <c r="F25" s="340"/>
    </row>
    <row r="26" spans="3:30" x14ac:dyDescent="0.2">
      <c r="C26" s="24"/>
      <c r="T26" s="346" t="s">
        <v>135</v>
      </c>
      <c r="U26" s="346"/>
      <c r="V26" s="346"/>
      <c r="W26" s="346"/>
      <c r="X26" s="346"/>
      <c r="Y26" s="346"/>
      <c r="Z26" s="346"/>
      <c r="AA26" s="346"/>
      <c r="AB26" s="346"/>
      <c r="AC26" s="346"/>
      <c r="AD26" s="346"/>
    </row>
    <row r="27" spans="3:30" x14ac:dyDescent="0.2">
      <c r="T27" s="346"/>
      <c r="U27" s="346"/>
      <c r="V27" s="346"/>
      <c r="W27" s="346"/>
      <c r="X27" s="346"/>
      <c r="Y27" s="346"/>
      <c r="Z27" s="346"/>
      <c r="AA27" s="346"/>
      <c r="AB27" s="346"/>
      <c r="AC27" s="346"/>
      <c r="AD27" s="346"/>
    </row>
    <row r="28" spans="3:30" x14ac:dyDescent="0.2">
      <c r="T28" s="346"/>
      <c r="U28" s="346"/>
      <c r="V28" s="346"/>
      <c r="W28" s="346"/>
      <c r="X28" s="346"/>
      <c r="Y28" s="346"/>
      <c r="Z28" s="346"/>
      <c r="AA28" s="346"/>
      <c r="AB28" s="346"/>
      <c r="AC28" s="346"/>
      <c r="AD28" s="346"/>
    </row>
    <row r="29" spans="3:30" x14ac:dyDescent="0.2">
      <c r="T29" s="347" t="s">
        <v>136</v>
      </c>
      <c r="U29" s="347"/>
      <c r="V29" s="347"/>
      <c r="W29" s="347"/>
      <c r="X29" s="347"/>
      <c r="Y29" s="347"/>
      <c r="Z29" s="347"/>
      <c r="AA29" s="347"/>
      <c r="AB29" s="347"/>
      <c r="AC29" s="347"/>
      <c r="AD29" s="347"/>
    </row>
    <row r="30" spans="3:30" x14ac:dyDescent="0.2">
      <c r="T30" s="347"/>
      <c r="U30" s="347"/>
      <c r="V30" s="347"/>
      <c r="W30" s="347"/>
      <c r="X30" s="347"/>
      <c r="Y30" s="347"/>
      <c r="Z30" s="347"/>
      <c r="AA30" s="347"/>
      <c r="AB30" s="347"/>
      <c r="AC30" s="347"/>
      <c r="AD30" s="347"/>
    </row>
    <row r="31" spans="3:30" x14ac:dyDescent="0.2">
      <c r="T31" s="347"/>
      <c r="U31" s="347"/>
      <c r="V31" s="347"/>
      <c r="W31" s="347"/>
      <c r="X31" s="347"/>
      <c r="Y31" s="347"/>
      <c r="Z31" s="347"/>
      <c r="AA31" s="347"/>
      <c r="AB31" s="347"/>
      <c r="AC31" s="347"/>
      <c r="AD31" s="347"/>
    </row>
    <row r="32" spans="3:30" x14ac:dyDescent="0.2">
      <c r="T32" s="347"/>
      <c r="U32" s="347"/>
      <c r="V32" s="347"/>
      <c r="W32" s="347"/>
      <c r="X32" s="347"/>
      <c r="Y32" s="347"/>
      <c r="Z32" s="347"/>
      <c r="AA32" s="347"/>
      <c r="AB32" s="347"/>
      <c r="AC32" s="347"/>
      <c r="AD32" s="347"/>
    </row>
    <row r="33" spans="20:30" x14ac:dyDescent="0.2">
      <c r="T33" s="347"/>
      <c r="U33" s="347"/>
      <c r="V33" s="347"/>
      <c r="W33" s="347"/>
      <c r="X33" s="347"/>
      <c r="Y33" s="347"/>
      <c r="Z33" s="347"/>
      <c r="AA33" s="347"/>
      <c r="AB33" s="347"/>
      <c r="AC33" s="347"/>
      <c r="AD33" s="347"/>
    </row>
    <row r="34" spans="20:30" x14ac:dyDescent="0.2">
      <c r="T34" s="347"/>
      <c r="U34" s="347"/>
      <c r="V34" s="347"/>
      <c r="W34" s="347"/>
      <c r="X34" s="347"/>
      <c r="Y34" s="347"/>
      <c r="Z34" s="347"/>
      <c r="AA34" s="347"/>
      <c r="AB34" s="347"/>
      <c r="AC34" s="347"/>
      <c r="AD34" s="347"/>
    </row>
    <row r="35" spans="20:30" x14ac:dyDescent="0.2">
      <c r="T35" s="113"/>
    </row>
    <row r="36" spans="20:30" x14ac:dyDescent="0.2">
      <c r="T36" s="113"/>
    </row>
    <row r="37" spans="20:30" x14ac:dyDescent="0.2">
      <c r="T37" s="112"/>
    </row>
    <row r="38" spans="20:30" x14ac:dyDescent="0.2">
      <c r="T38" s="114"/>
    </row>
    <row r="39" spans="20:30" x14ac:dyDescent="0.2">
      <c r="T39" t="s">
        <v>134</v>
      </c>
    </row>
    <row r="59" spans="20:20" x14ac:dyDescent="0.2">
      <c r="T59" s="112"/>
    </row>
  </sheetData>
  <mergeCells count="27">
    <mergeCell ref="E23:F23"/>
    <mergeCell ref="E24:F24"/>
    <mergeCell ref="E25:F25"/>
    <mergeCell ref="T26:AD28"/>
    <mergeCell ref="T29:AD34"/>
    <mergeCell ref="E22:F22"/>
    <mergeCell ref="E12:F12"/>
    <mergeCell ref="T12:AD12"/>
    <mergeCell ref="E13:F13"/>
    <mergeCell ref="E14:F14"/>
    <mergeCell ref="E15:F15"/>
    <mergeCell ref="E16:F16"/>
    <mergeCell ref="E17:F17"/>
    <mergeCell ref="E18:F18"/>
    <mergeCell ref="E19:F19"/>
    <mergeCell ref="E20:F20"/>
    <mergeCell ref="E21:F21"/>
    <mergeCell ref="E1:F1"/>
    <mergeCell ref="C2:C12"/>
    <mergeCell ref="E2:F2"/>
    <mergeCell ref="I2:I7"/>
    <mergeCell ref="M3:O4"/>
    <mergeCell ref="T3:AD4"/>
    <mergeCell ref="T5:AD6"/>
    <mergeCell ref="E7:E10"/>
    <mergeCell ref="N7:N12"/>
    <mergeCell ref="T7:AD9"/>
  </mergeCells>
  <hyperlinks>
    <hyperlink ref="A2" location="Hints!C1" display="Projects worksheet"/>
    <hyperlink ref="A3" location="Hints!E1:G1" display="Weekly worksheets"/>
    <hyperlink ref="A4" location="Hints!I1" display="Stats worksheet"/>
    <hyperlink ref="A5" location="Hints!L1:R1" display="International Date Formats"/>
    <hyperlink ref="A6" location="Hints!T1:AD1" display="Add-in Installation"/>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541F0DA66444887F6D393265F45E2" ma:contentTypeVersion="11" ma:contentTypeDescription="Create a new document." ma:contentTypeScope="" ma:versionID="ae4bbdca0e8b364f5ec54034c786d094">
  <xsd:schema xmlns:xsd="http://www.w3.org/2001/XMLSchema" xmlns:xs="http://www.w3.org/2001/XMLSchema" xmlns:p="http://schemas.microsoft.com/office/2006/metadata/properties" xmlns:ns1="http://schemas.microsoft.com/sharepoint/v3" xmlns:ns2="e4f1168d-fefe-4af1-8f81-938cd654b11e" xmlns:ns3="b1ae8b93-0426-411d-aade-79e9a3346076" targetNamespace="http://schemas.microsoft.com/office/2006/metadata/properties" ma:root="true" ma:fieldsID="837d9c12927a3a09c6070d5960246414" ns1:_="" ns2:_="" ns3:_="">
    <xsd:import namespace="http://schemas.microsoft.com/sharepoint/v3"/>
    <xsd:import namespace="e4f1168d-fefe-4af1-8f81-938cd654b11e"/>
    <xsd:import namespace="b1ae8b93-0426-411d-aade-79e9a3346076"/>
    <xsd:element name="properties">
      <xsd:complexType>
        <xsd:sequence>
          <xsd:element name="documentManagement">
            <xsd:complexType>
              <xsd:all>
                <xsd:element ref="ns2:_dlc_DocId" minOccurs="0"/>
                <xsd:element ref="ns2:_dlc_DocIdUrl" minOccurs="0"/>
                <xsd:element ref="ns2:_dlc_DocIdPersistId" minOccurs="0"/>
                <xsd:element ref="ns1:AverageRating" minOccurs="0"/>
                <xsd:element ref="ns1:RatingCount" minOccurs="0"/>
                <xsd:element ref="ns3:Application"/>
                <xsd:element ref="ns3:Macro_x0020_Description"/>
                <xsd:element ref="ns3:Comments" minOccurs="0"/>
                <xsd:element ref="ns1:RatedBy" minOccurs="0"/>
                <xsd:element ref="ns1:Ratings" minOccurs="0"/>
                <xsd:element ref="ns1:LikesCount" minOccurs="0"/>
                <xsd:element ref="ns1:LikedBy" minOccurs="0"/>
                <xsd:element ref="ns3:Original_x0020_Contributor" minOccurs="0"/>
                <xsd:element ref="ns3:Us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11" nillable="true" ma:displayName="Rating (0-5)" ma:decimals="2" ma:description="Average value of all the ratings that have been submitted" ma:internalName="AverageRating" ma:readOnly="true">
      <xsd:simpleType>
        <xsd:restriction base="dms:Number"/>
      </xsd:simpleType>
    </xsd:element>
    <xsd:element name="RatingCount" ma:index="12" nillable="true" ma:displayName="Number of Ratings" ma:decimals="0" ma:description="Number of ratings submitted" ma:internalName="RatingCount" ma:readOnly="true">
      <xsd:simpleType>
        <xsd:restriction base="dms:Number"/>
      </xsd:simpleType>
    </xsd:element>
    <xsd:element name="RatedBy" ma:index="16"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7" nillable="true" ma:displayName="User ratings" ma:description="User ratings for the item" ma:hidden="true" ma:internalName="Ratings">
      <xsd:simpleType>
        <xsd:restriction base="dms:Note"/>
      </xsd:simpleType>
    </xsd:element>
    <xsd:element name="LikesCount" ma:index="18" nillable="true" ma:displayName="Number of Likes" ma:internalName="LikesCount">
      <xsd:simpleType>
        <xsd:restriction base="dms:Unknown"/>
      </xsd:simpleType>
    </xsd:element>
    <xsd:element name="LikedBy" ma:index="19"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1168d-fefe-4af1-8f81-938cd654b11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1ae8b93-0426-411d-aade-79e9a3346076" elementFormDefault="qualified">
    <xsd:import namespace="http://schemas.microsoft.com/office/2006/documentManagement/types"/>
    <xsd:import namespace="http://schemas.microsoft.com/office/infopath/2007/PartnerControls"/>
    <xsd:element name="Application" ma:index="13" ma:displayName="Environment" ma:default="Excel" ma:format="Dropdown" ma:internalName="Application">
      <xsd:simpleType>
        <xsd:union memberTypes="dms:Text">
          <xsd:simpleType>
            <xsd:restriction base="dms:Choice">
              <xsd:enumeration value="Excel"/>
              <xsd:enumeration value="Outlook"/>
              <xsd:enumeration value="PowerPoint"/>
              <xsd:enumeration value="SAS"/>
              <xsd:enumeration value="Word"/>
            </xsd:restriction>
          </xsd:simpleType>
        </xsd:union>
      </xsd:simpleType>
    </xsd:element>
    <xsd:element name="Macro_x0020_Description" ma:index="14" ma:displayName="Macro Description" ma:internalName="Macro_x0020_Description">
      <xsd:simpleType>
        <xsd:restriction base="dms:Note">
          <xsd:maxLength value="255"/>
        </xsd:restriction>
      </xsd:simpleType>
    </xsd:element>
    <xsd:element name="Comments" ma:index="15" nillable="true" ma:displayName="Comments" ma:internalName="Comments">
      <xsd:simpleType>
        <xsd:restriction base="dms:Note">
          <xsd:maxLength value="255"/>
        </xsd:restriction>
      </xsd:simpleType>
    </xsd:element>
    <xsd:element name="Original_x0020_Contributor" ma:index="20" nillable="true" ma:displayName="Original Contributor" ma:list="UserInfo" ma:SharePointGroup="0" ma:internalName="Original_x0020_Contributo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se" ma:index="21" ma:displayName="Category" ma:default="Formatting" ma:description="Macro category" ma:format="Dropdown" ma:internalName="Use">
      <xsd:simpleType>
        <xsd:union memberTypes="dms:Text">
          <xsd:simpleType>
            <xsd:restriction base="dms:Choice">
              <xsd:enumeration value="Analytical"/>
              <xsd:enumeration value="Documentation"/>
              <xsd:enumeration value="Formatting"/>
              <xsd:enumeration value="Reporting"/>
              <xsd:enumeration value="Statistical"/>
              <xsd:enumeration value="Visualization"/>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4f1168d-fefe-4af1-8f81-938cd654b11e">HQY4MZENR5ND-5-13</_dlc_DocId>
    <_dlc_DocIdUrl xmlns="e4f1168d-fefe-4af1-8f81-938cd654b11e">
      <Url>https://groups.dnvgl.com/sites/VBAforOffice/_layouts/15/DocIdRedir.aspx?ID=HQY4MZENR5ND-5-13</Url>
      <Description>HQY4MZENR5ND-5-13</Description>
    </_dlc_DocIdUrl>
    <LikesCount xmlns="http://schemas.microsoft.com/sharepoint/v3" xsi:nil="true"/>
    <Ratings xmlns="http://schemas.microsoft.com/sharepoint/v3" xsi:nil="true"/>
    <Application xmlns="b1ae8b93-0426-411d-aade-79e9a3346076">Excel</Application>
    <LikedBy xmlns="http://schemas.microsoft.com/sharepoint/v3">
      <UserInfo>
        <DisplayName/>
        <AccountId xsi:nil="true"/>
        <AccountType/>
      </UserInfo>
    </LikedBy>
    <Use xmlns="b1ae8b93-0426-411d-aade-79e9a3346076">Oracle Interface</Use>
    <Macro_x0020_Description xmlns="b1ae8b93-0426-411d-aade-79e9a3346076">This is an add-in driven workbook for transferring timecard data to Oracle.</Macro_x0020_Description>
    <Comments xmlns="b1ae8b93-0426-411d-aade-79e9a3346076">Download ( . . . &gt; Download a Copy) a copy of thie macro-enabled workbook to your computer (rather than opening it). </Comments>
    <Original_x0020_Contributor xmlns="b1ae8b93-0426-411d-aade-79e9a3346076">
      <UserInfo>
        <DisplayName>i:0#.w|verit\racmur</DisplayName>
        <AccountId>11</AccountId>
        <AccountType/>
      </UserInfo>
    </Original_x0020_Contributor>
    <RatedBy xmlns="http://schemas.microsoft.com/sharepoint/v3">
      <UserInfo>
        <DisplayName/>
        <AccountId xsi:nil="true"/>
        <AccountType/>
      </UserInfo>
    </RatedBy>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4B29563-3D8E-4727-9ABB-2E3DD5D12FAB}">
  <ds:schemaRefs>
    <ds:schemaRef ds:uri="http://schemas.microsoft.com/sharepoint/v3/contenttype/forms"/>
  </ds:schemaRefs>
</ds:datastoreItem>
</file>

<file path=customXml/itemProps2.xml><?xml version="1.0" encoding="utf-8"?>
<ds:datastoreItem xmlns:ds="http://schemas.openxmlformats.org/officeDocument/2006/customXml" ds:itemID="{6794C0C7-2316-4F93-92F2-B4EBB52C1A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4f1168d-fefe-4af1-8f81-938cd654b11e"/>
    <ds:schemaRef ds:uri="b1ae8b93-0426-411d-aade-79e9a33460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549A5B-B93B-47AB-80CB-D33DFD38AE69}">
  <ds:schemaRefs>
    <ds:schemaRef ds:uri="http://schemas.microsoft.com/office/infopath/2007/PartnerControls"/>
    <ds:schemaRef ds:uri="http://purl.org/dc/elements/1.1/"/>
    <ds:schemaRef ds:uri="http://schemas.microsoft.com/sharepoint/v3"/>
    <ds:schemaRef ds:uri="b1ae8b93-0426-411d-aade-79e9a3346076"/>
    <ds:schemaRef ds:uri="e4f1168d-fefe-4af1-8f81-938cd654b11e"/>
    <ds:schemaRef ds:uri="http://schemas.microsoft.com/office/2006/documentManagement/types"/>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6856EB42-62C1-4874-A22B-BA9CEB41EE7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Projects</vt:lpstr>
      <vt:lpstr>Stats</vt:lpstr>
      <vt:lpstr>PTO</vt:lpstr>
      <vt:lpstr>2021-01-10</vt:lpstr>
      <vt:lpstr>2021-01-03</vt:lpstr>
      <vt:lpstr>UpdateLog</vt:lpstr>
      <vt:lpstr>Hints</vt:lpstr>
    </vt:vector>
  </TitlesOfParts>
  <Company>DNV GL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Timecard Template</dc:title>
  <dc:creator>Rachel Murray</dc:creator>
  <cp:keywords>Timecard Tools</cp:keywords>
  <cp:lastModifiedBy>Murray, Rachel</cp:lastModifiedBy>
  <cp:lastPrinted>2017-03-22T15:49:03Z</cp:lastPrinted>
  <dcterms:created xsi:type="dcterms:W3CDTF">2017-02-15T15:52:38Z</dcterms:created>
  <dcterms:modified xsi:type="dcterms:W3CDTF">2021-01-16T22:39:13Z</dcterms:modified>
  <cp:category>OracleAssist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_dlc_DocIdItemGuid">
    <vt:lpwstr>afbad699-67d0-4175-b001-e03aa393facc</vt:lpwstr>
  </property>
  <property fmtid="{D5CDD505-2E9C-101B-9397-08002B2CF9AE}" pid="5" name="ContentTypeId">
    <vt:lpwstr>0x01010081A541F0DA66444887F6D393265F45E2</vt:lpwstr>
  </property>
  <property fmtid="{D5CDD505-2E9C-101B-9397-08002B2CF9AE}" pid="6" name="MSIP_Label_255c7454-eb97-46f7-9ff8-6bbd625ddadc_Enabled">
    <vt:lpwstr>True</vt:lpwstr>
  </property>
  <property fmtid="{D5CDD505-2E9C-101B-9397-08002B2CF9AE}" pid="7" name="MSIP_Label_255c7454-eb97-46f7-9ff8-6bbd625ddadc_SiteId">
    <vt:lpwstr>adf10e2b-b6e9-41d6-be2f-c12bb566019c</vt:lpwstr>
  </property>
  <property fmtid="{D5CDD505-2E9C-101B-9397-08002B2CF9AE}" pid="8" name="MSIP_Label_255c7454-eb97-46f7-9ff8-6bbd625ddadc_Owner">
    <vt:lpwstr>Rachel.Murray@dnvgl.com</vt:lpwstr>
  </property>
  <property fmtid="{D5CDD505-2E9C-101B-9397-08002B2CF9AE}" pid="9" name="MSIP_Label_255c7454-eb97-46f7-9ff8-6bbd625ddadc_SetDate">
    <vt:lpwstr>2019-08-27T15:12:12.5764154Z</vt:lpwstr>
  </property>
  <property fmtid="{D5CDD505-2E9C-101B-9397-08002B2CF9AE}" pid="10" name="MSIP_Label_255c7454-eb97-46f7-9ff8-6bbd625ddadc_Name">
    <vt:lpwstr>DNV GL</vt:lpwstr>
  </property>
  <property fmtid="{D5CDD505-2E9C-101B-9397-08002B2CF9AE}" pid="11" name="MSIP_Label_255c7454-eb97-46f7-9ff8-6bbd625ddadc_Application">
    <vt:lpwstr>Microsoft Azure Information Protection</vt:lpwstr>
  </property>
  <property fmtid="{D5CDD505-2E9C-101B-9397-08002B2CF9AE}" pid="12" name="MSIP_Label_255c7454-eb97-46f7-9ff8-6bbd625ddadc_Extended_MSFT_Method">
    <vt:lpwstr>Manual</vt:lpwstr>
  </property>
  <property fmtid="{D5CDD505-2E9C-101B-9397-08002B2CF9AE}" pid="13" name="MSIP_Label_22fbb032-08bf-4f1e-af46-2528cd3f96ca_Enabled">
    <vt:lpwstr>True</vt:lpwstr>
  </property>
  <property fmtid="{D5CDD505-2E9C-101B-9397-08002B2CF9AE}" pid="14" name="MSIP_Label_22fbb032-08bf-4f1e-af46-2528cd3f96ca_SiteId">
    <vt:lpwstr>adf10e2b-b6e9-41d6-be2f-c12bb566019c</vt:lpwstr>
  </property>
  <property fmtid="{D5CDD505-2E9C-101B-9397-08002B2CF9AE}" pid="15" name="MSIP_Label_22fbb032-08bf-4f1e-af46-2528cd3f96ca_Owner">
    <vt:lpwstr>Rachel.Murray@dnvgl.com</vt:lpwstr>
  </property>
  <property fmtid="{D5CDD505-2E9C-101B-9397-08002B2CF9AE}" pid="16" name="MSIP_Label_22fbb032-08bf-4f1e-af46-2528cd3f96ca_SetDate">
    <vt:lpwstr>2019-08-27T15:12:12.5764154Z</vt:lpwstr>
  </property>
  <property fmtid="{D5CDD505-2E9C-101B-9397-08002B2CF9AE}" pid="17" name="MSIP_Label_22fbb032-08bf-4f1e-af46-2528cd3f96ca_Name">
    <vt:lpwstr>Open</vt:lpwstr>
  </property>
  <property fmtid="{D5CDD505-2E9C-101B-9397-08002B2CF9AE}" pid="18" name="MSIP_Label_22fbb032-08bf-4f1e-af46-2528cd3f96ca_Application">
    <vt:lpwstr>Microsoft Azure Information Protection</vt:lpwstr>
  </property>
  <property fmtid="{D5CDD505-2E9C-101B-9397-08002B2CF9AE}" pid="19" name="MSIP_Label_22fbb032-08bf-4f1e-af46-2528cd3f96ca_Parent">
    <vt:lpwstr>255c7454-eb97-46f7-9ff8-6bbd625ddadc</vt:lpwstr>
  </property>
  <property fmtid="{D5CDD505-2E9C-101B-9397-08002B2CF9AE}" pid="20" name="MSIP_Label_22fbb032-08bf-4f1e-af46-2528cd3f96ca_Extended_MSFT_Method">
    <vt:lpwstr>Manual</vt:lpwstr>
  </property>
  <property fmtid="{D5CDD505-2E9C-101B-9397-08002B2CF9AE}" pid="21" name="Sensitivity">
    <vt:lpwstr>DNV GL Open</vt:lpwstr>
  </property>
</Properties>
</file>