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2553\OneDrive\Desktop\Bootcamp\Class 1 - Excel\"/>
    </mc:Choice>
  </mc:AlternateContent>
  <xr:revisionPtr revIDLastSave="0" documentId="13_ncr:1_{7E4F8ABD-EF2F-4A2D-AFB1-EC860E132513}" xr6:coauthVersionLast="47" xr6:coauthVersionMax="47" xr10:uidLastSave="{00000000-0000-0000-0000-000000000000}"/>
  <bookViews>
    <workbookView xWindow="-8700" yWindow="-16320" windowWidth="29040" windowHeight="16440" tabRatio="715" firstSheet="1" activeTab="8" xr2:uid="{00000000-000D-0000-FFFF-FFFF00000000}"/>
  </bookViews>
  <sheets>
    <sheet name="Kickstarter" sheetId="1" r:id="rId1"/>
    <sheet name="Category Outcome" sheetId="3" r:id="rId2"/>
    <sheet name="Theater in GB" sheetId="4" r:id="rId3"/>
    <sheet name="Outcomes based on Launch Date" sheetId="5" r:id="rId4"/>
    <sheet name="Edinburgh Research" sheetId="6" r:id="rId5"/>
    <sheet name="Successful US Campaigns" sheetId="7" r:id="rId6"/>
    <sheet name="Failed US Campaigns" sheetId="8" r:id="rId7"/>
    <sheet name="Descriptive Statistics" sheetId="9" r:id="rId8"/>
    <sheet name="Box Plot" sheetId="10" r:id="rId9"/>
  </sheets>
  <definedNames>
    <definedName name="_xlnm._FilterDatabase" localSheetId="6" hidden="1">'Failed US Campaigns'!$A$1:$T$4115</definedName>
    <definedName name="_xlnm._FilterDatabase" localSheetId="0" hidden="1">Kickstarter!$A$1:$T$4115</definedName>
    <definedName name="_xlnm._FilterDatabase" localSheetId="5" hidden="1">'Successful US Campaigns'!$A$1:$T$4115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  <definedName name="solver_adj" localSheetId="4" hidden="1">'Edinburgh Research'!$C$13:$C$18</definedName>
    <definedName name="solver_cvg" localSheetId="4" hidden="1">0.0001</definedName>
    <definedName name="solver_drv" localSheetId="4" hidden="1">2</definedName>
    <definedName name="solver_eng" localSheetId="4" hidden="1">2</definedName>
    <definedName name="solver_est" localSheetId="4" hidden="1">1</definedName>
    <definedName name="solver_itr" localSheetId="4" hidden="1">2147483647</definedName>
    <definedName name="solver_lhs1" localSheetId="4" hidden="1">'Edinburgh Research'!$C$21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1</definedName>
    <definedName name="solver_nwt" localSheetId="4" hidden="1">1</definedName>
    <definedName name="solver_opt" localSheetId="4" hidden="1">'Edinburgh Research'!$C$20</definedName>
    <definedName name="solver_pre" localSheetId="4" hidden="1">0.000001</definedName>
    <definedName name="solver_rbv" localSheetId="4" hidden="1">2</definedName>
    <definedName name="solver_rel1" localSheetId="4" hidden="1">2</definedName>
    <definedName name="solver_rhs1" localSheetId="4" hidden="1">55</definedName>
    <definedName name="solver_rlx" localSheetId="4" hidden="1">2</definedName>
    <definedName name="solver_rsd" localSheetId="4" hidden="1">0</definedName>
    <definedName name="solver_scl" localSheetId="4" hidden="1">2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3</definedName>
    <definedName name="solver_val" localSheetId="4" hidden="1">50</definedName>
    <definedName name="solver_ver" localSheetId="4" hidden="1">3</definedName>
  </definedNames>
  <calcPr calcId="191029"/>
  <pivotCaches>
    <pivotCache cacheId="10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6" i="9"/>
  <c r="C5" i="9"/>
  <c r="C4" i="9"/>
  <c r="B7" i="9"/>
  <c r="B5" i="9"/>
  <c r="B6" i="9"/>
  <c r="B4" i="9"/>
  <c r="C10" i="9"/>
  <c r="C9" i="9"/>
  <c r="B10" i="9"/>
  <c r="B9" i="9"/>
  <c r="C3" i="9"/>
  <c r="C2" i="9"/>
  <c r="B3" i="9"/>
  <c r="B2" i="9"/>
  <c r="C7" i="9" l="1"/>
  <c r="F3" i="6" l="1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<sst xmlns="http://schemas.openxmlformats.org/spreadsheetml/2006/main" count="38340" uniqueCount="8397">
  <si>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</si>
  <si>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</si>
  <si>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</si>
  <si>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</si>
  <si>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</si>
  <si>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</si>
  <si>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</si>
  <si>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</si>
  <si>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</si>
  <si>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</si>
  <si>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</si>
  <si>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</si>
  <si>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</si>
  <si>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</si>
  <si>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</si>
  <si>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</si>
  <si>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</si>
  <si>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</si>
  <si>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</si>
  <si>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</si>
  <si>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</si>
  <si>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</si>
  <si>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</si>
  <si>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</si>
  <si>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</si>
  <si>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</si>
  <si>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</si>
  <si>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</si>
  <si>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</si>
  <si>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</si>
  <si>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</si>
  <si>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</si>
  <si>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</si>
  <si>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</si>
  <si>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</si>
  <si>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</si>
  <si>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</si>
  <si>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</si>
  <si>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</si>
  <si>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</si>
  <si>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</si>
  <si>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</si>
  <si>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</si>
  <si>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</si>
  <si>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</si>
  <si>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</si>
  <si>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</si>
  <si>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</si>
  <si>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</si>
  <si>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</si>
  <si>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</si>
  <si>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</si>
  <si>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</si>
  <si>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</si>
  <si>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</si>
  <si>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</si>
  <si>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</si>
  <si>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</si>
  <si>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</si>
  <si>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</si>
  <si>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</si>
  <si>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</si>
  <si>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</si>
  <si>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</si>
  <si>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</si>
  <si>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</si>
  <si>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</si>
  <si>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</si>
  <si>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</si>
  <si>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</si>
  <si>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</si>
  <si>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</si>
  <si>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</si>
  <si>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</si>
  <si>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</si>
  <si>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</si>
  <si>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</si>
  <si>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</si>
  <si>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</si>
  <si>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</si>
  <si>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</si>
  <si>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</si>
  <si>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</si>
  <si>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</si>
  <si>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</si>
  <si>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</si>
  <si>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</si>
  <si>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</si>
  <si>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</si>
  <si>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</si>
  <si>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</si>
  <si>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</si>
  <si>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</si>
  <si>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</si>
  <si>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</si>
  <si>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</si>
  <si>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</si>
  <si>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</si>
  <si>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</si>
  <si>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</si>
  <si>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</si>
  <si>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</si>
  <si>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</si>
  <si>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</si>
  <si>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</si>
  <si>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</si>
  <si>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</si>
  <si>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</si>
  <si>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</si>
  <si>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</si>
  <si>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</si>
  <si>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</si>
  <si>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</si>
  <si>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</si>
  <si>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</si>
  <si>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</si>
  <si>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</si>
  <si>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</si>
  <si>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</si>
  <si>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</si>
  <si>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</si>
  <si>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</si>
  <si>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</si>
  <si>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</si>
  <si>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</si>
  <si>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</si>
  <si>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</si>
  <si>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</si>
  <si>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</si>
  <si>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</si>
  <si>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</si>
  <si>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</si>
  <si>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</si>
  <si>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</si>
  <si>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</si>
  <si>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</si>
  <si>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</si>
  <si>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</si>
  <si>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</si>
  <si>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</si>
  <si>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</si>
  <si>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</si>
  <si>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</si>
  <si>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</si>
  <si>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</si>
  <si>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</si>
  <si>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</si>
  <si>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</si>
  <si>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</si>
  <si>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</si>
  <si>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</si>
  <si>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</si>
  <si>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</si>
  <si>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</si>
  <si>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</si>
  <si>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</si>
  <si>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</si>
  <si>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</si>
  <si>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</si>
  <si>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</si>
  <si>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</si>
  <si>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</si>
  <si>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</si>
  <si>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</si>
  <si>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</si>
  <si>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</si>
  <si>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</si>
  <si>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</si>
  <si>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</si>
  <si>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</si>
  <si>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</si>
  <si>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</si>
  <si>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</si>
  <si>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</si>
  <si>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</si>
  <si>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</si>
  <si>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</si>
  <si>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</si>
  <si>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</si>
  <si>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</si>
  <si>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</si>
  <si>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</si>
  <si>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</si>
  <si>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</si>
  <si>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</si>
  <si>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</si>
  <si>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</si>
  <si>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</si>
  <si>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</si>
  <si>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</si>
  <si>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</si>
  <si>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</si>
  <si>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</si>
  <si>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</si>
  <si>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</si>
  <si>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</si>
  <si>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</si>
  <si>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</si>
  <si>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</si>
  <si>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</si>
  <si>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</si>
  <si>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</si>
  <si>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</si>
  <si>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</si>
  <si>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</si>
  <si>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</si>
  <si>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</si>
  <si>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</si>
  <si>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</si>
  <si>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</si>
  <si>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</si>
  <si>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</si>
  <si>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</si>
  <si>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</si>
  <si>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</si>
  <si>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</si>
  <si>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</si>
  <si>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</si>
  <si>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</si>
  <si>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</si>
  <si>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</si>
  <si>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</si>
  <si>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</si>
  <si>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</si>
  <si>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</si>
  <si>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</si>
  <si>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</si>
  <si>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</si>
  <si>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</si>
  <si>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</si>
  <si>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</si>
  <si>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</si>
  <si>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</si>
  <si>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</si>
  <si>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</si>
  <si>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</si>
  <si>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</si>
  <si>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</si>
  <si>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</si>
  <si>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</si>
  <si>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</si>
  <si>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</si>
  <si>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</si>
  <si>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</si>
  <si>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</si>
  <si>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</si>
  <si>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</si>
  <si>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</si>
  <si>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</si>
  <si>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</si>
  <si>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</si>
  <si>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</si>
  <si>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</si>
  <si>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</si>
  <si>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</si>
  <si>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</si>
  <si>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</si>
  <si>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</si>
  <si>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</si>
  <si>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</si>
  <si>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</si>
  <si>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</si>
  <si>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</si>
  <si>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</si>
  <si>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</si>
  <si>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</si>
  <si>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</si>
  <si>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</si>
  <si>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</si>
  <si>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</si>
  <si>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</si>
  <si>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</si>
  <si>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</si>
  <si>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</si>
  <si>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</si>
  <si>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</si>
  <si>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</si>
  <si>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</si>
  <si>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</si>
  <si>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</si>
  <si>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</si>
  <si>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</si>
  <si>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</si>
  <si>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</si>
  <si>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</si>
  <si>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</si>
  <si>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</si>
  <si>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</si>
  <si>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</si>
  <si>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</si>
  <si>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</si>
  <si>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</si>
  <si>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</si>
  <si>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</si>
  <si>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</si>
  <si>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</si>
  <si>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</si>
  <si>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</si>
  <si>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</si>
  <si>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</si>
  <si>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</si>
  <si>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</si>
  <si>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</si>
  <si>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</si>
  <si>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</si>
  <si>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</si>
  <si>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</si>
  <si>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</si>
  <si>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</si>
  <si>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</si>
  <si>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</si>
  <si>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</si>
  <si>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</si>
  <si>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</si>
  <si>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</si>
  <si>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</si>
  <si>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</si>
  <si>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</si>
  <si>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</si>
  <si>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</si>
  <si>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</si>
  <si>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</si>
  <si>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</si>
  <si>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</si>
  <si>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</si>
  <si>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</si>
  <si>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</si>
  <si>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</si>
  <si>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</si>
  <si>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</si>
  <si>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</si>
  <si>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</si>
  <si>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</si>
  <si>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</si>
  <si>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</si>
  <si>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</si>
  <si>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</si>
  <si>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</si>
  <si>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</si>
  <si>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</si>
  <si>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</si>
  <si>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</si>
  <si>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</si>
  <si>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</si>
  <si>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</si>
  <si>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</si>
  <si>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</si>
  <si>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</si>
  <si>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</si>
  <si>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</si>
  <si>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</si>
  <si>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</si>
  <si>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</si>
  <si>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</si>
  <si>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</si>
  <si>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</si>
  <si>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</si>
  <si>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</si>
  <si>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</si>
  <si>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</si>
  <si>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</si>
  <si>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</si>
  <si>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</si>
  <si>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</si>
  <si>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</si>
  <si>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</si>
  <si>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</si>
  <si>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</si>
  <si>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</si>
  <si>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</si>
  <si>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</si>
  <si>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</si>
  <si>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</si>
  <si>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</si>
  <si>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</si>
  <si>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</si>
  <si>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</si>
  <si>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</si>
  <si>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</si>
  <si>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</si>
  <si>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</si>
  <si>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</si>
  <si>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</si>
  <si>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</si>
  <si>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</si>
  <si>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</si>
  <si>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</si>
  <si>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</si>
  <si>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</si>
  <si>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</si>
  <si>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</si>
  <si>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</si>
  <si>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</si>
  <si>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</si>
  <si>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</si>
  <si>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</si>
  <si>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</si>
  <si>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</si>
  <si>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</si>
  <si>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</si>
  <si>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</si>
  <si>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</si>
  <si>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</si>
  <si>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</si>
  <si>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</si>
  <si>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</si>
  <si>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</si>
  <si>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</si>
  <si>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</si>
  <si>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</si>
  <si>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</si>
  <si>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</si>
  <si>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</si>
  <si>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</si>
  <si>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</si>
  <si>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</si>
  <si>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</si>
  <si>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</si>
  <si>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</si>
  <si>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</si>
  <si>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</si>
  <si>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</si>
  <si>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</si>
  <si>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</si>
  <si>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</si>
  <si>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</si>
  <si>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</si>
  <si>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</si>
  <si>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</si>
  <si>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</si>
  <si>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</si>
  <si>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</si>
  <si>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</si>
  <si>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</si>
  <si>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</si>
  <si>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</si>
  <si>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</si>
  <si>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</si>
  <si>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</si>
  <si>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</si>
  <si>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</si>
  <si>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</si>
  <si>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</si>
  <si>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</si>
  <si>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</si>
  <si>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</si>
  <si>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</si>
  <si>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</si>
  <si>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</si>
  <si>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</si>
  <si>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</si>
  <si>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</si>
  <si>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</si>
  <si>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</si>
  <si>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</si>
  <si>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</si>
  <si>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</si>
  <si>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</si>
  <si>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</si>
  <si>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</si>
  <si>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</si>
  <si>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</si>
  <si>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</si>
  <si>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</si>
  <si>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</si>
  <si>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</si>
  <si>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</si>
  <si>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</si>
  <si>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</si>
  <si>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</si>
  <si>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</si>
  <si>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</si>
  <si>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</si>
  <si>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</si>
  <si>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</si>
  <si>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</si>
  <si>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</si>
  <si>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</si>
  <si>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</si>
  <si>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</si>
  <si>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</si>
  <si>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</si>
  <si>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</si>
  <si>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</si>
  <si>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</si>
  <si>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</si>
  <si>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</si>
  <si>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</si>
  <si>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</si>
  <si>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</si>
  <si>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</si>
  <si>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</si>
  <si>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</si>
  <si>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</si>
  <si>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</si>
  <si>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</si>
  <si>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</si>
  <si>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</si>
  <si>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</si>
  <si>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</si>
  <si>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</si>
  <si>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</si>
  <si>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</si>
  <si>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</si>
  <si>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</si>
  <si>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</si>
  <si>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</si>
  <si>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</si>
  <si>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</si>
  <si>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</si>
  <si>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</si>
  <si>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</si>
  <si>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</si>
  <si>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</si>
  <si>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</si>
  <si>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</si>
  <si>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</si>
  <si>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</si>
  <si>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</si>
  <si>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</si>
  <si>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</si>
  <si>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</si>
  <si>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</si>
  <si>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</si>
  <si>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</si>
  <si>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</si>
  <si>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</si>
  <si>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</si>
  <si>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</si>
  <si>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</si>
  <si>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</si>
  <si>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</si>
  <si>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</si>
  <si>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</si>
  <si>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</si>
  <si>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</si>
  <si>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</si>
  <si>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</si>
  <si>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</si>
  <si>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</si>
  <si>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</si>
  <si>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</si>
  <si>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</si>
  <si>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</si>
  <si>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</si>
  <si>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</si>
  <si>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</si>
  <si>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</si>
  <si>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</si>
  <si>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</si>
  <si>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</si>
  <si>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</si>
  <si>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</si>
  <si>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</si>
  <si>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</si>
  <si>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</si>
  <si>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</si>
  <si>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</si>
  <si>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</si>
  <si>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</si>
  <si>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</si>
  <si>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</si>
  <si>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</si>
  <si>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</si>
  <si>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</si>
  <si>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</si>
  <si>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</si>
  <si>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</si>
  <si>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</si>
  <si>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</si>
  <si>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</si>
  <si>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</si>
  <si>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</si>
  <si>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</si>
  <si>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</si>
  <si>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</si>
  <si>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</si>
  <si>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</si>
  <si>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</si>
  <si>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</si>
  <si>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</si>
  <si>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</si>
  <si>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</si>
  <si>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</si>
  <si>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</si>
  <si>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</si>
  <si>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</si>
  <si>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</si>
  <si>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</si>
  <si>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</si>
  <si>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</si>
  <si>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</si>
  <si>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</si>
  <si>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</si>
  <si>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</si>
  <si>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</si>
  <si>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</si>
  <si>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</si>
  <si>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</si>
  <si>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</si>
  <si>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</si>
  <si>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</si>
  <si>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</si>
  <si>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</si>
  <si>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</si>
  <si>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</si>
  <si>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</si>
  <si>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</si>
  <si>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</si>
  <si>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</si>
  <si>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</si>
  <si>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</si>
  <si>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</si>
  <si>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</si>
  <si>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</si>
  <si>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</si>
  <si>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</si>
  <si>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</si>
  <si>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</si>
  <si>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</si>
  <si>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</si>
  <si>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</si>
  <si>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</si>
  <si>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</si>
  <si>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</si>
  <si>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</si>
  <si>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</si>
  <si>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</si>
  <si>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</si>
  <si>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</si>
  <si>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</si>
  <si>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</si>
  <si>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</si>
  <si>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</si>
  <si>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</si>
  <si>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</si>
  <si>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</si>
  <si>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</si>
  <si>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</si>
  <si>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</si>
  <si>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</si>
  <si>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</si>
  <si>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</si>
  <si>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</si>
  <si>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</si>
  <si>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</si>
  <si>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</si>
  <si>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</si>
  <si>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</si>
  <si>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</si>
  <si>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</si>
  <si>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</si>
  <si>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</si>
  <si>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</si>
  <si>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</si>
  <si>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</si>
  <si>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</si>
  <si>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</si>
  <si>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</si>
  <si>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</si>
  <si>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</si>
  <si>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</si>
  <si>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</si>
  <si>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</si>
  <si>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</si>
  <si>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</si>
  <si>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</si>
  <si>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</si>
  <si>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</si>
  <si>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</si>
  <si>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</si>
  <si>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</si>
  <si>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</si>
  <si>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</si>
  <si>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</si>
  <si>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</si>
  <si>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</si>
  <si>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</si>
  <si>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</si>
  <si>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</si>
  <si>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</si>
  <si>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</si>
  <si>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</si>
  <si>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</si>
  <si>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</si>
  <si>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</si>
  <si>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</si>
  <si>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</si>
  <si>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</si>
  <si>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</si>
  <si>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</si>
  <si>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</si>
  <si>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</si>
  <si>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</si>
  <si>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</si>
  <si>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</si>
  <si>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</si>
  <si>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</si>
  <si>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</si>
  <si>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</si>
  <si>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</si>
  <si>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</si>
  <si>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</si>
  <si>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</si>
  <si>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</si>
  <si>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</si>
  <si>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</si>
  <si>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</si>
  <si>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</si>
  <si>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</si>
  <si>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</si>
  <si>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</si>
  <si>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</si>
  <si>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</si>
  <si>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</si>
  <si>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</si>
  <si>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</si>
  <si>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</si>
  <si>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</si>
  <si>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</si>
  <si>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</si>
  <si>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</si>
  <si>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</si>
  <si>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</si>
  <si>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</si>
  <si>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</si>
  <si>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</si>
  <si>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</si>
  <si>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</si>
  <si>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</si>
  <si>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</si>
  <si>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</si>
  <si>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</si>
  <si>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</si>
  <si>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</si>
  <si>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</si>
  <si>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</si>
  <si>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</si>
  <si>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</si>
  <si>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</si>
  <si>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</si>
  <si>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</si>
  <si>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</si>
  <si>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</si>
  <si>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</si>
  <si>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</si>
  <si>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</si>
  <si>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</si>
  <si>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</si>
  <si>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</si>
  <si>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</si>
  <si>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</si>
  <si>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</si>
  <si>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</si>
  <si>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</si>
  <si>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</si>
  <si>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</si>
  <si>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</si>
  <si>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</si>
  <si>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</si>
  <si>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</si>
  <si>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</si>
  <si>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</si>
  <si>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</si>
  <si>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</si>
  <si>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</si>
  <si>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</si>
  <si>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</si>
  <si>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</si>
  <si>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</si>
  <si>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</si>
  <si>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</si>
  <si>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</si>
  <si>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</si>
  <si>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</si>
  <si>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</si>
  <si>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</si>
  <si>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</si>
  <si>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</si>
  <si>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</si>
  <si>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</si>
  <si>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</si>
  <si>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</si>
  <si>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</si>
  <si>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</si>
  <si>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</si>
  <si>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</si>
  <si>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</si>
  <si>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</si>
  <si>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</si>
  <si>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</si>
  <si>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</si>
  <si>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</si>
  <si>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</si>
  <si>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</si>
  <si>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</si>
  <si>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</si>
  <si>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</si>
  <si>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</si>
  <si>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</si>
  <si>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</si>
  <si>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</si>
  <si>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</si>
  <si>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</si>
  <si>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</si>
  <si>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</si>
  <si>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</si>
  <si>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</si>
  <si>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</si>
  <si>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</si>
  <si>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</si>
  <si>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</si>
  <si>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</si>
  <si>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</si>
  <si>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</si>
  <si>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</si>
  <si>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</si>
  <si>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</si>
  <si>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</si>
  <si>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</si>
  <si>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</si>
  <si>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</si>
  <si>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</si>
  <si>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</si>
  <si>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</si>
  <si>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</si>
  <si>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</si>
  <si>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</si>
  <si>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</si>
  <si>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</si>
  <si>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</si>
  <si>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</si>
  <si>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</si>
  <si>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</si>
  <si>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</si>
  <si>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</si>
  <si>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</si>
  <si>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</si>
  <si>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</si>
  <si>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</si>
  <si>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</si>
  <si>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</si>
  <si>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</si>
  <si>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</si>
  <si>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</si>
  <si>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</si>
  <si>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</si>
  <si>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</si>
  <si>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</si>
  <si>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</si>
  <si>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</si>
  <si>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</si>
  <si>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</si>
  <si>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</si>
  <si>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</si>
  <si>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</si>
  <si>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</si>
  <si>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</si>
  <si>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</si>
  <si>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</si>
  <si>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</si>
  <si>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</si>
  <si>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</si>
  <si>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</si>
  <si>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</si>
  <si>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</si>
  <si>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</si>
  <si>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</si>
  <si>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</si>
  <si>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</si>
  <si>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</si>
  <si>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</si>
  <si>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</si>
  <si>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</si>
  <si>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</si>
  <si>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</si>
  <si>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</si>
  <si>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</si>
  <si>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</si>
  <si>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</si>
  <si>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</si>
  <si>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</si>
  <si>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</si>
  <si>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</si>
  <si>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</si>
  <si>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</si>
  <si>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</si>
  <si>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</si>
  <si>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</si>
  <si>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</si>
  <si>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</si>
  <si>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</si>
  <si>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</si>
  <si>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</si>
  <si>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</si>
  <si>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</si>
  <si>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</si>
  <si>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</si>
  <si>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</si>
  <si>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</si>
  <si>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</si>
  <si>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</si>
  <si>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</si>
  <si>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</si>
  <si>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</si>
  <si>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</si>
  <si>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</si>
  <si>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</si>
  <si>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</si>
  <si>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</si>
  <si>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</si>
  <si>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</si>
  <si>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</si>
  <si>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</si>
  <si>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</si>
  <si>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</si>
  <si>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</si>
  <si>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</si>
  <si>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</si>
  <si>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</si>
  <si>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</si>
  <si>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</si>
  <si>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</si>
  <si>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</si>
  <si>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</si>
  <si>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</si>
  <si>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</si>
  <si>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</si>
  <si>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</si>
  <si>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</si>
  <si>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</si>
  <si>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</si>
  <si>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</si>
  <si>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</si>
  <si>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</si>
  <si>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</si>
  <si>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</si>
  <si>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</si>
  <si>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</si>
  <si>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</si>
  <si>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</si>
  <si>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</si>
  <si>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</si>
  <si>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</si>
  <si>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</si>
  <si>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</si>
  <si>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</si>
  <si>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</si>
  <si>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</si>
  <si>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</si>
  <si>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</si>
  <si>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</si>
  <si>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</si>
  <si>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</si>
  <si>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</si>
  <si>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</si>
  <si>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</si>
  <si>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</si>
  <si>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</si>
  <si>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</si>
  <si>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</si>
  <si>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</si>
  <si>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</si>
  <si>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</si>
  <si>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</si>
  <si>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</si>
  <si>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</si>
  <si>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</si>
  <si>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</si>
  <si>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</si>
  <si>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</si>
  <si>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</si>
  <si>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</si>
  <si>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</si>
  <si>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</si>
  <si>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</si>
  <si>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</si>
  <si>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</si>
  <si>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</si>
  <si>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</si>
  <si>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</si>
  <si>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</si>
  <si>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</si>
  <si>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</si>
  <si>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</si>
  <si>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</si>
  <si>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</si>
  <si>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</si>
  <si>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</si>
  <si>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</si>
  <si>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</si>
  <si>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</si>
  <si>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</si>
  <si>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</si>
  <si>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</si>
  <si>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</si>
  <si>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</si>
  <si>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</si>
  <si>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</si>
  <si>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</si>
  <si>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</si>
  <si>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</si>
  <si>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</si>
  <si>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</si>
  <si>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</si>
  <si>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</si>
  <si>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</si>
  <si>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</si>
  <si>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</si>
  <si>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</si>
  <si>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</si>
  <si>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</si>
  <si>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</si>
  <si>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</si>
  <si>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</si>
  <si>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</si>
  <si>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</si>
  <si>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</si>
  <si>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</si>
  <si>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</si>
  <si>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</si>
  <si>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</si>
  <si>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</si>
  <si>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</si>
  <si>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</si>
  <si>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</si>
  <si>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</si>
  <si>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</si>
  <si>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</si>
  <si>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</si>
  <si>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</si>
  <si>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</si>
  <si>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</si>
  <si>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</si>
  <si>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</si>
  <si>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</si>
  <si>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</si>
  <si>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</si>
  <si>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</si>
  <si>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</si>
  <si>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</si>
  <si>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</si>
  <si>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</si>
  <si>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</si>
  <si>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</si>
  <si>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</si>
  <si>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</si>
  <si>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</si>
  <si>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</si>
  <si>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</si>
  <si>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</si>
  <si>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</si>
  <si>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</si>
  <si>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</si>
  <si>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</si>
  <si>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</si>
  <si>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</si>
  <si>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</si>
  <si>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</si>
  <si>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</si>
  <si>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</si>
  <si>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</si>
  <si>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</si>
  <si>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</si>
  <si>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</si>
  <si>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</si>
  <si>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</si>
  <si>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</si>
  <si>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</si>
  <si>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</si>
  <si>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</si>
  <si>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</si>
  <si>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</si>
  <si>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</si>
  <si>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</si>
  <si>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</si>
  <si>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</si>
  <si>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</si>
  <si>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</si>
  <si>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</si>
  <si>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</si>
  <si>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</si>
  <si>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</si>
  <si>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</si>
  <si>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</si>
  <si>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</si>
  <si>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</si>
  <si>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</si>
  <si>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</si>
  <si>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</si>
  <si>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</si>
  <si>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</si>
  <si>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</si>
  <si>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</si>
  <si>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</si>
  <si>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</si>
  <si>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</si>
  <si>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</si>
  <si>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</si>
  <si>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</si>
  <si>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</si>
  <si>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</si>
  <si>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</si>
  <si>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</si>
  <si>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</si>
  <si>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</si>
  <si>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</si>
  <si>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</si>
  <si>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</si>
  <si>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</si>
  <si>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</si>
  <si>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</si>
  <si>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</si>
  <si>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</si>
  <si>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</si>
  <si>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</si>
  <si>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</si>
  <si>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</si>
  <si>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</si>
  <si>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</si>
  <si>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</si>
  <si>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</si>
  <si>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</si>
  <si>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</si>
  <si>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</si>
  <si>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</si>
  <si>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</si>
  <si>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</si>
  <si>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</si>
  <si>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</si>
  <si>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</si>
  <si>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</si>
  <si>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</si>
  <si>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</si>
  <si>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</si>
  <si>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</si>
  <si>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</si>
  <si>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</si>
  <si>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</si>
  <si>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</si>
  <si>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</si>
  <si>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</si>
  <si>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</si>
  <si>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</si>
  <si>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</si>
  <si>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</si>
  <si>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</si>
  <si>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</si>
  <si>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</si>
  <si>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</si>
  <si>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</si>
  <si>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</si>
  <si>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</si>
  <si>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</si>
  <si>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</si>
  <si>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</si>
  <si>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</si>
  <si>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</si>
  <si>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</si>
  <si>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</si>
  <si>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</si>
  <si>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</si>
  <si>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</si>
  <si>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</si>
  <si>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</si>
  <si>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</si>
  <si>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</si>
  <si>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</si>
  <si>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</si>
  <si>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</si>
  <si>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</si>
  <si>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</si>
  <si>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</si>
  <si>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</si>
  <si>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</si>
  <si>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</si>
  <si>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</si>
  <si>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</si>
  <si>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</si>
  <si>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</si>
  <si>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</si>
  <si>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</si>
  <si>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</si>
  <si>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</si>
  <si>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</si>
  <si>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</si>
  <si>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</si>
  <si>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</si>
  <si>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</si>
  <si>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</si>
  <si>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</si>
  <si>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</si>
  <si>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</si>
  <si>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</si>
  <si>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</si>
  <si>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</si>
  <si>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</si>
  <si>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</si>
  <si>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</si>
  <si>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</si>
  <si>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</si>
  <si>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</si>
  <si>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</si>
  <si>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</si>
  <si>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</si>
  <si>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</si>
  <si>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</si>
  <si>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</si>
  <si>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</si>
  <si>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</si>
  <si>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</si>
  <si>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</si>
  <si>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</si>
  <si>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</si>
  <si>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</si>
  <si>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</si>
  <si>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</si>
  <si>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</si>
  <si>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</si>
  <si>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</si>
  <si>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</si>
  <si>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</si>
  <si>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</si>
  <si>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</si>
  <si>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</si>
  <si>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</si>
  <si>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</si>
  <si>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</si>
  <si>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</si>
  <si>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</si>
  <si>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</si>
  <si>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</si>
  <si>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</si>
  <si>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</si>
  <si>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</si>
  <si>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</si>
  <si>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</si>
  <si>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</si>
  <si>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</si>
  <si>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</si>
  <si>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</si>
  <si>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</si>
  <si>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</si>
  <si>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</si>
  <si>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</si>
  <si>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</si>
  <si>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</si>
  <si>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</si>
  <si>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</si>
  <si>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</si>
  <si>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</si>
  <si>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</si>
  <si>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</si>
  <si>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</si>
  <si>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</si>
  <si>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</si>
  <si>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</si>
  <si>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</si>
  <si>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</si>
  <si>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</si>
  <si>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</si>
  <si>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</si>
  <si>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</si>
  <si>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</si>
  <si>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</si>
  <si>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</si>
  <si>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</si>
  <si>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</si>
  <si>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</si>
  <si>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</si>
  <si>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</si>
  <si>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</si>
  <si>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</si>
  <si>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</si>
  <si>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</si>
  <si>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</si>
  <si>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</si>
  <si>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</si>
  <si>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</si>
  <si>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</si>
  <si>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</si>
  <si>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</si>
  <si>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</si>
  <si>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</si>
  <si>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</si>
  <si>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</si>
  <si>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</si>
  <si>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</si>
  <si>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</si>
  <si>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</si>
  <si>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</si>
  <si>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</si>
  <si>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</si>
  <si>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</si>
  <si>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</si>
  <si>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</si>
  <si>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</si>
  <si>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</si>
  <si>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</si>
  <si>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</si>
  <si>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</si>
  <si>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</si>
  <si>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</si>
  <si>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</si>
  <si>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</si>
  <si>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</si>
  <si>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</si>
  <si>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</si>
  <si>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</si>
  <si>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</si>
  <si>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</si>
  <si>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</si>
  <si>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</si>
  <si>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</si>
  <si>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</si>
  <si>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</si>
  <si>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</si>
  <si>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</si>
  <si>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</si>
  <si>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</si>
  <si>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</si>
  <si>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</si>
  <si>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</si>
  <si>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</si>
  <si>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</si>
  <si>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</si>
  <si>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</si>
  <si>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</si>
  <si>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</si>
  <si>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</si>
  <si>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</si>
  <si>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</si>
  <si>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</si>
  <si>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</si>
  <si>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</si>
  <si>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</si>
  <si>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</si>
  <si>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</si>
  <si>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</si>
  <si>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</si>
  <si>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</si>
  <si>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</si>
  <si>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</si>
  <si>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</si>
  <si>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</si>
  <si>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</si>
  <si>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</si>
  <si>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</si>
  <si>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</si>
  <si>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</si>
  <si>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</si>
  <si>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</si>
  <si>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</si>
  <si>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</si>
  <si>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</si>
  <si>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</si>
  <si>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</si>
  <si>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</si>
  <si>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</si>
  <si>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</si>
  <si>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</si>
  <si>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</si>
  <si>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</si>
  <si>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</si>
  <si>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</si>
  <si>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</si>
  <si>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</si>
  <si>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</si>
  <si>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</si>
  <si>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</si>
  <si>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</si>
  <si>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</si>
  <si>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</si>
  <si>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</si>
  <si>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</si>
  <si>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</si>
  <si>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</si>
  <si>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</si>
  <si>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</si>
  <si>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</si>
  <si>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</si>
  <si>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</si>
  <si>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</si>
  <si>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</si>
  <si>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</si>
  <si>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</si>
  <si>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</si>
  <si>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</si>
  <si>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</si>
  <si>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</si>
  <si>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</si>
  <si>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</si>
  <si>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</si>
  <si>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</si>
  <si>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</si>
  <si>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</si>
  <si>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</si>
  <si>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</si>
  <si>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</si>
  <si>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</si>
  <si>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</si>
  <si>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</si>
  <si>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</si>
  <si>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</si>
  <si>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</si>
  <si>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</si>
  <si>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</si>
  <si>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</si>
  <si>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</si>
  <si>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</si>
  <si>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</si>
  <si>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</si>
  <si>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</si>
  <si>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</si>
  <si>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</si>
  <si>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</si>
  <si>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</si>
  <si>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</si>
  <si>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</si>
  <si>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</si>
  <si>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</si>
  <si>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</si>
  <si>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</si>
  <si>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</si>
  <si>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</si>
  <si>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</si>
  <si>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</si>
  <si>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</si>
  <si>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</si>
  <si>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</si>
  <si>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</si>
  <si>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</si>
  <si>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</si>
  <si>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</si>
  <si>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</si>
  <si>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</si>
  <si>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</si>
  <si>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</si>
  <si>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</si>
  <si>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</si>
  <si>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</si>
  <si>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</si>
  <si>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</si>
  <si>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</si>
  <si>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</si>
  <si>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</si>
  <si>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</si>
  <si>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</si>
  <si>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</si>
  <si>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</si>
  <si>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</si>
  <si>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</si>
  <si>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</si>
  <si>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</si>
  <si>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</si>
  <si>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</si>
  <si>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</si>
  <si>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</si>
  <si>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</si>
  <si>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</si>
  <si>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</si>
  <si>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</si>
  <si>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</si>
  <si>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</si>
  <si>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</si>
  <si>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</si>
  <si>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</si>
  <si>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</si>
  <si>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</si>
  <si>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</si>
  <si>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</si>
  <si>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</si>
  <si>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</si>
  <si>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</si>
  <si>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</si>
  <si>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</si>
  <si>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</si>
  <si>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</si>
  <si>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</si>
  <si>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</si>
  <si>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</si>
  <si>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</si>
  <si>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</si>
  <si>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</si>
  <si>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</si>
  <si>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</si>
  <si>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</si>
  <si>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</si>
  <si>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</si>
  <si>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</si>
  <si>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</si>
  <si>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</si>
  <si>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</si>
  <si>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</si>
  <si>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</si>
  <si>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</si>
  <si>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</si>
  <si>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</si>
  <si>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</si>
  <si>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</si>
  <si>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</si>
  <si>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</si>
  <si>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</si>
  <si>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</si>
  <si>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</si>
  <si>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</si>
  <si>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</si>
  <si>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</si>
  <si>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</si>
  <si>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</si>
  <si>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</si>
  <si>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</si>
  <si>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</si>
  <si>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</si>
  <si>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</si>
  <si>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</si>
  <si>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</si>
  <si>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</si>
  <si>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</si>
  <si>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</si>
  <si>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</si>
  <si>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</si>
  <si>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</si>
  <si>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</si>
  <si>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</si>
  <si>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</si>
  <si>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</si>
  <si>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</si>
  <si>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</si>
  <si>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</si>
  <si>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</si>
  <si>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</si>
  <si>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</si>
  <si>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</si>
  <si>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</si>
  <si>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</si>
  <si>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</si>
  <si>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</si>
  <si>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</si>
  <si>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</si>
  <si>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</si>
  <si>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</si>
  <si>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</si>
  <si>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</si>
  <si>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</si>
  <si>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</si>
  <si>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</si>
  <si>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</si>
  <si>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</si>
  <si>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</si>
  <si>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</si>
  <si>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</si>
  <si>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</si>
  <si>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</si>
  <si>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</si>
  <si>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</si>
  <si>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</si>
  <si>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</si>
  <si>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</si>
  <si>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</si>
  <si>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</si>
  <si>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</si>
  <si>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</si>
  <si>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</si>
  <si>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</si>
  <si>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</si>
  <si>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</si>
  <si>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</si>
  <si>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</si>
  <si>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</si>
  <si>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</si>
  <si>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</si>
  <si>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</si>
  <si>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</si>
  <si>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</si>
  <si>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</si>
  <si>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</si>
  <si>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</si>
  <si>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</si>
  <si>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</si>
  <si>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</si>
  <si>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</si>
  <si>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</si>
  <si>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</si>
  <si>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</si>
  <si>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</si>
  <si>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</si>
  <si>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</si>
  <si>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</si>
  <si>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</si>
  <si>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</si>
  <si>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</si>
  <si>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</si>
  <si>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</si>
  <si>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</si>
  <si>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</si>
  <si>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</si>
  <si>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</si>
  <si>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</si>
  <si>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</si>
  <si>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</si>
  <si>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</si>
  <si>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</si>
  <si>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</si>
  <si>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</si>
  <si>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</si>
  <si>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</si>
  <si>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</si>
  <si>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</si>
  <si>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</si>
  <si>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</si>
  <si>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</si>
  <si>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</si>
  <si>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</si>
  <si>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</si>
  <si>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</si>
  <si>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</si>
  <si>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</si>
  <si>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</si>
  <si>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</si>
  <si>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</si>
  <si>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</si>
  <si>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</si>
  <si>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</si>
  <si>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</si>
  <si>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</si>
  <si>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</si>
  <si>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</si>
  <si>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</si>
  <si>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</si>
  <si>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</si>
  <si>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</si>
  <si>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</si>
  <si>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</si>
  <si>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</si>
  <si>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</si>
  <si>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</si>
  <si>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</si>
  <si>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</si>
  <si>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</si>
  <si>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</si>
  <si>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</si>
  <si>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</si>
  <si>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</si>
  <si>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</si>
  <si>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</si>
  <si>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</si>
  <si>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</si>
  <si>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</si>
  <si>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</si>
  <si>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</si>
  <si>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</si>
  <si>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</si>
  <si>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</si>
  <si>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</si>
  <si>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</si>
  <si>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</si>
  <si>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</si>
  <si>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</si>
  <si>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</si>
  <si>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</si>
  <si>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</si>
  <si>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</si>
  <si>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</si>
  <si>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</si>
  <si>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</si>
  <si>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</si>
  <si>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</si>
  <si>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</si>
  <si>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</si>
  <si>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</si>
  <si>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</si>
  <si>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</si>
  <si>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</si>
  <si>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</si>
  <si>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</si>
  <si>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</si>
  <si>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</si>
  <si>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</si>
  <si>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</si>
  <si>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</si>
  <si>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</si>
  <si>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</si>
  <si>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</si>
  <si>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</si>
  <si>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</si>
  <si>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</si>
  <si>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</si>
  <si>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</si>
  <si>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</si>
  <si>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</si>
  <si>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</si>
  <si>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</si>
  <si>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</si>
  <si>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</si>
  <si>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</si>
  <si>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</si>
  <si>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</si>
  <si>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</si>
  <si>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</si>
  <si>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</si>
  <si>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</si>
  <si>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</si>
  <si>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</si>
  <si>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</si>
  <si>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</si>
  <si>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</si>
  <si>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</si>
  <si>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</si>
  <si>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</si>
  <si>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</si>
  <si>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</si>
  <si>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</si>
  <si>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</si>
  <si>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</si>
  <si>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</si>
  <si>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</si>
  <si>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</si>
  <si>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</si>
  <si>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</si>
  <si>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</si>
  <si>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</si>
  <si>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</si>
  <si>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</si>
  <si>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</si>
  <si>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</si>
  <si>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</si>
  <si>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</si>
  <si>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</si>
  <si>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</si>
  <si>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</si>
  <si>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</si>
  <si>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</si>
  <si>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</si>
  <si>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</si>
  <si>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</si>
  <si>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</si>
  <si>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</si>
  <si>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</si>
  <si>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</si>
  <si>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</si>
  <si>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</si>
  <si>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</si>
  <si>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</si>
  <si>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</si>
  <si>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</si>
  <si>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</si>
  <si>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</si>
  <si>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</si>
  <si>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</si>
  <si>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</si>
  <si>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</si>
  <si>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</si>
  <si>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</si>
  <si>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</si>
  <si>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</si>
  <si>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</si>
  <si>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</si>
  <si>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</si>
  <si>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</si>
  <si>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</si>
  <si>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</si>
  <si>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</si>
  <si>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</si>
  <si>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</si>
  <si>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</si>
  <si>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</si>
  <si>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</si>
  <si>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</si>
  <si>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</si>
  <si>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</si>
  <si>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</si>
  <si>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</si>
  <si>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</si>
  <si>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</si>
  <si>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</si>
  <si>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</si>
  <si>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</si>
  <si>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</si>
  <si>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</si>
  <si>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</si>
  <si>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</si>
  <si>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</si>
  <si>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</si>
  <si>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</si>
  <si>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</si>
  <si>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</si>
  <si>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</si>
  <si>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</si>
  <si>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</si>
  <si>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</si>
  <si>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</si>
  <si>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</si>
  <si>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</si>
  <si>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</si>
  <si>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</si>
  <si>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</si>
  <si>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</si>
  <si>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</si>
  <si>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</si>
  <si>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</si>
  <si>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</si>
  <si>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</si>
  <si>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</si>
  <si>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</si>
  <si>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</si>
  <si>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</si>
  <si>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</si>
  <si>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</si>
  <si>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</si>
  <si>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</si>
  <si>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</si>
  <si>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</si>
  <si>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</si>
  <si>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</si>
  <si>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</si>
  <si>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</si>
  <si>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</si>
  <si>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</si>
  <si>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</si>
  <si>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</si>
  <si>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</si>
  <si>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</si>
  <si>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</si>
  <si>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</si>
  <si>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</si>
  <si>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</si>
  <si>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</si>
  <si>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</si>
  <si>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</si>
  <si>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</si>
  <si>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</si>
  <si>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</si>
  <si>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</si>
  <si>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</si>
  <si>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</si>
  <si>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</si>
  <si>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</si>
  <si>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</si>
  <si>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</si>
  <si>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</si>
  <si>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</si>
  <si>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</si>
  <si>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</si>
  <si>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</si>
  <si>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</si>
  <si>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</si>
  <si>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</si>
  <si>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</si>
  <si>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</si>
  <si>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</si>
  <si>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</si>
  <si>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</si>
  <si>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</si>
  <si>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</si>
  <si>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</si>
  <si>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</si>
  <si>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</si>
  <si>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</si>
  <si>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</si>
  <si>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</si>
  <si>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</si>
  <si>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</si>
  <si>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</si>
  <si>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</si>
  <si>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</si>
  <si>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</si>
  <si>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</si>
  <si>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</si>
  <si>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</si>
  <si>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</si>
  <si>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</si>
  <si>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</si>
  <si>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</si>
  <si>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</si>
  <si>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</si>
  <si>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</si>
  <si>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</si>
  <si>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</si>
  <si>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</si>
  <si>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</si>
  <si>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</si>
  <si>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</si>
  <si>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</si>
  <si>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</si>
  <si>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</si>
  <si>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</si>
  <si>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</si>
  <si>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</si>
  <si>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</si>
  <si>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</si>
  <si>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</si>
  <si>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</si>
  <si>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</si>
  <si>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</si>
  <si>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</si>
  <si>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</si>
  <si>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</si>
  <si>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</si>
  <si>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</si>
  <si>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</si>
  <si>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</si>
  <si>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</si>
  <si>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</si>
  <si>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</si>
  <si>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</si>
  <si>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</si>
  <si>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</si>
  <si>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</si>
  <si>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</si>
  <si>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</si>
  <si>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</si>
  <si>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</si>
  <si>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</si>
  <si>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</si>
  <si>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</si>
  <si>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</si>
  <si>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</si>
  <si>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</si>
  <si>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</si>
  <si>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</si>
  <si>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</si>
  <si>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</si>
  <si>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</si>
  <si>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</si>
  <si>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</si>
  <si>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</si>
  <si>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</si>
  <si>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</si>
  <si>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</si>
  <si>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</si>
  <si>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</si>
  <si>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</si>
  <si>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</si>
  <si>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</si>
  <si>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</si>
  <si>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</si>
  <si>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</si>
  <si>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</si>
  <si>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</si>
  <si>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</si>
  <si>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</si>
  <si>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</si>
  <si>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</si>
  <si>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</si>
  <si>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</si>
  <si>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</si>
  <si>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</si>
  <si>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</si>
  <si>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</si>
  <si>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</si>
  <si>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</si>
  <si>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</si>
  <si>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</si>
  <si>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</si>
  <si>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</si>
  <si>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</si>
  <si>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</si>
  <si>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</si>
  <si>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</si>
  <si>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</si>
  <si>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</si>
  <si>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</si>
  <si>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</si>
  <si>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</si>
  <si>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</si>
  <si>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</si>
  <si>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</si>
  <si>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</si>
  <si>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</si>
  <si>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</si>
  <si>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</si>
  <si>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</si>
  <si>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</si>
  <si>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</si>
  <si>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</si>
  <si>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</si>
  <si>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</si>
  <si>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</si>
  <si>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</si>
  <si>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</si>
  <si>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</si>
  <si>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</si>
  <si>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</si>
  <si>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</si>
  <si>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</si>
  <si>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</si>
  <si>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</si>
  <si>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</si>
  <si>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</si>
  <si>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</si>
  <si>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</si>
  <si>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</si>
  <si>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</si>
  <si>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</si>
  <si>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</si>
  <si>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</si>
  <si>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</si>
  <si>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</si>
  <si>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</si>
  <si>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</si>
  <si>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</si>
  <si>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</si>
  <si>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</si>
  <si>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</si>
  <si>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</si>
  <si>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</si>
  <si>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</si>
  <si>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</si>
  <si>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</si>
  <si>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</si>
  <si>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</si>
  <si>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</si>
  <si>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</si>
  <si>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</si>
  <si>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</si>
  <si>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</si>
  <si>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</si>
  <si>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</si>
  <si>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</si>
  <si>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</si>
  <si>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</si>
  <si>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</si>
  <si>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</si>
  <si>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</si>
  <si>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</si>
  <si>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</si>
  <si>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</si>
  <si>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</si>
  <si>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</si>
  <si>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</si>
  <si>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</si>
  <si>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</si>
  <si>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</si>
  <si>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</si>
  <si>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</si>
  <si>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</si>
  <si>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</si>
  <si>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</si>
  <si>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</si>
  <si>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</si>
  <si>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</si>
  <si>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</si>
  <si>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</si>
  <si>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</si>
  <si>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</si>
  <si>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</si>
  <si>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</si>
  <si>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</si>
  <si>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</si>
  <si>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</si>
  <si>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</si>
  <si>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</si>
  <si>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</si>
  <si>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</si>
  <si>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</si>
  <si>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</si>
  <si>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</si>
  <si>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</si>
  <si>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</si>
  <si>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</si>
  <si>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</si>
  <si>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</si>
  <si>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</si>
  <si>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</si>
  <si>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</si>
  <si>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</si>
  <si>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</si>
  <si>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</si>
  <si>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</si>
  <si>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</si>
  <si>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</si>
  <si>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</si>
  <si>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</si>
  <si>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</si>
  <si>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</si>
  <si>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</si>
  <si>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</si>
  <si>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</si>
  <si>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</si>
  <si>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</si>
  <si>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</si>
  <si>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</si>
  <si>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</si>
  <si>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</si>
  <si>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</si>
  <si>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</si>
  <si>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</si>
  <si>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</si>
  <si>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</si>
  <si>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</si>
  <si>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</si>
  <si>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</si>
  <si>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</si>
  <si>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</si>
  <si>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</si>
  <si>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</si>
  <si>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</si>
  <si>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</si>
  <si>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</si>
  <si>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</si>
  <si>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</si>
  <si>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</si>
  <si>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</si>
  <si>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</si>
  <si>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</si>
  <si>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</si>
  <si>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</si>
  <si>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</si>
  <si>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</si>
  <si>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</si>
  <si>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</si>
  <si>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</si>
  <si>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</si>
  <si>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</si>
  <si>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</si>
  <si>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</si>
  <si>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</si>
  <si>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</si>
  <si>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</si>
  <si>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</si>
  <si>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</si>
  <si>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</si>
  <si>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</si>
  <si>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</si>
  <si>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</si>
  <si>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</si>
  <si>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</si>
  <si>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</si>
  <si>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</si>
  <si>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</si>
  <si>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</si>
  <si>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</si>
  <si>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</si>
  <si>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</si>
  <si>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</si>
  <si>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</si>
  <si>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</si>
  <si>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</si>
  <si>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</si>
  <si>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</si>
  <si>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</si>
  <si>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</si>
  <si>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</si>
  <si>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</si>
  <si>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</si>
  <si>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</si>
  <si>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</si>
  <si>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</si>
  <si>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</si>
  <si>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</si>
  <si>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</si>
  <si>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</si>
  <si>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</si>
  <si>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</si>
  <si>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</si>
  <si>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</si>
  <si>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</si>
  <si>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</si>
  <si>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</si>
  <si>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</si>
  <si>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</si>
  <si>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</si>
  <si>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</si>
  <si>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</si>
  <si>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</si>
  <si>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</si>
  <si>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</si>
  <si>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</si>
  <si>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</si>
  <si>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</si>
  <si>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</si>
  <si>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</si>
  <si>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</si>
  <si>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</si>
  <si>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</si>
  <si>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</si>
  <si>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</si>
  <si>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</si>
  <si>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</si>
  <si>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</si>
  <si>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</si>
  <si>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</si>
  <si>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</si>
  <si>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</si>
  <si>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</si>
  <si>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</si>
  <si>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</si>
  <si>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</si>
  <si>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</si>
  <si>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</si>
  <si>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</si>
  <si>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</si>
  <si>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</si>
  <si>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</si>
  <si>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</si>
  <si>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</si>
  <si>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</si>
  <si>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</si>
  <si>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</si>
  <si>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</si>
  <si>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</si>
  <si>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</si>
  <si>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</si>
  <si>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</si>
  <si>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</si>
  <si>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</si>
  <si>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</si>
  <si>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</si>
  <si>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</si>
  <si>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</si>
  <si>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</si>
  <si>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</si>
  <si>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</si>
  <si>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</si>
  <si>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</si>
  <si>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</si>
  <si>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</si>
  <si>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</si>
  <si>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</si>
  <si>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</si>
  <si>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</si>
  <si>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</si>
  <si>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</si>
  <si>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</si>
  <si>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</si>
  <si>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</si>
  <si>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</si>
  <si>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</si>
  <si>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</si>
  <si>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</si>
  <si>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</si>
  <si>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</si>
  <si>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</si>
  <si>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</si>
  <si>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</si>
  <si>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</si>
  <si>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</si>
  <si>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</si>
  <si>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</si>
  <si>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</si>
  <si>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</si>
  <si>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</si>
  <si>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</si>
  <si>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</si>
  <si>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</si>
  <si>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</si>
  <si>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</si>
  <si>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</si>
  <si>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</si>
  <si>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</si>
  <si>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</si>
  <si>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</si>
  <si>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</si>
  <si>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</si>
  <si>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</si>
  <si>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</si>
  <si>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</si>
  <si>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</si>
  <si>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</si>
  <si>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</si>
  <si>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</si>
  <si>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</si>
  <si>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</si>
  <si>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</si>
  <si>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</si>
  <si>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</si>
  <si>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</si>
  <si>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</si>
  <si>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</si>
  <si>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</si>
  <si>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</si>
  <si>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</si>
  <si>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</si>
  <si>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</si>
  <si>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</si>
  <si>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</si>
  <si>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</si>
  <si>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</si>
  <si>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</si>
  <si>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</si>
  <si>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</si>
  <si>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</si>
  <si>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</si>
  <si>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</si>
  <si>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</si>
  <si>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</si>
  <si>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</si>
  <si>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</si>
  <si>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</si>
  <si>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</si>
  <si>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</si>
  <si>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</si>
  <si>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</si>
  <si>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</si>
  <si>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</si>
  <si>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</si>
  <si>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</si>
  <si>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</si>
  <si>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</si>
  <si>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</si>
  <si>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</si>
  <si>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</si>
  <si>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</si>
  <si>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</si>
  <si>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</si>
  <si>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</si>
  <si>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</si>
  <si>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</si>
  <si>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</si>
  <si>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</si>
  <si>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</si>
  <si>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</si>
  <si>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</si>
  <si>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</si>
  <si>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</si>
  <si>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</si>
  <si>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</si>
  <si>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</si>
  <si>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</si>
  <si>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</si>
  <si>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</si>
  <si>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</si>
  <si>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</si>
  <si>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</si>
  <si>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</si>
  <si>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</si>
  <si>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</si>
  <si>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</si>
  <si>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</si>
  <si>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</si>
  <si>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</si>
  <si>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</si>
  <si>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</si>
  <si>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</si>
  <si>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</si>
  <si>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</si>
  <si>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</si>
  <si>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</si>
  <si>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</si>
  <si>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</si>
  <si>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</si>
  <si>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</si>
  <si>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</si>
  <si>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</si>
  <si>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</si>
  <si>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</si>
  <si>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</si>
  <si>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</si>
  <si>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</si>
  <si>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</si>
  <si>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</si>
  <si>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</si>
  <si>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</si>
  <si>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</si>
  <si>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</si>
  <si>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</si>
  <si>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</si>
  <si>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</si>
  <si>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</si>
  <si>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</si>
  <si>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</si>
  <si>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</si>
  <si>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</si>
  <si>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</si>
  <si>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</si>
  <si>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</si>
  <si>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</si>
  <si>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</si>
  <si>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</si>
  <si>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</si>
  <si>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</si>
  <si>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</si>
  <si>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</si>
  <si>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</si>
  <si>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</si>
  <si>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</si>
  <si>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</si>
  <si>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</si>
  <si>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</si>
  <si>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</si>
  <si>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</si>
  <si>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</si>
  <si>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</si>
  <si>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</si>
  <si>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</si>
  <si>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</si>
  <si>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</si>
  <si>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</si>
  <si>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</si>
  <si>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</si>
  <si>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</si>
  <si>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</si>
  <si>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</si>
  <si>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</si>
  <si>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</si>
  <si>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</si>
  <si>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</si>
  <si>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</si>
  <si>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</si>
  <si>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</si>
  <si>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</si>
  <si>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</si>
  <si>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</si>
  <si>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</si>
  <si>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</si>
  <si>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</si>
  <si>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</si>
  <si>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</si>
  <si>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</si>
  <si>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</si>
  <si>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</si>
  <si>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</si>
  <si>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</si>
  <si>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</si>
  <si>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</si>
  <si>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</si>
  <si>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</si>
  <si>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</si>
  <si>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</si>
  <si>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</si>
  <si>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</si>
  <si>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</si>
  <si>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</si>
  <si>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</si>
  <si>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</si>
  <si>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</si>
  <si>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</si>
  <si>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</si>
  <si>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</si>
  <si>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</si>
  <si>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</si>
  <si>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</si>
  <si>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</si>
  <si>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</si>
  <si>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</si>
  <si>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</si>
  <si>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</si>
  <si>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</si>
  <si>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</si>
  <si>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</si>
  <si>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</si>
  <si>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</si>
  <si>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</si>
  <si>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</si>
  <si>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</si>
  <si>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</si>
  <si>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</si>
  <si>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</si>
  <si>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</si>
  <si>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</si>
  <si>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</si>
  <si>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</si>
  <si>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</si>
  <si>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</si>
  <si>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</si>
  <si>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</si>
  <si>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</si>
  <si>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</si>
  <si>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</si>
  <si>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</si>
  <si>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</si>
  <si>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</si>
  <si>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</si>
  <si>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</si>
  <si>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</si>
  <si>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</si>
  <si>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</si>
  <si>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</si>
  <si>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</si>
  <si>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</si>
  <si>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</si>
  <si>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</si>
  <si>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</si>
  <si>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</si>
  <si>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</si>
  <si>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</si>
  <si>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</si>
  <si>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</si>
  <si>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</si>
  <si>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</si>
  <si>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</si>
  <si>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</si>
  <si>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</si>
  <si>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</si>
  <si>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</si>
  <si>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</si>
  <si>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</si>
  <si>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</si>
  <si>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</si>
  <si>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</si>
  <si>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</si>
  <si>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</si>
  <si>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</si>
  <si>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</si>
  <si>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</si>
  <si>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</si>
  <si>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</si>
  <si>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</si>
  <si>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</si>
  <si>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</si>
  <si>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</si>
  <si>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</si>
  <si>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</si>
  <si>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</si>
  <si>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</si>
  <si>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</si>
  <si>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</si>
  <si>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</si>
  <si>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</si>
  <si>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</si>
  <si>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</si>
  <si>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</si>
  <si>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</si>
  <si>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</si>
  <si>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</si>
  <si>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</si>
  <si>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</si>
  <si>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</si>
  <si>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</si>
  <si>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</si>
  <si>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</si>
  <si>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</si>
  <si>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</si>
  <si>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</si>
  <si>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</si>
  <si>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</si>
  <si>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</si>
  <si>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</si>
  <si>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</si>
  <si>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</si>
  <si>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</si>
  <si>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</si>
  <si>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</si>
  <si>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</si>
  <si>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</si>
  <si>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</si>
  <si>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</si>
  <si>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</si>
  <si>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</si>
  <si>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</si>
  <si>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</si>
  <si>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</si>
  <si>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</si>
  <si>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</si>
  <si>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</si>
  <si>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</si>
  <si>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</si>
  <si>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</si>
  <si>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</si>
  <si>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</si>
  <si>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</si>
  <si>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</si>
  <si>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</si>
  <si>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</si>
  <si>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</si>
  <si>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</si>
  <si>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</si>
  <si>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</si>
  <si>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</si>
  <si>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</si>
  <si>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</si>
  <si>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</si>
  <si>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</si>
  <si>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</si>
  <si>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</si>
  <si>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</si>
  <si>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</si>
  <si>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</si>
  <si>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</si>
  <si>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</si>
  <si>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</si>
  <si>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</si>
  <si>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</si>
  <si>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</si>
  <si>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</si>
  <si>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</si>
  <si>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</si>
  <si>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</si>
  <si>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</si>
  <si>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</si>
  <si>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</si>
  <si>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</si>
  <si>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</si>
  <si>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</si>
  <si>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</si>
  <si>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</si>
  <si>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</si>
  <si>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</si>
  <si>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</si>
  <si>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</si>
  <si>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</si>
  <si>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</si>
  <si>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</si>
  <si>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</si>
  <si>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</si>
  <si>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</si>
  <si>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</si>
  <si>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</si>
  <si>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</si>
  <si>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</si>
  <si>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</si>
  <si>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</si>
  <si>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</si>
  <si>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</si>
  <si>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</si>
  <si>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</si>
  <si>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</si>
  <si>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</si>
  <si>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</si>
  <si>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</si>
  <si>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</si>
  <si>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</si>
  <si>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</si>
  <si>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</si>
  <si>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</si>
  <si>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</si>
  <si>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</si>
  <si>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</si>
  <si>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</si>
  <si>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</si>
  <si>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</si>
  <si>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</si>
  <si>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</si>
  <si>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</si>
  <si>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</si>
  <si>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</si>
  <si>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</si>
  <si>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</si>
  <si>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</si>
  <si>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</si>
  <si>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</si>
  <si>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</si>
  <si>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</si>
  <si>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</si>
  <si>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</si>
  <si>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</si>
  <si>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</si>
  <si>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</si>
  <si>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</si>
  <si>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</si>
  <si>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</si>
  <si>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</si>
  <si>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</si>
  <si>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</si>
  <si>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</si>
  <si>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</si>
  <si>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</si>
  <si>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</si>
  <si>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</si>
  <si>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</si>
  <si>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</si>
  <si>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</si>
  <si>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</si>
  <si>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</si>
  <si>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</si>
  <si>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</si>
  <si>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</si>
  <si>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</si>
  <si>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</si>
  <si>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</si>
  <si>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</si>
  <si>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</si>
  <si>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</si>
  <si>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</si>
  <si>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</si>
  <si>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</si>
  <si>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</si>
  <si>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</si>
  <si>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</si>
  <si>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</si>
  <si>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</si>
  <si>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</si>
  <si>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</si>
  <si>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</si>
  <si>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</si>
  <si>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</si>
  <si>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</si>
  <si>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</si>
  <si>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</si>
  <si>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</si>
  <si>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</si>
  <si>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</si>
  <si>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</si>
  <si>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</si>
  <si>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</si>
  <si>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</si>
  <si>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</si>
  <si>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</si>
  <si>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</si>
  <si>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</si>
  <si>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</si>
  <si>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</si>
  <si>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</si>
  <si>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</si>
  <si>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</si>
  <si>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</si>
  <si>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</si>
  <si>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</si>
  <si>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</si>
  <si>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</si>
  <si>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</si>
  <si>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</si>
  <si>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</si>
  <si>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</si>
  <si>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</si>
  <si>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</si>
  <si>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</si>
  <si>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</si>
  <si>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</si>
  <si>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</si>
  <si>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</si>
  <si>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</si>
  <si>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</si>
  <si>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</si>
  <si>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</si>
  <si>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</si>
  <si>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</si>
  <si>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</si>
  <si>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</si>
  <si>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</si>
  <si>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</si>
  <si>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</si>
  <si>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</si>
  <si>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</si>
  <si>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</si>
  <si>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</si>
  <si>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</si>
  <si>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</si>
  <si>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</si>
  <si>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</si>
  <si>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</si>
  <si>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</si>
  <si>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</si>
  <si>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</si>
  <si>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</si>
  <si>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</si>
  <si>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</si>
  <si>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</si>
  <si>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</si>
  <si>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</si>
  <si>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</si>
  <si>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</si>
  <si>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</si>
  <si>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</si>
  <si>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</si>
  <si>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</si>
  <si>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</si>
  <si>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</si>
  <si>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</si>
  <si>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</si>
  <si>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</si>
  <si>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</si>
  <si>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</si>
  <si>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</si>
  <si>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</si>
  <si>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</si>
  <si>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</si>
  <si>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</si>
  <si>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</si>
  <si>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</si>
  <si>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</si>
  <si>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</si>
  <si>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</si>
  <si>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</si>
  <si>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</si>
  <si>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</si>
  <si>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</si>
  <si>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</si>
  <si>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</si>
  <si>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</si>
  <si>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</si>
  <si>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</si>
  <si>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</si>
  <si>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</si>
  <si>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</si>
  <si>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</si>
  <si>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</si>
  <si>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</si>
  <si>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</si>
  <si>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</si>
  <si>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</si>
  <si>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</si>
  <si>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</si>
  <si>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</si>
  <si>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</si>
  <si>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</si>
  <si>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</si>
  <si>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</si>
  <si>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</si>
  <si>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</si>
  <si>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</si>
  <si>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</si>
  <si>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</si>
  <si>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</si>
  <si>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</si>
  <si>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</si>
  <si>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</si>
  <si>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</si>
  <si>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</si>
  <si>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</si>
  <si>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</si>
  <si>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</si>
  <si>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</si>
  <si>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</si>
  <si>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</si>
  <si>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</si>
  <si>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</si>
  <si>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</si>
  <si>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</si>
  <si>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</si>
  <si>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</si>
  <si>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</si>
  <si>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</si>
  <si>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</si>
  <si>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</si>
  <si>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</si>
  <si>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</si>
  <si>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</si>
  <si>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</si>
  <si>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</si>
  <si>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</si>
  <si>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</si>
  <si>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</si>
  <si>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</si>
  <si>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</si>
  <si>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</si>
  <si>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</si>
  <si>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</si>
  <si>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</si>
  <si>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</si>
  <si>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</si>
  <si>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</si>
  <si>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</si>
  <si>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</si>
  <si>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</si>
  <si>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</si>
  <si>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</si>
  <si>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</si>
  <si>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</si>
  <si>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</si>
  <si>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</si>
  <si>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</si>
  <si>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</si>
  <si>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</si>
  <si>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</si>
  <si>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</si>
  <si>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</si>
  <si>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</si>
  <si>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</si>
  <si>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</si>
  <si>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</si>
  <si>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</si>
  <si>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</si>
  <si>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</si>
  <si>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</si>
  <si>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</si>
  <si>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</si>
  <si>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</si>
  <si>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</si>
  <si>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</si>
  <si>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</si>
  <si>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</si>
  <si>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</si>
  <si>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</si>
  <si>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</si>
  <si>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</si>
  <si>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</si>
  <si>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</si>
  <si>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</si>
  <si>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</si>
  <si>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</si>
  <si>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</si>
  <si>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</si>
  <si>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</si>
  <si>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</si>
  <si>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</si>
  <si>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</si>
  <si>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</si>
  <si>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</si>
  <si>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</si>
  <si>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</si>
  <si>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</si>
  <si>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</si>
  <si>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</si>
  <si>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</si>
  <si>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</si>
  <si>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</si>
  <si>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</si>
  <si>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</si>
  <si>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</si>
  <si>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</si>
  <si>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</si>
  <si>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</si>
  <si>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</si>
  <si>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</si>
  <si>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</si>
  <si>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</si>
  <si>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</si>
  <si>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</si>
  <si>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</si>
  <si>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</si>
  <si>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</si>
  <si>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</si>
  <si>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</si>
  <si>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</si>
  <si>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</si>
  <si>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</si>
  <si>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</si>
  <si>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</si>
  <si>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</si>
  <si>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</si>
  <si>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</si>
  <si>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</si>
  <si>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</si>
  <si>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</si>
  <si>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</si>
  <si>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</si>
  <si>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</si>
  <si>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</si>
  <si>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</si>
  <si>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</si>
  <si>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</si>
  <si>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</si>
  <si>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</si>
  <si>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</si>
  <si>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</si>
  <si>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</si>
  <si>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</si>
  <si>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</si>
  <si>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</si>
  <si>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</si>
  <si>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</si>
  <si>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</si>
  <si>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</si>
  <si>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</si>
  <si>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</si>
  <si>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</si>
  <si>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</si>
  <si>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</si>
  <si>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</si>
  <si>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</si>
  <si>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</si>
  <si>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</si>
  <si>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</si>
  <si>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</si>
  <si>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</si>
  <si>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</si>
  <si>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</si>
  <si>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</si>
  <si>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</si>
  <si>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</si>
  <si>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</si>
  <si>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</si>
  <si>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</si>
  <si>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</si>
  <si>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</si>
  <si>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</si>
  <si>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</si>
  <si>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</si>
  <si>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</si>
  <si>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</si>
  <si>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</si>
  <si>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</si>
  <si>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</si>
  <si>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</si>
  <si>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</si>
  <si>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</si>
  <si>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</si>
  <si>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</si>
  <si>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</si>
  <si>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</si>
  <si>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</si>
  <si>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</si>
  <si>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</si>
  <si>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</si>
  <si>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</si>
  <si>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</si>
  <si>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</si>
  <si>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</si>
  <si>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</si>
  <si>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</si>
  <si>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</si>
  <si>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</si>
  <si>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</si>
  <si>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</si>
  <si>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</si>
  <si>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</si>
  <si>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</si>
  <si>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</si>
  <si>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</si>
  <si>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</si>
  <si>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</si>
  <si>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</si>
  <si>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</si>
  <si>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</si>
  <si>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</si>
  <si>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</si>
  <si>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</si>
  <si>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</si>
  <si>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</si>
  <si>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</si>
  <si>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</si>
  <si>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</si>
  <si>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</si>
  <si>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</si>
  <si>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</si>
  <si>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</si>
  <si>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</si>
  <si>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</si>
  <si>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</si>
  <si>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</si>
  <si>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</si>
  <si>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</si>
  <si>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</si>
  <si>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</si>
  <si>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</si>
  <si>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</si>
  <si>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</si>
  <si>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</si>
  <si>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</si>
  <si>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</si>
  <si>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</si>
  <si>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</si>
  <si>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</si>
  <si>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</si>
  <si>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</si>
  <si>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</si>
  <si>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</si>
  <si>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</si>
  <si>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</si>
  <si>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</si>
  <si>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</si>
  <si>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</si>
  <si>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</si>
  <si>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</si>
  <si>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</si>
  <si>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</si>
  <si>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</si>
  <si>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</si>
  <si>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</si>
  <si>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</si>
  <si>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</si>
  <si>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</si>
  <si>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</si>
  <si>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</si>
  <si>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</si>
  <si>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</si>
  <si>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</si>
  <si>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</si>
  <si>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</si>
  <si>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</si>
  <si>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</si>
  <si>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</si>
  <si>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</si>
  <si>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</si>
  <si>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</si>
  <si>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</si>
  <si>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</si>
  <si>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</si>
  <si>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</si>
  <si>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</si>
  <si>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</si>
  <si>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</si>
  <si>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</si>
  <si>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</si>
  <si>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</si>
  <si>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</si>
  <si>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</si>
  <si>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</si>
  <si>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</si>
  <si>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</si>
  <si>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</si>
  <si>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</si>
  <si>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</si>
  <si>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</si>
  <si>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</si>
  <si>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</si>
  <si>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</si>
  <si>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</si>
  <si>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</si>
  <si>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</si>
  <si>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</si>
  <si>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</si>
  <si>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</si>
  <si>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</si>
  <si>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</si>
  <si>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</si>
  <si>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</si>
  <si>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</si>
  <si>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</si>
  <si>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</si>
  <si>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</si>
  <si>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</si>
  <si>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</si>
  <si>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</si>
  <si>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</si>
  <si>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</si>
  <si>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</si>
  <si>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</si>
  <si>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</si>
  <si>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</si>
  <si>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</si>
  <si>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</si>
  <si>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</si>
  <si>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</si>
  <si>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</si>
  <si>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</si>
  <si>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</si>
  <si>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</si>
  <si>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</si>
  <si>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</si>
  <si>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</si>
  <si>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</si>
  <si>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</si>
  <si>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</si>
  <si>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</si>
  <si>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</si>
  <si>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</si>
  <si>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</si>
  <si>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</si>
  <si>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</si>
  <si>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</si>
  <si>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</si>
  <si>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</si>
  <si>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</si>
  <si>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</si>
  <si>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</si>
  <si>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</si>
  <si>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</si>
  <si>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</si>
  <si>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</si>
  <si>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</si>
  <si>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</si>
  <si>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</si>
  <si>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</si>
  <si>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</si>
  <si>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</si>
  <si>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</si>
  <si>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</si>
  <si>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</si>
  <si>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</si>
  <si>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</si>
  <si>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</si>
  <si>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</si>
  <si>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</si>
  <si>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</si>
  <si>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</si>
  <si>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</si>
  <si>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</si>
  <si>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</si>
  <si>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</si>
  <si>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</si>
  <si>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</si>
  <si>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</si>
  <si>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</si>
  <si>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</si>
  <si>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</si>
  <si>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</si>
  <si>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</si>
  <si>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</si>
  <si>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</si>
  <si>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</si>
  <si>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</si>
  <si>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</si>
  <si>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</si>
  <si>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</si>
  <si>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</si>
  <si>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</si>
  <si>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</si>
  <si>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</si>
  <si>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</si>
  <si>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</si>
  <si>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</si>
  <si>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</si>
  <si>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</si>
  <si>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</si>
  <si>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</si>
  <si>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</si>
  <si>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</si>
  <si>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</si>
  <si>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</si>
  <si>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</si>
  <si>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</si>
  <si>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</si>
  <si>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</si>
  <si>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</si>
  <si>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</si>
  <si>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</si>
  <si>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</si>
  <si>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</si>
  <si>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</si>
  <si>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</si>
  <si>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</si>
  <si>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</si>
  <si>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</si>
  <si>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</si>
  <si>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</si>
  <si>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</si>
  <si>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</si>
  <si>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</si>
  <si>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</si>
  <si>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</si>
  <si>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</si>
  <si>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</si>
  <si>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</si>
  <si>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</si>
  <si>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</si>
  <si>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</si>
  <si>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</si>
  <si>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</si>
  <si>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</si>
  <si>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</si>
  <si>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</si>
  <si>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</si>
  <si>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</si>
  <si>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</si>
  <si>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</si>
  <si>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</si>
  <si>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</si>
  <si>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</si>
  <si>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</si>
  <si>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</si>
  <si>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</si>
  <si>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</si>
  <si>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</si>
  <si>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</si>
  <si>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</si>
  <si>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</si>
  <si>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</si>
  <si>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</si>
  <si>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</si>
  <si>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</si>
  <si>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</si>
  <si>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</si>
  <si>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</si>
  <si>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</si>
  <si>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</si>
  <si>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</si>
  <si>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</si>
  <si>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</si>
  <si>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</si>
  <si>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</si>
  <si>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</si>
  <si>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</si>
  <si>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</si>
  <si>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</si>
  <si>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</si>
  <si>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</si>
  <si>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</si>
  <si>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</si>
  <si>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</si>
  <si>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</si>
  <si>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</si>
  <si>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</si>
  <si>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</si>
  <si>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</si>
  <si>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</si>
  <si>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</si>
  <si>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</si>
  <si>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</si>
  <si>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</si>
  <si>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</si>
  <si>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</si>
  <si>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</si>
  <si>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</si>
  <si>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</si>
  <si>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</si>
  <si>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</si>
  <si>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</si>
  <si>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</si>
  <si>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</si>
  <si>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</si>
  <si>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</si>
  <si>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</si>
  <si>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</si>
  <si>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</si>
  <si>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</si>
  <si>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</si>
  <si>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</si>
  <si>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</si>
  <si>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</si>
  <si>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</si>
  <si>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</si>
  <si>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</si>
  <si>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</si>
  <si>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</si>
  <si>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</si>
  <si>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</si>
  <si>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</si>
  <si>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</si>
  <si>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</si>
  <si>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</si>
  <si>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</si>
  <si>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</si>
  <si>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</si>
  <si>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</si>
  <si>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</si>
  <si>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</si>
  <si>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</si>
  <si>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</si>
  <si>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</si>
  <si>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</si>
  <si>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</si>
  <si>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</si>
  <si>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</si>
  <si>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</si>
  <si>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</si>
  <si>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</si>
  <si>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</si>
  <si>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</si>
  <si>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</si>
  <si>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</si>
  <si>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</si>
  <si>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</si>
  <si>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</si>
  <si>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</si>
  <si>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</si>
  <si>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</si>
  <si>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</si>
  <si>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</si>
  <si>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</si>
  <si>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</si>
  <si>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</si>
  <si>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</si>
  <si>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</si>
  <si>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</si>
  <si>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</si>
  <si>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</si>
  <si>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</si>
  <si>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</si>
  <si>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</si>
  <si>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</si>
  <si>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</si>
  <si>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</si>
  <si>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</si>
  <si>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</si>
  <si>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</si>
  <si>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</si>
  <si>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</si>
  <si>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</si>
  <si>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</si>
  <si>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</si>
  <si>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</si>
  <si>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</si>
  <si>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</si>
  <si>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</si>
  <si>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</si>
  <si>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</si>
  <si>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</si>
  <si>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</si>
  <si>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</si>
  <si>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</si>
  <si>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</si>
  <si>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</si>
  <si>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</si>
  <si>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</si>
  <si>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</si>
  <si>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</si>
  <si>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</si>
  <si>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</si>
  <si>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</si>
  <si>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</si>
  <si>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</si>
  <si>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</si>
  <si>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</si>
  <si>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</si>
  <si>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</si>
  <si>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</si>
  <si>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</si>
  <si>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</si>
  <si>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</si>
  <si>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</si>
  <si>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</si>
  <si>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</si>
  <si>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</si>
  <si>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</si>
  <si>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</si>
  <si>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</si>
  <si>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</si>
  <si>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</si>
  <si>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</si>
  <si>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</si>
  <si>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</si>
  <si>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</si>
  <si>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</si>
  <si>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</si>
  <si>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</si>
  <si>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</si>
  <si>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</si>
  <si>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</si>
  <si>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</si>
  <si>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</si>
  <si>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</si>
  <si>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</si>
  <si>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</si>
  <si>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</si>
  <si>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</si>
  <si>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</si>
  <si>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</si>
  <si>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</si>
  <si>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</si>
  <si>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</si>
  <si>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</si>
  <si>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</si>
  <si>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</si>
  <si>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</si>
  <si>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</si>
  <si>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</si>
  <si>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</si>
  <si>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</si>
  <si>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</si>
  <si>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</si>
  <si>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</si>
  <si>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</si>
  <si>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</si>
  <si>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</si>
  <si>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</si>
  <si>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</si>
  <si>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</si>
  <si>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</si>
  <si>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</si>
  <si>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</si>
  <si>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</si>
  <si>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</si>
  <si>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</si>
  <si>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</si>
  <si>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</si>
  <si>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</si>
  <si>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</si>
  <si>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</si>
  <si>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</si>
  <si>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</si>
  <si>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</si>
  <si>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</si>
  <si>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</si>
  <si>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</si>
  <si>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</si>
  <si>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</si>
  <si>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</si>
  <si>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</si>
  <si>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</si>
  <si>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</si>
  <si>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</si>
  <si>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</si>
  <si>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</si>
  <si>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</si>
  <si>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</si>
  <si>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</si>
  <si>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</si>
  <si>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</si>
  <si>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</si>
  <si>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</si>
  <si>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</si>
  <si>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</si>
  <si>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</si>
  <si>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</si>
  <si>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</si>
  <si>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</si>
  <si>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</si>
  <si>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</si>
  <si>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</si>
  <si>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</si>
  <si>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</si>
  <si>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</si>
  <si>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</si>
  <si>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</si>
  <si>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</si>
  <si>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</si>
  <si>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</si>
  <si>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</si>
  <si>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</si>
  <si>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</si>
  <si>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</si>
  <si>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</si>
  <si>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</si>
  <si>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</si>
  <si>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</si>
  <si>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</si>
  <si>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</si>
  <si>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</si>
  <si>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</si>
  <si>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</si>
  <si>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</si>
  <si>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</si>
  <si>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</si>
  <si>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</si>
  <si>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</si>
  <si>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</si>
  <si>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</si>
  <si>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</si>
  <si>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</si>
  <si>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</si>
  <si>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</si>
  <si>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</si>
  <si>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</si>
  <si>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</si>
  <si>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</si>
  <si>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</si>
  <si>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</si>
  <si>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</si>
  <si>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</si>
  <si>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</si>
  <si>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</si>
  <si>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</si>
  <si>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</si>
  <si>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</si>
  <si>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</si>
  <si>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</si>
  <si>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</si>
  <si>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</si>
  <si>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</si>
  <si>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</si>
  <si>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</si>
  <si>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</si>
  <si>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</si>
  <si>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</si>
  <si>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</si>
  <si>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</si>
  <si>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</si>
  <si>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</si>
  <si>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</si>
  <si>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</si>
  <si>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</si>
  <si>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</si>
  <si>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</si>
  <si>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</si>
  <si>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</si>
  <si>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</si>
  <si>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</si>
  <si>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</si>
  <si>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</si>
  <si>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</si>
  <si>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</si>
  <si>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</si>
  <si>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</si>
  <si>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</si>
  <si>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</si>
  <si>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</si>
  <si>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</si>
  <si>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</si>
  <si>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</si>
  <si>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</si>
  <si>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</si>
  <si>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</si>
  <si>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</si>
  <si>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</si>
  <si>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</si>
  <si>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</si>
  <si>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</si>
  <si>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</si>
  <si>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</si>
  <si>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</si>
  <si>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</si>
  <si>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</si>
  <si>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</si>
  <si>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</si>
  <si>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</si>
  <si>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</si>
  <si>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</si>
  <si>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</si>
  <si>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</si>
  <si>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</si>
  <si>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</si>
  <si>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</si>
  <si>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</si>
  <si>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</si>
  <si>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</si>
  <si>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</si>
  <si>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</si>
  <si>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</si>
  <si>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</si>
  <si>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</si>
  <si>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</si>
  <si>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</si>
  <si>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</si>
  <si>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</si>
  <si>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</si>
  <si>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</si>
  <si>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</si>
  <si>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</si>
  <si>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</si>
  <si>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</si>
  <si>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</si>
  <si>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</si>
  <si>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</si>
  <si>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</si>
  <si>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</si>
  <si>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</si>
  <si>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</si>
  <si>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</si>
  <si>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</si>
  <si>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</si>
  <si>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</si>
  <si>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</si>
  <si>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</si>
  <si>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</si>
  <si>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</si>
  <si>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</si>
  <si>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</si>
  <si>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</si>
  <si>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</si>
  <si>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</si>
  <si>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</si>
  <si>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</si>
  <si>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</si>
  <si>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</si>
  <si>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</si>
  <si>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</si>
  <si>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</si>
  <si>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</si>
  <si>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</si>
  <si>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</si>
  <si>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</si>
  <si>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</si>
  <si>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</si>
  <si>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</si>
  <si>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</si>
  <si>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</si>
  <si>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</si>
  <si>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</si>
  <si>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</si>
  <si>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</si>
  <si>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</si>
  <si>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</si>
  <si>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</si>
  <si>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</si>
  <si>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</si>
  <si>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</si>
  <si>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</si>
  <si>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</si>
  <si>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</si>
  <si>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</si>
  <si>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</si>
  <si>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</si>
  <si>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</si>
  <si>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</si>
  <si>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</si>
  <si>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</si>
  <si>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</si>
  <si>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</si>
  <si>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</si>
  <si>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</si>
  <si>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</si>
  <si>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</si>
  <si>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</si>
  <si>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</si>
  <si>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</si>
  <si>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</si>
  <si>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</si>
  <si>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</si>
  <si>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</si>
  <si>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</si>
  <si>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</si>
  <si>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</si>
  <si>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</si>
  <si>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</si>
  <si>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</si>
  <si>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</si>
  <si>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</si>
  <si>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</si>
  <si>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</si>
  <si>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</si>
  <si>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</si>
  <si>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</si>
  <si>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</si>
  <si>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</si>
  <si>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</si>
  <si>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</si>
  <si>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</si>
  <si>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</si>
  <si>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</si>
  <si>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</si>
  <si>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</si>
  <si>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</si>
  <si>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</si>
  <si>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</si>
  <si>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</si>
  <si>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</si>
  <si>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</si>
  <si>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</si>
  <si>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</si>
  <si>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</si>
  <si>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</si>
  <si>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</si>
  <si>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</si>
  <si>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</si>
  <si>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</si>
  <si>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</si>
  <si>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</si>
  <si>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</si>
  <si>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</si>
  <si>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</si>
  <si>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</si>
  <si>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</si>
  <si>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</si>
  <si>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</si>
  <si>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</si>
  <si>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</si>
  <si>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</si>
  <si>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</si>
  <si>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</si>
  <si>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</si>
  <si>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</si>
  <si>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</si>
  <si>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</si>
  <si>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</si>
  <si>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</si>
  <si>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</si>
  <si>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</si>
  <si>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</si>
  <si>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</si>
  <si>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</si>
  <si>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</si>
  <si>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</si>
  <si>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</si>
  <si>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</si>
  <si>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</si>
  <si>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</si>
  <si>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</si>
  <si>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</si>
  <si>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</si>
  <si>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</si>
  <si>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</si>
  <si>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</si>
  <si>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</si>
  <si>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</si>
  <si>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</si>
  <si>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</si>
  <si>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</si>
  <si>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</si>
  <si>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</si>
  <si>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</si>
  <si>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</si>
  <si>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</si>
  <si>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</si>
  <si>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</si>
  <si>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</si>
  <si>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</si>
  <si>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</si>
  <si>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</si>
  <si>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</si>
  <si>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</si>
  <si>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</si>
  <si>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</si>
  <si>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</si>
  <si>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</si>
  <si>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</si>
  <si>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</si>
  <si>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</si>
  <si>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</si>
  <si>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</si>
  <si>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</si>
  <si>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</si>
  <si>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</si>
  <si>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</si>
  <si>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</si>
  <si>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</si>
  <si>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</si>
  <si>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</si>
  <si>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</si>
  <si>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</si>
  <si>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</si>
  <si>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</si>
  <si>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</si>
  <si>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</si>
  <si>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</si>
  <si>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</si>
  <si>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</si>
  <si>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</si>
  <si>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</si>
  <si>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</si>
  <si>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</si>
  <si>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</si>
  <si>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</si>
  <si>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</si>
  <si>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</si>
  <si>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</si>
  <si>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</si>
  <si>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</si>
  <si>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</si>
  <si>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</si>
  <si>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</si>
  <si>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</si>
  <si>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</si>
  <si>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</si>
  <si>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</si>
  <si>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</si>
  <si>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</si>
  <si>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</si>
  <si>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</si>
  <si>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</si>
  <si>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</si>
  <si>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</si>
  <si>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</si>
  <si>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</si>
  <si>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</si>
  <si>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</si>
  <si>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</si>
  <si>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</si>
  <si>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</si>
  <si>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</si>
  <si>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</si>
  <si>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</si>
  <si>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</si>
  <si>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</si>
  <si>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</si>
  <si>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</si>
  <si>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</si>
  <si>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</si>
  <si>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</si>
  <si>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</si>
  <si>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</si>
  <si>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</si>
  <si>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</si>
  <si>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</si>
  <si>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</si>
  <si>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</si>
  <si>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</si>
  <si>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</si>
  <si>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</si>
  <si>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</si>
  <si>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</si>
  <si>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</si>
  <si>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</si>
  <si>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</si>
  <si>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</si>
  <si>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</si>
  <si>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</si>
  <si>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</si>
  <si>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</si>
  <si>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</si>
  <si>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</si>
  <si>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</si>
  <si>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</si>
  <si>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</si>
  <si>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</si>
  <si>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</si>
  <si>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</si>
  <si>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</si>
  <si>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</si>
  <si>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</si>
  <si>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</si>
  <si>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</si>
  <si>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</si>
  <si>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</si>
  <si>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</si>
  <si>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</si>
  <si>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</si>
  <si>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</si>
  <si>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</si>
  <si>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</si>
  <si>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</si>
  <si>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</si>
  <si>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</si>
  <si>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</si>
  <si>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</si>
  <si>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</si>
  <si>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</si>
  <si>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</si>
  <si>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</si>
  <si>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</si>
  <si>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</si>
  <si>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</si>
  <si>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</si>
  <si>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</si>
  <si>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</si>
  <si>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</si>
  <si>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</si>
  <si>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</si>
  <si>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</si>
  <si>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</si>
  <si>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</si>
  <si>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</si>
  <si>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</si>
  <si>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</si>
  <si>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</si>
  <si>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</si>
  <si>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</si>
  <si>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</si>
  <si>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</si>
  <si>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</si>
  <si>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</si>
  <si>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</si>
  <si>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</si>
  <si>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</si>
  <si>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</si>
  <si>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</si>
  <si>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</si>
  <si>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</si>
  <si>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</si>
  <si>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</si>
  <si>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</si>
  <si>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</si>
  <si>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</si>
  <si>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</si>
  <si>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</si>
  <si>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</si>
  <si>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</si>
  <si>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</si>
  <si>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</si>
  <si>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</si>
  <si>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</si>
  <si>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</si>
  <si>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</si>
  <si>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</si>
  <si>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</si>
  <si>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</si>
  <si>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</si>
  <si>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</si>
  <si>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</si>
  <si>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</si>
  <si>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</si>
  <si>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</si>
  <si>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</si>
  <si>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</si>
  <si>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</si>
  <si>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</si>
  <si>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</si>
  <si>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</si>
  <si>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</si>
  <si>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</si>
  <si>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</si>
  <si>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</si>
  <si>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</si>
  <si>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</si>
  <si>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</si>
  <si>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</si>
  <si>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</si>
  <si>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</si>
  <si>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</si>
  <si>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</si>
  <si>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</si>
  <si>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</si>
  <si>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</si>
  <si>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</si>
  <si>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</si>
  <si>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</si>
  <si>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</si>
  <si>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</si>
  <si>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</si>
  <si>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</si>
  <si>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</si>
  <si>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</si>
  <si>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</si>
  <si>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</si>
  <si>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</si>
  <si>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</si>
  <si>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</si>
  <si>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</si>
  <si>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</si>
  <si>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</si>
  <si>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</si>
  <si>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</si>
  <si>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</si>
  <si>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</si>
  <si>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</si>
  <si>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</si>
  <si>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</si>
  <si>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</si>
  <si>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</si>
  <si>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</si>
  <si>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</si>
  <si>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</si>
  <si>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</si>
  <si>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</si>
  <si>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</si>
  <si>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</si>
  <si>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</si>
  <si>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</si>
  <si>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</si>
  <si>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</si>
  <si>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</si>
  <si>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</si>
  <si>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</si>
  <si>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</si>
  <si>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</si>
  <si>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</si>
  <si>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</si>
  <si>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</si>
  <si>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</si>
  <si>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</si>
  <si>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</si>
  <si>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</si>
  <si>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</si>
  <si>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</si>
  <si>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</si>
  <si>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</si>
  <si>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</si>
  <si>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</si>
  <si>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</si>
  <si>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</si>
  <si>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</si>
  <si>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</si>
  <si>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</si>
  <si>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</si>
  <si>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</si>
  <si>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</si>
  <si>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</si>
  <si>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</si>
  <si>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</si>
  <si>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</si>
  <si>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</si>
  <si>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</si>
  <si>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</si>
  <si>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</si>
  <si>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</si>
  <si>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</si>
  <si>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</si>
  <si>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</si>
  <si>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</si>
  <si>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</si>
  <si>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</si>
  <si>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</si>
  <si>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</si>
  <si>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</si>
  <si>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</si>
  <si>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</si>
  <si>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</si>
  <si>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</si>
  <si>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</si>
  <si>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</si>
  <si>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</si>
  <si>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</si>
  <si>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</si>
  <si>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</si>
  <si>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</si>
  <si>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</si>
  <si>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</si>
  <si>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</si>
  <si>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</si>
  <si>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</si>
  <si>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</si>
  <si>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</si>
  <si>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</si>
  <si>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</si>
  <si>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</si>
  <si>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</si>
  <si>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</si>
  <si>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</si>
  <si>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</si>
  <si>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</si>
  <si>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</si>
  <si>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</si>
  <si>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</si>
  <si>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</si>
  <si>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</si>
  <si>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</si>
  <si>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</si>
  <si>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</si>
  <si>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</si>
  <si>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</si>
  <si>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</si>
  <si>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</si>
  <si>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</si>
  <si>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</si>
  <si>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</si>
  <si>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</si>
  <si>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</si>
  <si>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</si>
  <si>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</si>
  <si>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</si>
  <si>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</si>
  <si>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</si>
  <si>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</si>
  <si>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</si>
  <si>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</si>
  <si>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</si>
  <si>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</si>
  <si>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</si>
  <si>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</si>
  <si>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</si>
  <si>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</si>
  <si>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</si>
  <si>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</si>
  <si>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</si>
  <si>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</si>
  <si>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</si>
  <si>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</si>
  <si>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</si>
  <si>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</si>
  <si>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</si>
  <si>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</si>
  <si>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</si>
  <si>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</si>
  <si>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</si>
  <si>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</si>
  <si>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</si>
  <si>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</si>
  <si>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</si>
  <si>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</si>
  <si>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</si>
  <si>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</si>
  <si>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</si>
  <si>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</si>
  <si>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</si>
  <si>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</si>
  <si>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</si>
  <si>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</si>
  <si>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</si>
  <si>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</si>
  <si>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</si>
  <si>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</si>
  <si>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</si>
  <si>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</si>
  <si>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</si>
  <si>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</si>
  <si>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</si>
  <si>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</si>
  <si>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</si>
  <si>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</si>
  <si>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</si>
  <si>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</si>
  <si>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</si>
  <si>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</si>
  <si>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</si>
  <si>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</si>
  <si>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</si>
  <si>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</si>
  <si>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</si>
  <si>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</si>
  <si>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</si>
  <si>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</si>
  <si>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</si>
  <si>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</si>
  <si>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</si>
  <si>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</si>
  <si>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</si>
  <si>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</si>
  <si>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</si>
  <si>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</si>
  <si>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</si>
  <si>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</si>
  <si>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</si>
  <si>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</si>
  <si>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</si>
  <si>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</si>
  <si>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</si>
  <si>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</si>
  <si>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</si>
  <si>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</si>
  <si>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</si>
  <si>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</si>
  <si>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</si>
  <si>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</si>
  <si>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</si>
  <si>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</si>
  <si>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</si>
  <si>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</si>
  <si>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</si>
  <si>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</si>
  <si>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</si>
  <si>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</si>
  <si>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</si>
  <si>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</si>
  <si>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</si>
  <si>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</si>
  <si>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</si>
  <si>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</si>
  <si>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</si>
  <si>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</si>
  <si>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</si>
  <si>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</si>
  <si>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</si>
  <si>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</si>
  <si>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</si>
  <si>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</si>
  <si>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</si>
  <si>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</si>
  <si>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</si>
  <si>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</si>
  <si>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</si>
  <si>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</si>
  <si>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</si>
  <si>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</si>
  <si>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</si>
  <si>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</si>
  <si>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</si>
  <si>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</si>
  <si>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</si>
  <si>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</si>
  <si>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</si>
  <si>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</si>
  <si>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</si>
  <si>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</si>
  <si>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</si>
  <si>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</si>
  <si>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</si>
  <si>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</si>
  <si>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</si>
  <si>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</si>
  <si>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</si>
  <si>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</si>
  <si>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</si>
  <si>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</si>
  <si>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</si>
  <si>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</si>
  <si>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</si>
  <si>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</si>
  <si>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</si>
  <si>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</si>
  <si>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</si>
  <si>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</si>
  <si>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</si>
  <si>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</si>
  <si>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</si>
  <si>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</si>
  <si>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</si>
  <si>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</si>
  <si>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</si>
  <si>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</si>
  <si>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</si>
  <si>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</si>
  <si>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</si>
  <si>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</si>
  <si>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</si>
  <si>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</si>
  <si>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</si>
  <si>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</si>
  <si>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</si>
  <si>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</si>
  <si>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</si>
  <si>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</si>
  <si>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</si>
  <si>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</si>
  <si>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</si>
  <si>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</si>
  <si>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</si>
  <si>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</si>
  <si>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</si>
  <si>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</si>
  <si>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</si>
  <si>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</si>
  <si>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</si>
  <si>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</si>
  <si>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</si>
  <si>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</si>
  <si>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</si>
  <si>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</si>
  <si>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</si>
  <si>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</si>
  <si>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</si>
  <si>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</si>
  <si>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</si>
  <si>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</si>
  <si>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</si>
  <si>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</si>
  <si>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</si>
  <si>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</si>
  <si>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</si>
  <si>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</si>
  <si>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</si>
  <si>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</si>
  <si>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</si>
  <si>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</si>
  <si>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</si>
  <si>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</si>
  <si>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</si>
  <si>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</si>
  <si>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</si>
  <si>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</si>
  <si>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</si>
  <si>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</si>
  <si>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</si>
  <si>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</si>
  <si>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</si>
  <si>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</si>
  <si>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</si>
  <si>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</si>
  <si>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</si>
  <si>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</si>
  <si>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</si>
  <si>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</si>
  <si>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</si>
  <si>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</si>
  <si>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</si>
  <si>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</si>
  <si>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</si>
  <si>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</si>
  <si>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</si>
  <si>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</si>
  <si>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</si>
  <si>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</si>
  <si>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</si>
  <si>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</si>
  <si>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</si>
  <si>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</si>
  <si>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</si>
  <si>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</si>
  <si>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</si>
  <si>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</si>
  <si>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</si>
  <si>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</si>
  <si>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</si>
  <si>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</si>
  <si>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</si>
  <si>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</si>
  <si>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</si>
  <si>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</si>
  <si>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</si>
  <si>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</si>
  <si>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</si>
  <si>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</si>
  <si>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</si>
  <si>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</si>
  <si>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</si>
  <si>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</si>
  <si>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</si>
  <si>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</si>
  <si>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</si>
  <si>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</si>
  <si>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</si>
  <si>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</si>
  <si>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</si>
  <si>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</si>
  <si>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</si>
  <si>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</si>
  <si>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</si>
  <si>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</si>
  <si>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</si>
  <si>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</si>
  <si>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</si>
  <si>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</si>
  <si>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</si>
  <si>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</si>
  <si>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</si>
  <si>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</si>
  <si>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</si>
  <si>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</si>
  <si>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</si>
  <si>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</si>
  <si>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</si>
  <si>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</si>
  <si>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</si>
  <si>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</si>
  <si>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</si>
  <si>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</si>
  <si>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</si>
  <si>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</si>
  <si>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</si>
  <si>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</si>
  <si>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</si>
  <si>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</si>
  <si>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</si>
  <si>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</si>
  <si>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</si>
  <si>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</si>
  <si>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</si>
  <si>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</si>
  <si>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</si>
  <si>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</si>
  <si>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</si>
  <si>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</si>
  <si>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</si>
  <si>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</si>
  <si>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</si>
  <si>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</si>
  <si>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</si>
  <si>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</si>
  <si>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</si>
  <si>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</si>
  <si>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</si>
  <si>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</si>
  <si>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</si>
  <si>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</si>
  <si>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</si>
  <si>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</si>
  <si>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</si>
  <si>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</si>
  <si>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</si>
  <si>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</si>
  <si>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</si>
  <si>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</si>
  <si>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</si>
  <si>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</si>
  <si>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</si>
  <si>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</si>
  <si>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</si>
  <si>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</si>
  <si>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</si>
  <si>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</si>
  <si>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</si>
  <si>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</si>
  <si>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</si>
  <si>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</si>
  <si>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</si>
  <si>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</si>
  <si>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</si>
  <si>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</si>
  <si>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</si>
  <si>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</si>
  <si>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</si>
  <si>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</si>
  <si>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</si>
  <si>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</si>
  <si>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</si>
  <si>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</si>
  <si>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</si>
  <si>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</si>
  <si>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</si>
  <si>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</si>
  <si>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</si>
  <si>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</si>
  <si>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</si>
  <si>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</si>
  <si>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</si>
  <si>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</si>
  <si>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</si>
  <si>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</si>
  <si>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</si>
  <si>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</si>
  <si>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</si>
  <si>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</si>
  <si>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</si>
  <si>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</si>
  <si>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</si>
  <si>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</si>
  <si>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</si>
  <si>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</si>
  <si>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</si>
  <si>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</si>
  <si>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</si>
  <si>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</si>
  <si>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</si>
  <si>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</si>
  <si>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</si>
  <si>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</si>
  <si>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</si>
  <si>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</si>
  <si>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</si>
  <si>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</si>
  <si>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</si>
  <si>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</si>
  <si>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</si>
  <si>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</si>
  <si>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</si>
  <si>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</si>
  <si>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</si>
  <si>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</si>
  <si>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</si>
  <si>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</si>
  <si>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</si>
  <si>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</si>
  <si>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</si>
  <si>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</si>
  <si>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</si>
  <si>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</si>
  <si>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</si>
  <si>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</si>
  <si>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</si>
  <si>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</si>
  <si>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</si>
  <si>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</si>
  <si>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</si>
  <si>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</si>
  <si>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</si>
  <si>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</si>
  <si>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</si>
  <si>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</si>
  <si>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</si>
  <si>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</si>
  <si>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</si>
  <si>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</si>
  <si>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</si>
  <si>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</si>
  <si>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</si>
  <si>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</si>
  <si>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</si>
  <si>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</si>
  <si>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</si>
  <si>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</si>
  <si>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</si>
  <si>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</si>
  <si>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</si>
  <si>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</si>
  <si>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</si>
  <si>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</si>
  <si>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</si>
  <si>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</si>
  <si>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</si>
  <si>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</si>
  <si>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</si>
  <si>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</si>
  <si>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</si>
  <si>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</si>
  <si>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</si>
  <si>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</si>
  <si>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</si>
  <si>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</si>
  <si>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</si>
  <si>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</si>
  <si>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</si>
  <si>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</si>
  <si>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</si>
  <si>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</si>
  <si>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</si>
  <si>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</si>
  <si>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</si>
  <si>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</si>
  <si>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</si>
  <si>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</si>
  <si>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</si>
  <si>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</si>
  <si>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</si>
  <si>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</si>
  <si>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</si>
  <si>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</si>
  <si>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</si>
  <si>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</si>
  <si>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</si>
  <si>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</si>
  <si>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</si>
  <si>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</si>
  <si>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</si>
  <si>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</si>
  <si>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</si>
  <si>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</si>
  <si>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</si>
  <si>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</si>
  <si>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</si>
  <si>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</si>
  <si>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</si>
  <si>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</si>
  <si>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</si>
  <si>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</si>
  <si>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</si>
  <si>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</si>
  <si>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</si>
  <si>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</si>
  <si>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</si>
  <si>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</si>
  <si>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</si>
  <si>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</si>
  <si>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</si>
  <si>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</si>
  <si>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</si>
  <si>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</si>
  <si>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</si>
  <si>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</si>
  <si>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</si>
  <si>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</si>
  <si>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</si>
  <si>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</si>
  <si>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</si>
  <si>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</si>
  <si>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</si>
  <si>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</si>
  <si>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</si>
  <si>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</si>
  <si>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</si>
  <si>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</si>
  <si>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</si>
  <si>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</si>
  <si>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</si>
  <si>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</si>
  <si>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</si>
  <si>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</si>
  <si>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</si>
  <si>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</si>
  <si>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</si>
  <si>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</si>
  <si>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</si>
  <si>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</si>
  <si>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</si>
  <si>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</si>
  <si>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</si>
  <si>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</si>
  <si>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</si>
  <si>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</si>
  <si>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</si>
  <si>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</si>
  <si>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</si>
  <si>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</si>
  <si>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</si>
  <si>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</si>
  <si>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</si>
  <si>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</si>
  <si>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</si>
  <si>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</si>
  <si>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</si>
  <si>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</si>
  <si>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</si>
  <si>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</si>
  <si>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</si>
  <si>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</si>
  <si>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</si>
  <si>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</si>
  <si>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</si>
  <si>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</si>
  <si>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</si>
  <si>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</si>
  <si>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</si>
  <si>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</si>
  <si>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</si>
  <si>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</si>
  <si>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</si>
  <si>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</si>
  <si>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</si>
  <si>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</si>
  <si>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</si>
  <si>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</si>
  <si>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</si>
  <si>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</si>
  <si>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</si>
  <si>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</si>
  <si>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</si>
  <si>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</si>
  <si>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</si>
  <si>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</si>
  <si>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</si>
  <si>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</si>
  <si>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</si>
  <si>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</si>
  <si>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</si>
  <si>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</si>
  <si>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</si>
  <si>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</si>
  <si>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</si>
  <si>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</si>
  <si>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</si>
  <si>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</si>
  <si>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</si>
  <si>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</si>
  <si>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</si>
  <si>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</si>
  <si>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</si>
  <si>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</si>
  <si>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</si>
  <si>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</si>
  <si>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</si>
  <si>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</si>
  <si>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</si>
  <si>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</si>
  <si>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</si>
  <si>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</si>
  <si>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</si>
  <si>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</si>
  <si>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</si>
  <si>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</si>
  <si>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</si>
  <si>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</si>
  <si>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</si>
  <si>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</si>
  <si>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</si>
  <si>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</si>
  <si>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</si>
  <si>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</si>
  <si>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</si>
  <si>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</si>
  <si>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</si>
  <si>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</si>
  <si>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</si>
  <si>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</si>
  <si>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</si>
  <si>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</si>
  <si>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</si>
  <si>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</si>
  <si>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</si>
  <si>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</si>
  <si>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</si>
  <si>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</si>
  <si>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</si>
  <si>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</si>
  <si>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</si>
  <si>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</si>
  <si>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</si>
  <si>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</si>
  <si>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</si>
  <si>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</si>
  <si>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</si>
  <si>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</si>
  <si>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</si>
  <si>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</si>
  <si>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</si>
  <si>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</si>
  <si>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</si>
  <si>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</si>
  <si>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</si>
  <si>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</si>
  <si>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</si>
  <si>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</si>
  <si>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</si>
  <si>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</si>
  <si>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</si>
  <si>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</si>
  <si>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</si>
  <si>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</si>
  <si>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</si>
  <si>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</si>
  <si>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</si>
  <si>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</si>
  <si>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</si>
  <si>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</si>
  <si>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</si>
  <si>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</si>
  <si>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</si>
  <si>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</si>
  <si>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</si>
  <si>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</si>
  <si>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</si>
  <si>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</si>
  <si>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</si>
  <si>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</si>
  <si>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</si>
  <si>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</si>
  <si>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</si>
  <si>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</si>
  <si>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</si>
  <si>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</si>
  <si>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</si>
  <si>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</si>
  <si>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</si>
  <si>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</si>
  <si>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</si>
  <si>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</si>
  <si>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</si>
  <si>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</si>
  <si>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</si>
  <si>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</si>
  <si>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</si>
  <si>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</si>
  <si>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</si>
  <si>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</si>
  <si>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</si>
  <si>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</si>
  <si>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</si>
  <si>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</si>
  <si>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</si>
  <si>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</si>
  <si>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</si>
  <si>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</si>
  <si>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</si>
  <si>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</si>
  <si>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</si>
  <si>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</si>
  <si>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</si>
  <si>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</si>
  <si>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</si>
  <si>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</si>
  <si>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</si>
  <si>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</si>
  <si>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</si>
  <si>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</si>
  <si>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</si>
  <si>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</si>
  <si>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</si>
  <si>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</si>
  <si>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</si>
  <si>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</si>
  <si>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</si>
  <si>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</si>
  <si>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</si>
  <si>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</si>
  <si>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</si>
  <si>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</si>
  <si>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</si>
  <si>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</si>
  <si>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</si>
  <si>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</si>
  <si>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</si>
  <si>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</si>
  <si>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</si>
  <si>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</si>
  <si>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</si>
  <si>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</si>
  <si>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</si>
  <si>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</si>
  <si>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</si>
  <si>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</si>
  <si>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</si>
  <si>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</si>
  <si>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</si>
  <si>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</si>
  <si>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</si>
  <si>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</si>
  <si>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</si>
  <si>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</si>
  <si>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</si>
  <si>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</si>
  <si>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</si>
  <si>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</si>
  <si>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</si>
  <si>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</si>
  <si>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</si>
  <si>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</si>
  <si>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</si>
  <si>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</si>
  <si>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</si>
  <si>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</si>
  <si>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</si>
  <si>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</si>
  <si>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</si>
  <si>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</si>
  <si>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</si>
  <si>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</si>
  <si>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</si>
  <si>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</si>
  <si>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</si>
  <si>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</si>
  <si>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</si>
  <si>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</si>
  <si>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</si>
  <si>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</si>
  <si>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</si>
  <si>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</si>
  <si>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</si>
  <si>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</si>
  <si>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</si>
  <si>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</si>
  <si>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</si>
  <si>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</si>
  <si>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</si>
  <si>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</si>
  <si>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</si>
  <si>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</si>
  <si>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</si>
  <si>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</si>
  <si>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</si>
  <si>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</si>
  <si>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</si>
  <si>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</si>
  <si>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</si>
  <si>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</si>
  <si>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</si>
  <si>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</si>
  <si>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</si>
  <si>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</si>
  <si>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</si>
  <si>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</si>
  <si>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</si>
  <si>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</si>
  <si>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</si>
  <si>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</si>
  <si>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</si>
  <si>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</si>
  <si>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</si>
  <si>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</si>
  <si>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</si>
  <si>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</si>
  <si>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</si>
  <si>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</si>
  <si>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</si>
  <si>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</si>
  <si>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</si>
  <si>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</si>
  <si>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</si>
  <si>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</si>
  <si>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</si>
  <si>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</si>
  <si>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</si>
  <si>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</si>
  <si>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</si>
  <si>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</si>
  <si>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</si>
  <si>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</si>
  <si>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</si>
  <si>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</si>
  <si>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</si>
  <si>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</si>
  <si>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</si>
  <si>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</si>
  <si>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</si>
  <si>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</si>
  <si>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</si>
  <si>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</si>
  <si>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</si>
  <si>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</si>
  <si>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</si>
  <si>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</si>
  <si>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</si>
  <si>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</si>
  <si>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</si>
  <si>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</si>
  <si>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</si>
  <si>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</si>
  <si>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</si>
  <si>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</si>
  <si>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</si>
  <si>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</si>
  <si>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</si>
  <si>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</si>
  <si>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</si>
  <si>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</si>
  <si>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</si>
  <si>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</si>
  <si>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</si>
  <si>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</si>
  <si>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</si>
  <si>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</si>
  <si>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</si>
  <si>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</si>
  <si>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</si>
  <si>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</si>
  <si>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</si>
  <si>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</si>
  <si>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</si>
  <si>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</si>
  <si>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</si>
  <si>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</si>
  <si>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</si>
  <si>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</si>
  <si>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</si>
  <si>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</si>
  <si>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</si>
  <si>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</si>
  <si>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</si>
  <si>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</si>
  <si>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</si>
  <si>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</si>
  <si>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</si>
  <si>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</si>
  <si>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</si>
  <si>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</si>
  <si>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</si>
  <si>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</si>
  <si>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</si>
  <si>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</si>
  <si>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</si>
  <si>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</si>
  <si>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</si>
  <si>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</si>
  <si>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</si>
  <si>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</si>
  <si>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</si>
  <si>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</si>
  <si>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</si>
  <si>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</si>
  <si>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</si>
  <si>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</si>
  <si>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</si>
  <si>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</si>
  <si>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</si>
  <si>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</si>
  <si>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</si>
  <si>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</si>
  <si>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</si>
  <si>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</si>
  <si>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</si>
  <si>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</si>
  <si>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</si>
  <si>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</si>
  <si>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</si>
  <si>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</si>
  <si>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</si>
  <si>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</si>
  <si>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</si>
  <si>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</si>
  <si>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</si>
  <si>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</si>
  <si>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</si>
  <si>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</si>
  <si>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</si>
  <si>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</si>
  <si>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</si>
  <si>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</si>
  <si>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</si>
  <si>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</si>
  <si>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</si>
  <si>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</si>
  <si>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</si>
  <si>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</si>
  <si>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</si>
  <si>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</si>
  <si>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</si>
  <si>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</si>
  <si>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</si>
  <si>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</si>
  <si>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</si>
  <si>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</si>
  <si>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</si>
  <si>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</si>
  <si>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</si>
  <si>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</si>
  <si>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</si>
  <si>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</si>
  <si>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</si>
  <si>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</si>
  <si>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</si>
  <si>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</si>
  <si>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</si>
  <si>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</si>
  <si>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</si>
  <si>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</si>
  <si>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</si>
  <si>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</si>
  <si>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</si>
  <si>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</si>
  <si>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</si>
  <si>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</si>
  <si>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</si>
  <si>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</si>
  <si>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</si>
  <si>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</si>
  <si>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</si>
  <si>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</si>
  <si>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</si>
  <si>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</si>
  <si>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</si>
  <si>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</si>
  <si>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</si>
  <si>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</si>
  <si>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</si>
  <si>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</si>
  <si>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</si>
  <si>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</si>
  <si>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</si>
  <si>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</si>
  <si>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</si>
  <si>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</si>
  <si>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</si>
  <si>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</si>
  <si>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</si>
  <si>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</si>
  <si>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</si>
  <si>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</si>
  <si>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</si>
  <si>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</si>
  <si>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</si>
  <si>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</si>
  <si>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</si>
  <si>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</si>
  <si>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</si>
  <si>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</si>
  <si>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</si>
  <si>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</si>
  <si>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</si>
  <si>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</si>
  <si>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</si>
  <si>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</si>
  <si>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</si>
  <si>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</si>
  <si>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</si>
  <si>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</si>
  <si>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</si>
  <si>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</si>
  <si>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</si>
  <si>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</si>
  <si>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</si>
  <si>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</si>
  <si>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</si>
  <si>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</si>
  <si>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</si>
  <si>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</si>
  <si>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</si>
  <si>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</si>
  <si>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</si>
  <si>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</si>
  <si>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</si>
  <si>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</si>
  <si>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</si>
  <si>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</si>
  <si>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</si>
  <si>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</si>
  <si>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</si>
  <si>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</si>
  <si>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</si>
  <si>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</si>
  <si>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</si>
  <si>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</si>
  <si>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</si>
  <si>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</si>
  <si>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</si>
  <si>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</si>
  <si>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</si>
  <si>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</si>
  <si>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</si>
  <si>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</si>
  <si>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</si>
  <si>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</si>
  <si>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</si>
  <si>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</si>
  <si>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</si>
  <si>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</si>
  <si>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</si>
  <si>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</si>
  <si>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</si>
  <si>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</si>
  <si>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</si>
  <si>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</si>
  <si>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</si>
  <si>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</si>
  <si>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</si>
  <si>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</si>
  <si>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</si>
  <si>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</si>
  <si>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</si>
  <si>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</si>
  <si>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</si>
  <si>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</si>
  <si>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</si>
  <si>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</si>
  <si>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</si>
  <si>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</si>
  <si>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</si>
  <si>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</si>
  <si>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</si>
  <si>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</si>
  <si>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</si>
  <si>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</si>
  <si>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</si>
  <si>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</si>
  <si>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</si>
  <si>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</si>
  <si>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</si>
  <si>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</si>
  <si>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</si>
  <si>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</si>
  <si>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</si>
  <si>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</si>
  <si>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</si>
  <si>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</si>
  <si>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</si>
  <si>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</si>
  <si>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</si>
  <si>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</si>
  <si>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</si>
  <si>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</si>
  <si>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</si>
  <si>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</si>
  <si>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</si>
  <si>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</si>
  <si>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</si>
  <si>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</si>
  <si>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</si>
  <si>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</si>
  <si>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</si>
  <si>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</si>
  <si>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</si>
  <si>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</si>
  <si>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</si>
  <si>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</si>
  <si>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</si>
  <si>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</si>
  <si>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</si>
  <si>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</si>
  <si>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</si>
  <si>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</si>
  <si>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</si>
  <si>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</si>
  <si>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</si>
  <si>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</si>
  <si>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</si>
  <si>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</si>
  <si>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</si>
  <si>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</si>
  <si>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</si>
  <si>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</si>
  <si>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</si>
  <si>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</si>
  <si>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</si>
  <si>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</si>
  <si>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</si>
  <si>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</si>
  <si>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</si>
  <si>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</si>
  <si>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</si>
  <si>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</si>
  <si>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</si>
  <si>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</si>
  <si>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</si>
  <si>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</si>
  <si>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</si>
  <si>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</si>
  <si>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</si>
  <si>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</si>
  <si>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</si>
  <si>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</si>
  <si>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</si>
  <si>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</si>
  <si>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</si>
  <si>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</si>
  <si>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</si>
  <si>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</si>
  <si>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</si>
  <si>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</si>
  <si>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</si>
  <si>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</si>
  <si>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</si>
  <si>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</si>
  <si>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</si>
  <si>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</si>
  <si>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</si>
  <si>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</si>
  <si>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</si>
  <si>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</si>
  <si>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</si>
  <si>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</si>
  <si>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</si>
  <si>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</si>
  <si>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</si>
  <si>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</si>
  <si>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</si>
  <si>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</si>
  <si>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</si>
  <si>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</si>
  <si>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</si>
  <si>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</si>
  <si>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</si>
  <si>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</si>
  <si>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</si>
  <si>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</si>
  <si>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</si>
  <si>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</si>
  <si>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</si>
  <si>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</si>
  <si>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</si>
  <si>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</si>
  <si>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</si>
  <si>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</si>
  <si>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</si>
  <si>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</si>
  <si>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</si>
  <si>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</si>
  <si>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</si>
  <si>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</si>
  <si>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</si>
  <si>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</si>
  <si>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</si>
  <si>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</si>
  <si>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</si>
  <si>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</si>
  <si>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</si>
  <si>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</si>
  <si>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</si>
  <si>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</si>
  <si>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</si>
  <si>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</si>
  <si>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</si>
  <si>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</si>
  <si>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</si>
  <si>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</si>
  <si>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</si>
  <si>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</si>
  <si>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</si>
  <si>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</si>
  <si>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</si>
  <si>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</si>
  <si>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</si>
  <si>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</si>
  <si>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</si>
  <si>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</si>
  <si>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</si>
  <si>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</si>
  <si>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</si>
  <si>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</si>
  <si>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</si>
  <si>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</si>
  <si>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</si>
  <si>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</si>
  <si>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</si>
  <si>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</si>
  <si>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</si>
  <si>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</si>
  <si>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</si>
  <si>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</si>
  <si>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</si>
  <si>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</si>
  <si>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</si>
  <si>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</si>
  <si>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</si>
  <si>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</si>
  <si>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</si>
  <si>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</si>
  <si>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</si>
  <si>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</si>
  <si>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</si>
  <si>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</si>
  <si>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</si>
  <si>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</si>
  <si>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</si>
  <si>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</si>
  <si>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</si>
  <si>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</si>
  <si>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</si>
  <si>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</si>
  <si>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</si>
  <si>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</si>
  <si>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</si>
  <si>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</si>
  <si>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</si>
  <si>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</si>
  <si>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</si>
  <si>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</si>
  <si>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</si>
  <si>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</si>
  <si>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</si>
  <si>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</si>
  <si>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</si>
  <si>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</si>
  <si>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</si>
  <si>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</si>
  <si>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</si>
  <si>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</si>
  <si>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</si>
  <si>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</si>
  <si>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</si>
  <si>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</si>
  <si>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</si>
  <si>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</si>
  <si>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</si>
  <si>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</si>
  <si>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</si>
  <si>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</si>
  <si>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</si>
  <si>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</si>
  <si>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</si>
  <si>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</si>
  <si>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</si>
  <si>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</si>
  <si>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</si>
  <si>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</si>
  <si>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</si>
  <si>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</si>
  <si>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</si>
  <si>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</si>
  <si>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</si>
  <si>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</si>
  <si>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</si>
  <si>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</si>
  <si>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</si>
  <si>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</si>
  <si>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</si>
  <si>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</si>
  <si>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</si>
  <si>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</si>
  <si>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</si>
  <si>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</si>
  <si>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</si>
  <si>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</si>
  <si>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</si>
  <si>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</si>
  <si>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</si>
  <si>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</si>
  <si>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</si>
  <si>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</si>
  <si>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</si>
  <si>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</si>
  <si>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</si>
  <si>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</si>
  <si>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</si>
  <si>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</si>
  <si>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</si>
  <si>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</si>
  <si>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</si>
  <si>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</si>
  <si>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</si>
  <si>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</si>
  <si>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</si>
  <si>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</si>
  <si>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</si>
  <si>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</si>
  <si>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</si>
  <si>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</si>
  <si>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</si>
  <si>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</si>
  <si>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</si>
  <si>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</si>
  <si>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</si>
  <si>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</si>
  <si>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</si>
  <si>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</si>
  <si>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</si>
  <si>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</si>
  <si>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</si>
  <si>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</si>
  <si>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</si>
  <si>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</si>
  <si>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</si>
  <si>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</si>
  <si>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</si>
  <si>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</si>
  <si>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</si>
  <si>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</si>
  <si>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</si>
  <si>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</si>
  <si>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</si>
  <si>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</si>
  <si>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</si>
  <si>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</si>
  <si>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</si>
  <si>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</si>
  <si>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</si>
  <si>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</si>
  <si>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</si>
  <si>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</si>
  <si>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</si>
  <si>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</si>
  <si>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</si>
  <si>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</si>
  <si>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</si>
  <si>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</si>
  <si>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</si>
  <si>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</si>
  <si>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</si>
  <si>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</si>
  <si>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</si>
  <si>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</si>
  <si>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</si>
  <si>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</si>
  <si>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</si>
  <si>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</si>
  <si>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</si>
  <si>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</si>
  <si>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</si>
  <si>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</si>
  <si>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</si>
  <si>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</si>
  <si>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</si>
  <si>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</si>
  <si>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</si>
  <si>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</si>
  <si>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</si>
  <si>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</si>
  <si>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</si>
  <si>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</si>
  <si>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</si>
  <si>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</si>
  <si>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</si>
  <si>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</si>
  <si>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</si>
  <si>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</si>
  <si>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</si>
  <si>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</si>
  <si>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</si>
  <si>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</si>
  <si>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</si>
  <si>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</si>
  <si>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</si>
  <si>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</si>
  <si>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</si>
  <si>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</si>
  <si>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</si>
  <si>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</si>
  <si>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</si>
  <si>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</si>
  <si>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</si>
  <si>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</si>
  <si>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</si>
  <si>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</si>
  <si>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</si>
  <si>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</si>
  <si>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</si>
  <si>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</si>
  <si>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</si>
  <si>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</si>
  <si>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</si>
  <si>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</si>
  <si>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</si>
  <si>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</si>
  <si>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</si>
  <si>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</si>
  <si>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</si>
  <si>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</si>
  <si>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</si>
  <si>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</si>
  <si>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</si>
  <si>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</si>
  <si>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</si>
  <si>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</si>
  <si>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</si>
  <si>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</si>
  <si>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</si>
  <si>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</si>
  <si>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</si>
  <si>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</si>
  <si>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</si>
  <si>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</si>
  <si>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</si>
  <si>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</si>
  <si>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</si>
  <si>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</si>
  <si>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</si>
  <si>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</si>
  <si>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</si>
  <si>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</si>
  <si>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</si>
  <si>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</si>
  <si>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</si>
  <si>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</si>
  <si>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</si>
  <si>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</si>
  <si>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</si>
  <si>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</si>
  <si>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</si>
  <si>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</si>
  <si>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</si>
  <si>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</si>
  <si>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</si>
  <si>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</si>
  <si>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</si>
  <si>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</si>
  <si>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</si>
  <si>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</si>
  <si>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</si>
  <si>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</si>
  <si>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</si>
  <si>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</si>
  <si>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</si>
  <si>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</si>
  <si>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</si>
  <si>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</si>
  <si>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</si>
  <si>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</si>
  <si>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</si>
  <si>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</si>
  <si>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</si>
  <si>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</si>
  <si>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</si>
  <si>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</si>
  <si>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</si>
  <si>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</si>
  <si>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</si>
  <si>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</si>
  <si>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</si>
  <si>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</si>
  <si>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</si>
  <si>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</si>
  <si>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</si>
  <si>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</si>
  <si>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</si>
  <si>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</si>
  <si>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</si>
  <si>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</si>
  <si>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</si>
  <si>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</si>
  <si>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</si>
  <si>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</si>
  <si>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</si>
  <si>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</si>
  <si>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</si>
  <si>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</si>
  <si>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</si>
  <si>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</si>
  <si>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</si>
  <si>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</si>
  <si>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</si>
  <si>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</si>
  <si>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</si>
  <si>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</si>
  <si>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</si>
  <si>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</si>
  <si>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</si>
  <si>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</si>
  <si>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</si>
  <si>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</si>
  <si>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</si>
  <si>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</si>
  <si>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</si>
  <si>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</si>
  <si>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</si>
  <si>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</si>
  <si>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</si>
  <si>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</si>
  <si>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</si>
  <si>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</si>
  <si>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</si>
  <si>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</si>
  <si>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</si>
  <si>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</si>
  <si>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</si>
  <si>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</si>
  <si>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</si>
  <si>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</si>
  <si>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</si>
  <si>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</si>
  <si>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</si>
  <si>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</si>
  <si>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</si>
  <si>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</si>
  <si>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</si>
  <si>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</si>
  <si>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</si>
  <si>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</si>
  <si>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</si>
  <si>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</si>
  <si>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</si>
  <si>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</si>
  <si>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</si>
  <si>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</si>
  <si>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</si>
  <si>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</si>
  <si>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</si>
  <si>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</si>
  <si>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</si>
  <si>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</si>
  <si>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</si>
  <si>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</si>
  <si>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</si>
  <si>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</si>
  <si>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</si>
  <si>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</si>
  <si>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</si>
  <si>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</si>
  <si>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</si>
  <si>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</si>
  <si>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</si>
  <si>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</si>
  <si>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</si>
  <si>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</si>
  <si>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</si>
  <si>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</si>
  <si>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</si>
  <si>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</si>
  <si>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</si>
  <si>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</si>
  <si>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</si>
  <si>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</si>
  <si>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</si>
  <si>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</si>
  <si>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</si>
  <si>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</si>
  <si>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</si>
  <si>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</si>
  <si>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</si>
  <si>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</si>
  <si>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</si>
  <si>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</si>
  <si>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</si>
  <si>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</si>
  <si>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</si>
  <si>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</si>
  <si>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</si>
  <si>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</si>
  <si>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</si>
  <si>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</si>
  <si>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</si>
  <si>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</si>
  <si>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</si>
  <si>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</si>
  <si>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</si>
  <si>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</si>
  <si>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</si>
  <si>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</si>
  <si>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</si>
  <si>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</si>
  <si>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</si>
  <si>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</si>
  <si>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</si>
  <si>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</si>
  <si>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</si>
  <si>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</si>
  <si>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</si>
  <si>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</si>
  <si>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</si>
  <si>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</si>
  <si>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</si>
  <si>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</si>
  <si>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</si>
  <si>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</si>
  <si>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</si>
  <si>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</si>
  <si>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</si>
  <si>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</si>
  <si>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</si>
  <si>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</si>
  <si>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</si>
  <si>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</si>
  <si>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</si>
  <si>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</si>
  <si>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</si>
  <si>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</si>
  <si>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</si>
  <si>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</si>
  <si>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</si>
  <si>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</si>
  <si>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</si>
  <si>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</si>
  <si>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</si>
  <si>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</si>
  <si>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</si>
  <si>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</si>
  <si>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</si>
  <si>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</si>
  <si>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</si>
  <si>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</si>
  <si>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</si>
  <si>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</si>
  <si>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</si>
  <si>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</si>
  <si>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</si>
  <si>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</si>
  <si>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</si>
  <si>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</si>
  <si>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</si>
  <si>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</si>
  <si>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</si>
  <si>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</si>
  <si>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</si>
  <si>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</si>
  <si>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</si>
  <si>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</si>
  <si>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</si>
  <si>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</si>
  <si>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</si>
  <si>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</si>
  <si>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</si>
  <si>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</si>
  <si>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</si>
  <si>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</si>
  <si>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</si>
  <si>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</si>
  <si>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</si>
  <si>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</si>
  <si>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</si>
  <si>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</si>
  <si>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</si>
  <si>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</si>
  <si>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</si>
  <si>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</si>
  <si>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</si>
  <si>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</si>
  <si>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</si>
  <si>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</si>
  <si>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</si>
  <si>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</si>
  <si>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</si>
  <si>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</si>
  <si>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</si>
  <si>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</si>
  <si>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</si>
  <si>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</si>
  <si>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</si>
  <si>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</si>
  <si>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</si>
  <si>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</si>
  <si>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</si>
  <si>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</si>
  <si>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</si>
  <si>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</si>
  <si>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</si>
  <si>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</si>
  <si>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</si>
  <si>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</si>
  <si>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</si>
  <si>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</si>
  <si>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</si>
  <si>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</si>
  <si>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</si>
  <si>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</si>
  <si>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</si>
  <si>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</si>
  <si>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</si>
  <si>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</si>
  <si>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</si>
  <si>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</si>
  <si>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</si>
  <si>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</si>
  <si>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</si>
  <si>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</si>
  <si>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</si>
  <si>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</si>
  <si>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</si>
  <si>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</si>
  <si>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</si>
  <si>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</si>
  <si>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</si>
  <si>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</si>
  <si>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</si>
  <si>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</si>
  <si>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</si>
  <si>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</si>
  <si>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</si>
  <si>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</si>
  <si>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</si>
  <si>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</si>
  <si>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</si>
  <si>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</si>
  <si>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</si>
  <si>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</si>
  <si>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</si>
  <si>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</si>
  <si>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</si>
  <si>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</si>
  <si>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</si>
  <si>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</si>
  <si>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</si>
  <si>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</si>
  <si>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</si>
  <si>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</si>
  <si>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</si>
  <si>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</si>
  <si>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</si>
  <si>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</si>
  <si>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</si>
  <si>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</si>
  <si>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</si>
  <si>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</si>
  <si>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</si>
  <si>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</si>
  <si>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</si>
  <si>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</si>
  <si>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</si>
  <si>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</si>
  <si>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</si>
  <si>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</si>
  <si>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</si>
  <si>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</si>
  <si>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</si>
  <si>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</si>
  <si>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</si>
  <si>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</si>
  <si>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</si>
  <si>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</si>
  <si>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</si>
  <si>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</si>
  <si>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</si>
  <si>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</si>
  <si>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</si>
  <si>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</si>
  <si>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</si>
  <si>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</si>
  <si>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</si>
  <si>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</si>
  <si>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</si>
  <si>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</si>
  <si>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</si>
  <si>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</si>
  <si>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</si>
  <si>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</si>
  <si>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</si>
  <si>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</si>
  <si>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</si>
  <si>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</si>
  <si>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</si>
  <si>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</si>
  <si>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</si>
  <si>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</si>
  <si>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</si>
  <si>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</si>
  <si>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</si>
  <si>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</si>
  <si>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</si>
  <si>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</si>
  <si>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</si>
  <si>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</si>
  <si>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</si>
  <si>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</si>
  <si>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</si>
  <si>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</si>
  <si>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</si>
  <si>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</si>
  <si>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</si>
  <si>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</si>
  <si>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</si>
  <si>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</si>
  <si>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</si>
  <si>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</si>
  <si>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</si>
  <si>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</si>
  <si>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</si>
  <si>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</si>
  <si>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</si>
  <si>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</si>
  <si>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</si>
  <si>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</si>
  <si>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</si>
  <si>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</si>
  <si>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</si>
  <si>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</si>
  <si>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</si>
  <si>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</si>
  <si>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</si>
  <si>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</si>
  <si>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</si>
  <si>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</si>
  <si>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</si>
  <si>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</si>
  <si>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</si>
  <si>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</si>
  <si>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</si>
  <si>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</si>
  <si>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</si>
  <si>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</si>
  <si>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</si>
  <si>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</si>
  <si>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</si>
  <si>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</si>
  <si>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</si>
  <si>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</si>
  <si>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</si>
  <si>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</si>
  <si>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</si>
  <si>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</si>
  <si>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</si>
  <si>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</si>
  <si>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</si>
  <si>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</si>
  <si>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</si>
  <si>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</si>
  <si>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</si>
  <si>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</si>
  <si>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</si>
  <si>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</si>
  <si>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</si>
  <si>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</si>
  <si>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</si>
  <si>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</si>
  <si>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</si>
  <si>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</si>
  <si>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</si>
  <si>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</si>
  <si>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</si>
  <si>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</si>
  <si>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</si>
  <si>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</si>
  <si>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</si>
  <si>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</si>
  <si>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</si>
  <si>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</si>
  <si>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</si>
  <si>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</si>
  <si>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</si>
  <si>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</si>
  <si>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</si>
  <si>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</si>
  <si>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</si>
  <si>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</si>
  <si>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</si>
  <si>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</si>
  <si>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</si>
  <si>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</si>
  <si>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</si>
  <si>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</si>
  <si>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</si>
  <si>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</si>
  <si>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</si>
  <si>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</si>
  <si>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</si>
  <si>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</si>
  <si>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</si>
  <si>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</si>
  <si>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</si>
  <si>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</si>
  <si>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</si>
  <si>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</si>
  <si>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</si>
  <si>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</si>
  <si>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</si>
  <si>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</si>
  <si>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</si>
  <si>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</si>
  <si>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</si>
  <si>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</si>
  <si>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</si>
  <si>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</si>
  <si>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</si>
  <si>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</si>
  <si>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</si>
  <si>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</si>
  <si>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</si>
  <si>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</si>
  <si>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</si>
  <si>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</si>
  <si>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</si>
  <si>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</si>
  <si>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</si>
  <si>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</si>
  <si>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</si>
  <si>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</si>
  <si>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</si>
  <si>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</si>
  <si>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</si>
  <si>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</si>
  <si>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</si>
  <si>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</si>
  <si>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</si>
  <si>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</si>
  <si>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</si>
  <si>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</si>
  <si>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</si>
  <si>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</si>
  <si>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</si>
  <si>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</si>
  <si>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</si>
  <si>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</si>
  <si>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</si>
  <si>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</si>
  <si>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</si>
  <si>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</si>
  <si>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</si>
  <si>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</si>
  <si>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</si>
  <si>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</si>
  <si>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</si>
  <si>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</si>
  <si>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</si>
  <si>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</si>
  <si>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</si>
  <si>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</si>
  <si>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</si>
  <si>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</si>
  <si>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</si>
  <si>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</si>
  <si>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</si>
  <si>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</si>
  <si>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</si>
  <si>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</si>
  <si>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</si>
  <si>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</si>
  <si>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</si>
  <si>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</si>
  <si>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</si>
  <si>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</si>
  <si>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</si>
  <si>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</si>
  <si>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</si>
  <si>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</si>
  <si>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</si>
  <si>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</si>
  <si>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</si>
  <si>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</si>
  <si>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</si>
  <si>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</si>
  <si>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</si>
  <si>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</si>
  <si>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</si>
  <si>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</si>
  <si>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</si>
  <si>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</si>
  <si>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</si>
  <si>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</si>
  <si>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</si>
  <si>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</si>
  <si>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</si>
  <si>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</si>
  <si>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</si>
  <si>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</si>
  <si>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</si>
  <si>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</si>
  <si>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</si>
  <si>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</si>
  <si>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</si>
  <si>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</si>
  <si>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</si>
  <si>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</si>
  <si>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</si>
  <si>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</si>
  <si>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</si>
  <si>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</si>
  <si>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</si>
  <si>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</si>
  <si>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</si>
  <si>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</si>
  <si>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</si>
  <si>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</si>
  <si>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</si>
  <si>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</si>
  <si>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</si>
  <si>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</si>
  <si>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</si>
  <si>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</si>
  <si>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</si>
  <si>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</si>
  <si>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</si>
  <si>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</si>
  <si>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</si>
  <si>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</si>
  <si>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</si>
  <si>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</si>
  <si>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</si>
  <si>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</si>
  <si>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</si>
  <si>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</si>
  <si>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</si>
  <si>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</si>
  <si>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</si>
  <si>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</si>
  <si>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</si>
  <si>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</si>
  <si>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</si>
  <si>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</si>
  <si>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</si>
  <si>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</si>
  <si>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</si>
  <si>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</si>
  <si>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</si>
  <si>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</si>
  <si>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</si>
  <si>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</si>
  <si>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</si>
  <si>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</si>
  <si>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</si>
  <si>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</si>
  <si>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</si>
  <si>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</si>
  <si>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</si>
  <si>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</si>
  <si>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</si>
  <si>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</si>
  <si>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</si>
  <si>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</si>
  <si>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</si>
  <si>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</si>
  <si>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</si>
  <si>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</si>
  <si>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</si>
  <si>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</si>
  <si>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</si>
  <si>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</si>
  <si>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</si>
  <si>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</si>
  <si>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</si>
  <si>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</si>
  <si>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</si>
  <si>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</si>
  <si>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</si>
  <si>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</si>
  <si>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</si>
  <si>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</si>
  <si>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</si>
  <si>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</si>
  <si>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</si>
  <si>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</si>
  <si>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</si>
  <si>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</si>
  <si>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</si>
  <si>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</si>
  <si>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</si>
  <si>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</si>
  <si>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</si>
  <si>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</si>
  <si>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</si>
  <si>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</si>
  <si>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</si>
  <si>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</si>
  <si>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</si>
  <si>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</si>
  <si>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</si>
  <si>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</si>
  <si>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</si>
  <si>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</si>
  <si>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</si>
  <si>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</si>
  <si>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</si>
  <si>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</si>
  <si>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</si>
  <si>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</si>
  <si>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</si>
  <si>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</si>
  <si>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</si>
  <si>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</si>
  <si>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</si>
  <si>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</si>
  <si>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</si>
  <si>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</si>
  <si>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</si>
  <si>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</si>
  <si>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</si>
  <si>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</si>
  <si>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</si>
  <si>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</si>
  <si>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</si>
  <si>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</si>
  <si>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</si>
  <si>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</si>
  <si>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</si>
  <si>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</si>
  <si>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</si>
  <si>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</si>
  <si>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</si>
  <si>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</si>
  <si>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</si>
  <si>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</si>
  <si>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</si>
  <si>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</si>
  <si>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</si>
  <si>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</si>
  <si>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</si>
  <si>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</si>
  <si>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</si>
  <si>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</si>
  <si>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</si>
  <si>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</si>
  <si>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</si>
  <si>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</si>
  <si>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</si>
  <si>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</si>
  <si>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</si>
  <si>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</si>
  <si>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</si>
  <si>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</si>
  <si>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</si>
  <si>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</si>
  <si>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</si>
  <si>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</si>
  <si>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</si>
  <si>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</si>
  <si>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</si>
  <si>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</si>
  <si>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</si>
  <si>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</si>
  <si>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</si>
  <si>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</si>
  <si>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</si>
  <si>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</si>
  <si>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</si>
  <si>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</si>
  <si>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</si>
  <si>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</si>
  <si>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</si>
  <si>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</si>
  <si>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</si>
  <si>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</si>
  <si>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</si>
  <si>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</si>
  <si>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</si>
  <si>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</si>
  <si>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</si>
  <si>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</si>
  <si>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</si>
  <si>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</si>
  <si>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</si>
  <si>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</si>
  <si>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</si>
  <si>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</si>
  <si>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</si>
  <si>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</si>
  <si>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</si>
  <si>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</si>
  <si>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</si>
  <si>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</si>
  <si>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</si>
  <si>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</si>
  <si>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</si>
  <si>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</si>
  <si>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</si>
  <si>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</si>
  <si>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</si>
  <si>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</si>
  <si>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</si>
  <si>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</si>
  <si>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</si>
  <si>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</si>
  <si>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</si>
  <si>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</si>
  <si>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</si>
  <si>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</si>
  <si>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</si>
  <si>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</si>
  <si>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</si>
  <si>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</si>
  <si>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</si>
  <si>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</si>
  <si>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</si>
  <si>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</si>
  <si>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</si>
  <si>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</si>
  <si>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</si>
  <si>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</si>
  <si>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</si>
  <si>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</si>
  <si>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</si>
  <si>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</si>
  <si>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</si>
  <si>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</si>
  <si>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</si>
  <si>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</si>
  <si>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</si>
  <si>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</si>
  <si>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</si>
  <si>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</si>
  <si>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</si>
  <si>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</si>
  <si>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</si>
  <si>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</si>
  <si>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</si>
  <si>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</si>
  <si>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</si>
  <si>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</si>
  <si>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</si>
  <si>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</si>
  <si>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</si>
  <si>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</si>
  <si>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</si>
  <si>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</si>
  <si>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</si>
  <si>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</si>
  <si>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</si>
  <si>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</si>
  <si>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</si>
  <si>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</si>
  <si>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</si>
  <si>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</si>
  <si>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</si>
  <si>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</si>
  <si>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</si>
  <si>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</si>
  <si>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</si>
  <si>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</si>
  <si>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</si>
  <si>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</si>
  <si>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</si>
  <si>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</si>
  <si>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</si>
  <si>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</si>
  <si>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</si>
  <si>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</si>
  <si>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</si>
  <si>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</si>
  <si>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</si>
  <si>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</si>
  <si>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</si>
  <si>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</si>
  <si>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</si>
  <si>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</si>
  <si>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</si>
  <si>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</si>
  <si>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</si>
  <si>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</si>
  <si>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</si>
  <si>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</si>
  <si>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</si>
  <si>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</si>
  <si>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</si>
  <si>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</si>
  <si>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</si>
  <si>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</si>
  <si>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</si>
  <si>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</si>
  <si>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</si>
  <si>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</si>
  <si>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</si>
  <si>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</si>
  <si>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</si>
  <si>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</si>
  <si>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</si>
  <si>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</si>
  <si>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</si>
  <si>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</si>
  <si>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</si>
  <si>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</si>
  <si>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</si>
  <si>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</si>
  <si>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</si>
  <si>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</si>
  <si>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</si>
  <si>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</si>
  <si>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</si>
  <si>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</si>
  <si>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</si>
  <si>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</si>
  <si>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</si>
  <si>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</si>
  <si>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</si>
  <si>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</si>
  <si>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</si>
  <si>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</si>
  <si>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</si>
  <si>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</si>
  <si>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</si>
  <si>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</si>
  <si>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</si>
  <si>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</si>
  <si>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</si>
  <si>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</si>
  <si>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</si>
  <si>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</si>
  <si>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</si>
  <si>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</si>
  <si>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</si>
  <si>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</si>
  <si>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</si>
  <si>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</si>
  <si>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</si>
  <si>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</si>
  <si>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</si>
  <si>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</si>
  <si>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</si>
  <si>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</si>
  <si>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</si>
  <si>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</si>
  <si>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</si>
  <si>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</si>
  <si>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</si>
  <si>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</si>
  <si>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</si>
  <si>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</si>
  <si>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</si>
  <si>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</si>
  <si>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</si>
  <si>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</si>
  <si>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</si>
  <si>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</si>
  <si>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</si>
  <si>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</si>
  <si>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</si>
  <si>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</si>
  <si>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</si>
  <si>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</si>
  <si>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</si>
  <si>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</si>
  <si>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</si>
  <si>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</si>
  <si>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</si>
  <si>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</si>
  <si>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</si>
  <si>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</si>
  <si>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</si>
  <si>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</si>
  <si>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</si>
  <si>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</si>
  <si>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</si>
  <si>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</si>
  <si>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</si>
  <si>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</si>
  <si>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</si>
  <si>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</si>
  <si>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</si>
  <si>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</si>
  <si>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</si>
  <si>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</si>
  <si>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</si>
  <si>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</si>
  <si>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</si>
  <si>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</si>
  <si>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</si>
  <si>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</si>
  <si>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</si>
  <si>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</si>
  <si>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</si>
  <si>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</si>
  <si>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</si>
  <si>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</si>
  <si>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</si>
  <si>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</si>
  <si>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</si>
  <si>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</si>
  <si>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</si>
  <si>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</si>
  <si>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</si>
  <si>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</si>
  <si>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</si>
  <si>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</si>
  <si>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</si>
  <si>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</si>
  <si>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</si>
  <si>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</si>
  <si>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</si>
  <si>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</si>
  <si>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</si>
  <si>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</si>
  <si>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</si>
  <si>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</si>
  <si>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</si>
  <si>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</si>
  <si>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</si>
  <si>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</si>
  <si>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</si>
  <si>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</si>
  <si>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</si>
  <si>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</si>
  <si>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</si>
  <si>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</si>
  <si>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</si>
  <si>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</si>
  <si>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</si>
  <si>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</si>
  <si>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</si>
  <si>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</si>
  <si>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</si>
  <si>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</si>
  <si>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</si>
  <si>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</si>
  <si>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</si>
  <si>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</si>
  <si>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</si>
  <si>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</si>
  <si>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</si>
  <si>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</si>
  <si>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</si>
  <si>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</si>
  <si>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</si>
  <si>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</si>
  <si>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</si>
  <si>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</si>
  <si>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</si>
  <si>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</si>
  <si>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</si>
  <si>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</si>
  <si>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</si>
  <si>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</si>
  <si>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</si>
  <si>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</si>
  <si>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</si>
  <si>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</si>
  <si>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</si>
  <si>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</si>
  <si>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</si>
  <si>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</si>
  <si>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</si>
  <si>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</si>
  <si>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</si>
  <si>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</si>
  <si>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</si>
  <si>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</si>
  <si>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</si>
  <si>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</si>
  <si>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</si>
  <si>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</si>
  <si>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</si>
  <si>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</si>
  <si>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</si>
  <si>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</si>
  <si>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</si>
  <si>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</si>
  <si>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</si>
  <si>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</si>
  <si>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</si>
  <si>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</si>
  <si>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</si>
  <si>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</si>
  <si>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</si>
  <si>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</si>
  <si>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</si>
  <si>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</si>
  <si>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</si>
  <si>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</si>
  <si>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</si>
  <si>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</si>
  <si>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</si>
  <si>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</si>
  <si>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</si>
  <si>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</si>
  <si>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</si>
  <si>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</si>
  <si>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</si>
  <si>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</si>
  <si>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</si>
  <si>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</si>
  <si>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</si>
  <si>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</si>
  <si>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</si>
  <si>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</si>
  <si>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</si>
  <si>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</si>
  <si>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</si>
  <si>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</si>
  <si>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</si>
  <si>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</si>
  <si>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</si>
  <si>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</si>
  <si>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</si>
  <si>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</si>
  <si>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</si>
  <si>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</si>
  <si>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</si>
  <si>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</si>
  <si>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</si>
  <si>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</si>
  <si>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</si>
  <si>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</si>
  <si>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</si>
  <si>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</si>
  <si>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</si>
  <si>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</si>
  <si>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</si>
  <si>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</si>
  <si>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</si>
  <si>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</si>
  <si>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</si>
  <si>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</si>
  <si>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</si>
  <si>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</si>
  <si>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</si>
  <si>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</si>
  <si>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</si>
  <si>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</si>
  <si>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</si>
  <si>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</si>
  <si>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</si>
  <si>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</si>
  <si>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</si>
  <si>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</si>
  <si>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</si>
  <si>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</si>
  <si>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</si>
  <si>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</si>
  <si>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</si>
  <si>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</si>
  <si>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</si>
  <si>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</si>
  <si>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</si>
  <si>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</si>
  <si>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</si>
  <si>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</si>
  <si>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</si>
  <si>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</si>
  <si>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</si>
  <si>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</si>
  <si>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</si>
  <si>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</si>
  <si>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</si>
  <si>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</si>
  <si>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</si>
  <si>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</si>
  <si>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</si>
  <si>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</si>
  <si>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</si>
  <si>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</si>
  <si>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</si>
  <si>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</si>
  <si>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</si>
  <si>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</si>
  <si>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</si>
  <si>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</si>
  <si>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</si>
  <si>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</si>
  <si>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</si>
  <si>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</si>
  <si>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</si>
  <si>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</si>
  <si>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</si>
  <si>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</si>
  <si>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</si>
  <si>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</si>
  <si>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</si>
  <si>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</si>
  <si>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</si>
  <si>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</si>
  <si>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</si>
  <si>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</si>
  <si>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</si>
  <si>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</si>
  <si>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</si>
  <si>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</si>
  <si>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</si>
  <si>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</si>
  <si>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</si>
  <si>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</si>
  <si>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</si>
  <si>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</si>
  <si>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</si>
  <si>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</si>
  <si>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</si>
  <si>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</si>
  <si>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</si>
  <si>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</si>
  <si>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</si>
  <si>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</si>
  <si>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</si>
  <si>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</si>
  <si>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</si>
  <si>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</si>
  <si>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</si>
  <si>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</si>
  <si>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</si>
  <si>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</si>
  <si>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</si>
  <si>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</si>
  <si>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</si>
  <si>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</si>
  <si>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</si>
  <si>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</si>
  <si>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</si>
  <si>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</si>
  <si>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</si>
  <si>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</si>
  <si>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</si>
  <si>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</si>
  <si>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</si>
  <si>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</si>
  <si>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</si>
  <si>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</si>
  <si>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</si>
  <si>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</si>
  <si>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</si>
  <si>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</si>
  <si>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</si>
  <si>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</si>
  <si>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</si>
  <si>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</si>
  <si>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</si>
  <si>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</si>
  <si>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</si>
  <si>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</si>
  <si>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</si>
  <si>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</si>
  <si>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</si>
  <si>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</si>
  <si>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</si>
  <si>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</si>
  <si>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</si>
  <si>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</si>
  <si>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</si>
  <si>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</si>
  <si>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</si>
  <si>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</si>
  <si>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</si>
  <si>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</si>
  <si>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</si>
  <si>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</si>
  <si>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</si>
  <si>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</si>
  <si>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</si>
  <si>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</si>
  <si>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</si>
  <si>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</si>
  <si>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</si>
  <si>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</si>
  <si>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</si>
  <si>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</si>
  <si>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</si>
  <si>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</si>
  <si>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</si>
  <si>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</si>
  <si>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</si>
  <si>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</si>
  <si>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</si>
  <si>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</si>
  <si>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</si>
  <si>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</si>
  <si>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</si>
  <si>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</si>
  <si>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</si>
  <si>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</si>
  <si>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</si>
  <si>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</si>
  <si>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</si>
  <si>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</si>
  <si>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</si>
  <si>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</si>
  <si>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</si>
  <si>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</si>
  <si>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</si>
  <si>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</si>
  <si>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</si>
  <si>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</si>
  <si>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</si>
  <si>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</si>
  <si>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</si>
  <si>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</si>
  <si>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</si>
  <si>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</si>
  <si>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</si>
  <si>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</si>
  <si>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</si>
  <si>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</si>
  <si>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</si>
  <si>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</si>
  <si>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</si>
  <si>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</si>
  <si>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</si>
  <si>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</si>
  <si>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</si>
  <si>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</si>
  <si>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</si>
  <si>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</si>
  <si>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</si>
  <si>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</si>
  <si>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</si>
  <si>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</si>
  <si>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</si>
  <si>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</si>
  <si>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</si>
  <si>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</si>
  <si>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</si>
  <si>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</si>
  <si>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</si>
  <si>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</si>
  <si>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</si>
  <si>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</si>
  <si>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</si>
  <si>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</si>
  <si>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</si>
  <si>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</si>
  <si>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</si>
  <si>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</si>
  <si>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</si>
  <si>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</si>
  <si>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</si>
  <si>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</si>
  <si>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</si>
  <si>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</si>
  <si>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</si>
  <si>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</si>
  <si>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</si>
  <si>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</si>
  <si>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</si>
  <si>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</si>
  <si>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</si>
  <si>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</si>
  <si>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</si>
  <si>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</si>
  <si>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</si>
  <si>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</si>
  <si>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</si>
  <si>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</si>
  <si>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</si>
  <si>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</si>
  <si>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</si>
  <si>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</si>
  <si>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</si>
  <si>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</si>
  <si>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</si>
  <si>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</si>
  <si>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</si>
  <si>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</si>
  <si>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</si>
  <si>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</si>
  <si>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</si>
  <si>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</si>
  <si>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</si>
  <si>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</si>
  <si>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</si>
  <si>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</si>
  <si>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</si>
  <si>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</si>
  <si>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</si>
  <si>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</si>
  <si>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</si>
  <si>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</si>
  <si>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</si>
  <si>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</si>
  <si>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</si>
  <si>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</si>
  <si>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</si>
  <si>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</si>
  <si>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</si>
  <si>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</si>
  <si>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</si>
  <si>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</si>
  <si>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</si>
  <si>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</si>
  <si>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</si>
  <si>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</si>
  <si>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</si>
  <si>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</si>
  <si>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</si>
  <si>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</si>
  <si>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</si>
  <si>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</si>
  <si>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</si>
  <si>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</si>
  <si>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</si>
  <si>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</si>
  <si>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</si>
  <si>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</si>
  <si>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</si>
  <si>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</si>
  <si>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</si>
  <si>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</si>
  <si>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</si>
  <si>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</si>
  <si>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</si>
  <si>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</si>
  <si>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</si>
  <si>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</si>
  <si>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</si>
  <si>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</si>
  <si>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</si>
  <si>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</si>
  <si>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</si>
  <si>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</si>
  <si>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</si>
  <si>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</si>
  <si>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</si>
  <si>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</si>
  <si>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</si>
  <si>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</si>
  <si>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</si>
  <si>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</si>
  <si>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</si>
  <si>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</si>
  <si>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</si>
  <si>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</si>
  <si>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</si>
  <si>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</si>
  <si>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</si>
  <si>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</si>
  <si>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</si>
  <si>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</si>
  <si>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</si>
  <si>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</si>
  <si>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</si>
  <si>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</si>
  <si>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</si>
  <si>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</si>
  <si>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</si>
  <si>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</si>
  <si>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</si>
  <si>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</si>
  <si>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</si>
  <si>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</si>
  <si>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</si>
  <si>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</si>
  <si>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</si>
  <si>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</si>
  <si>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</si>
  <si>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</si>
  <si>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</si>
  <si>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</si>
  <si>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</si>
  <si>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</si>
  <si>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</si>
  <si>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</si>
  <si>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</si>
  <si>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</si>
  <si>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</si>
  <si>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</si>
  <si>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</si>
  <si>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</si>
  <si>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</si>
  <si>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</si>
  <si>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</si>
  <si>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</si>
  <si>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</si>
  <si>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</si>
  <si>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</si>
  <si>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</si>
  <si>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</si>
  <si>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</si>
  <si>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</si>
  <si>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</si>
  <si>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</si>
  <si>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</si>
  <si>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</si>
  <si>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</si>
  <si>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</si>
  <si>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</si>
  <si>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</si>
  <si>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</si>
  <si>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</si>
  <si>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</si>
  <si>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</si>
  <si>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</si>
  <si>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</si>
  <si>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</si>
  <si>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</si>
  <si>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</si>
  <si>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</si>
  <si>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</si>
  <si>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</si>
  <si>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</si>
  <si>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</si>
  <si>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</si>
  <si>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</si>
  <si>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</si>
  <si>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</si>
  <si>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</si>
  <si>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</si>
  <si>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</si>
  <si>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</si>
  <si>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</si>
  <si>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</si>
  <si>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</si>
  <si>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</si>
  <si>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</si>
  <si>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</si>
  <si>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</si>
  <si>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</si>
  <si>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</si>
  <si>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</si>
  <si>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</si>
  <si>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</si>
  <si>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</si>
  <si>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</si>
  <si>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</si>
  <si>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</si>
  <si>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</si>
  <si>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</si>
  <si>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</si>
  <si>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</si>
  <si>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</si>
  <si>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</si>
  <si>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</si>
  <si>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</si>
  <si>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</si>
  <si>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</si>
  <si>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</si>
  <si>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</si>
  <si>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</si>
  <si>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</si>
  <si>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</si>
  <si>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</si>
  <si>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</si>
  <si>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</si>
  <si>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</si>
  <si>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</si>
  <si>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</si>
  <si>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</si>
  <si>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</si>
  <si>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</si>
  <si>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</si>
  <si>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</si>
  <si>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</si>
  <si>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</si>
  <si>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</si>
  <si>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</si>
  <si>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</si>
  <si>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</si>
  <si>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</si>
  <si>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</si>
  <si>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</si>
  <si>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</si>
  <si>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</si>
  <si>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</si>
  <si>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</si>
  <si>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</si>
  <si>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</si>
  <si>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</si>
  <si>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</si>
  <si>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</si>
  <si>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</si>
  <si>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</si>
  <si>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</si>
  <si>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</si>
  <si>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</si>
  <si>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</si>
  <si>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</si>
  <si>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</si>
  <si>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</si>
  <si>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</si>
  <si>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</si>
  <si>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</si>
  <si>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</si>
  <si>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</si>
  <si>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</si>
  <si>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</si>
  <si>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</si>
  <si>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</si>
  <si>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</si>
  <si>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</si>
  <si>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</si>
  <si>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</si>
  <si>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</si>
  <si>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</si>
  <si>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</si>
  <si>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</si>
  <si>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</si>
  <si>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</si>
  <si>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</si>
  <si>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</si>
  <si>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</si>
  <si>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</si>
  <si>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</si>
  <si>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</si>
  <si>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</si>
  <si>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</si>
  <si>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</si>
  <si>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</si>
  <si>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</si>
  <si>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</si>
  <si>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</si>
  <si>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</si>
  <si>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</si>
  <si>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</si>
  <si>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</si>
  <si>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</si>
  <si>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</si>
  <si>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</si>
  <si>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</si>
  <si>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</si>
  <si>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</si>
  <si>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</si>
  <si>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</si>
  <si>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</si>
  <si>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</si>
  <si>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</si>
  <si>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</si>
  <si>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</si>
  <si>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</si>
  <si>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</si>
  <si>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</si>
  <si>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</si>
  <si>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</si>
  <si>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</si>
  <si>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</si>
  <si>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</si>
  <si>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</si>
  <si>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</si>
  <si>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</si>
  <si>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</si>
  <si>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</si>
  <si>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</si>
  <si>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</si>
  <si>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</si>
  <si>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</si>
  <si>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</si>
  <si>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</si>
  <si>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</si>
  <si>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</si>
  <si>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</si>
  <si>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</si>
  <si>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</si>
  <si>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</si>
  <si>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</si>
  <si>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</si>
  <si>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</si>
  <si>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</si>
  <si>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</si>
  <si>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</si>
  <si>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</si>
  <si>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</si>
  <si>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</si>
  <si>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</si>
  <si>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</si>
  <si>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</si>
  <si>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</si>
  <si>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</si>
  <si>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</si>
  <si>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</si>
  <si>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</si>
  <si>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</si>
  <si>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</si>
  <si>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</si>
  <si>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</si>
  <si>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</si>
  <si>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</si>
  <si>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</si>
  <si>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</si>
  <si>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</si>
  <si>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</si>
  <si>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</si>
  <si>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</si>
  <si>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</si>
  <si>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</si>
  <si>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</si>
  <si>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</si>
  <si>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</si>
  <si>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</si>
  <si>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</si>
  <si>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</si>
  <si>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</si>
  <si>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</si>
  <si>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</si>
  <si>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</si>
  <si>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</si>
  <si>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</si>
  <si>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</si>
  <si>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</si>
  <si>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</si>
  <si>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</si>
  <si>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</si>
  <si>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</si>
  <si>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</si>
  <si>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</si>
  <si>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</si>
  <si>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</si>
  <si>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</si>
  <si>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</si>
  <si>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</si>
  <si>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</si>
  <si>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</si>
  <si>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</si>
  <si>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</si>
  <si>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</si>
  <si>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</si>
  <si>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</si>
  <si>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</si>
  <si>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</si>
  <si>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</si>
  <si>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</si>
  <si>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</si>
  <si>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</si>
  <si>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</si>
  <si>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</si>
  <si>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</si>
  <si>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</si>
  <si>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</si>
  <si>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</si>
  <si>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</si>
  <si>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</si>
  <si>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</si>
  <si>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</si>
  <si>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</si>
  <si>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</si>
  <si>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</si>
  <si>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</si>
  <si>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</si>
  <si>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</si>
  <si>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</si>
  <si>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</si>
  <si>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</si>
  <si>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</si>
  <si>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</si>
  <si>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</si>
  <si>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</si>
  <si>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</si>
  <si>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</si>
  <si>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</si>
  <si>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</si>
  <si>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</si>
  <si>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</si>
  <si>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</si>
  <si>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</si>
  <si>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</si>
  <si>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</si>
  <si>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</si>
  <si>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</si>
  <si>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</si>
  <si>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</si>
  <si>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</si>
  <si>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</si>
  <si>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</si>
  <si>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</si>
  <si>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</si>
  <si>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</si>
  <si>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</si>
  <si>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</si>
  <si>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</si>
  <si>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</si>
  <si>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</si>
  <si>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</si>
  <si>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</si>
  <si>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</si>
  <si>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</si>
  <si>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</si>
  <si>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</si>
  <si>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</si>
  <si>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</si>
  <si>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</si>
  <si>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</si>
  <si>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</si>
  <si>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</si>
  <si>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</si>
  <si>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</si>
  <si>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</si>
  <si>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</si>
  <si>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</si>
  <si>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</si>
  <si>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</si>
  <si>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</si>
  <si>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</si>
  <si>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</si>
  <si>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</si>
  <si>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</si>
  <si>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</si>
  <si>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</si>
  <si>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</si>
  <si>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</si>
  <si>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</si>
  <si>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</si>
  <si>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</si>
  <si>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</si>
  <si>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</si>
  <si>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</si>
  <si>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</si>
  <si>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</si>
  <si>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</si>
  <si>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</si>
  <si>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</si>
  <si>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</si>
  <si>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</si>
  <si>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</si>
  <si>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</si>
  <si>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</si>
  <si>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</si>
  <si>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</si>
  <si>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</si>
  <si>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</si>
  <si>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</si>
  <si>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</si>
  <si>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</si>
  <si>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</si>
  <si>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</si>
  <si>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</si>
  <si>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</si>
  <si>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</si>
  <si>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</si>
  <si>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</si>
  <si>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</si>
  <si>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</si>
  <si>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</si>
  <si>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</si>
  <si>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</si>
  <si>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</si>
  <si>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</si>
  <si>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</si>
  <si>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</si>
  <si>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</si>
  <si>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</si>
  <si>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</si>
  <si>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</si>
  <si>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</si>
  <si>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</si>
  <si>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</si>
  <si>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</si>
  <si>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</si>
  <si>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</si>
  <si>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</si>
  <si>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</si>
  <si>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</si>
  <si>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</si>
  <si>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</si>
  <si>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</si>
  <si>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</si>
  <si>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</si>
  <si>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</si>
  <si>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</si>
  <si>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</si>
  <si>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</si>
  <si>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</si>
  <si>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</si>
  <si>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</si>
  <si>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</si>
  <si>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</si>
  <si>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</si>
  <si>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</si>
  <si>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</si>
  <si>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</si>
  <si>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</si>
  <si>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</si>
  <si>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</si>
  <si>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</si>
  <si>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</si>
  <si>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</si>
  <si>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</si>
  <si>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</si>
  <si>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</si>
  <si>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</si>
  <si>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</si>
  <si>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</si>
  <si>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</si>
  <si>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</si>
  <si>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</si>
  <si>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</si>
  <si>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</si>
  <si>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</si>
  <si>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</si>
  <si>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</si>
  <si>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</si>
  <si>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</si>
  <si>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</si>
  <si>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</si>
  <si>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</si>
  <si>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</si>
  <si>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</si>
  <si>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</si>
  <si>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</si>
  <si>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</si>
  <si>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</si>
  <si>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</si>
  <si>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</si>
  <si>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</si>
  <si>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</si>
  <si>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</si>
  <si>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</si>
  <si>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</si>
  <si>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</si>
  <si>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</si>
  <si>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</si>
  <si>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</si>
  <si>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</si>
  <si>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</si>
  <si>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</si>
  <si>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</si>
  <si>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</si>
  <si>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</si>
  <si>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</si>
  <si>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</si>
  <si>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</si>
  <si>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</si>
  <si>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</si>
  <si>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</si>
  <si>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</si>
  <si>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</si>
  <si>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</si>
  <si>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</si>
  <si>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</si>
  <si>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</si>
  <si>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</si>
  <si>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</si>
  <si>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</si>
  <si>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</si>
  <si>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</si>
  <si>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</si>
  <si>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</si>
  <si>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</si>
  <si>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</si>
  <si>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</si>
  <si>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</si>
  <si>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</si>
  <si>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</si>
  <si>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</si>
  <si>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</si>
  <si>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</si>
  <si>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</si>
  <si>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</si>
  <si>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</si>
  <si>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</si>
  <si>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</si>
  <si>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</si>
  <si>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</si>
  <si>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</si>
  <si>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</si>
  <si>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</si>
  <si>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</si>
  <si>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</si>
  <si>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</si>
  <si>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</si>
  <si>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</si>
  <si>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</si>
  <si>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</si>
  <si>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</si>
  <si>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</si>
  <si>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</si>
  <si>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</si>
  <si>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</si>
  <si>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</si>
  <si>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</si>
  <si>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</si>
  <si>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</si>
  <si>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</si>
  <si>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</si>
  <si>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</si>
  <si>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</si>
  <si>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</si>
  <si>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</si>
  <si>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</si>
  <si>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</si>
  <si>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</si>
  <si>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</si>
  <si>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</si>
  <si>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</si>
  <si>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</si>
  <si>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</si>
  <si>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</si>
  <si>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</si>
  <si>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</si>
  <si>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</si>
  <si>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</si>
  <si>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</si>
  <si>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</si>
  <si>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</si>
  <si>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</si>
  <si>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</si>
  <si>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</si>
  <si>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</si>
  <si>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</si>
  <si>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</si>
  <si>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</si>
  <si>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</si>
  <si>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</si>
  <si>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</si>
  <si>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</si>
  <si>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</si>
  <si>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</si>
  <si>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</si>
  <si>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</si>
  <si>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</si>
  <si>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</si>
  <si>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</si>
  <si>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</si>
  <si>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</si>
  <si>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</si>
  <si>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</si>
  <si>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</si>
  <si>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</si>
  <si>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</si>
  <si>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</si>
  <si>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</si>
  <si>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</si>
  <si>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</si>
  <si>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</si>
  <si>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</si>
  <si>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</si>
  <si>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</si>
  <si>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</si>
  <si>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</si>
  <si>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</si>
  <si>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</si>
  <si>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</si>
  <si>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</si>
  <si>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</si>
  <si>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</si>
  <si>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</si>
  <si>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</si>
  <si>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</si>
  <si>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</si>
  <si>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</si>
  <si>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</si>
  <si>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</si>
  <si>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</si>
  <si>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</si>
  <si>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</si>
  <si>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</si>
  <si>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</si>
  <si>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</si>
  <si>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</si>
  <si>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</si>
  <si>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</si>
  <si>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</si>
  <si>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</si>
  <si>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</si>
  <si>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</si>
  <si>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</si>
  <si>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</si>
  <si>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</si>
  <si>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</si>
  <si>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</si>
  <si>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</si>
  <si>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</si>
  <si>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</si>
  <si>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</si>
  <si>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</si>
  <si>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</si>
  <si>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</si>
  <si>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</si>
  <si>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</si>
  <si>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</si>
  <si>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</si>
  <si>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</si>
  <si>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</si>
  <si>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</si>
  <si>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</si>
  <si>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</si>
  <si>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</si>
  <si>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</si>
  <si>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</si>
  <si>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</si>
  <si>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</si>
  <si>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</si>
  <si>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</si>
  <si>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</si>
  <si>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</si>
  <si>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</si>
  <si>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</si>
  <si>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</si>
  <si>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</si>
  <si>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</si>
  <si>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</si>
  <si>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</si>
  <si>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</si>
  <si>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</si>
  <si>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</si>
  <si>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</si>
  <si>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</si>
  <si>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</si>
  <si>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</si>
  <si>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</si>
  <si>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</si>
  <si>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</si>
  <si>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</si>
  <si>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</si>
  <si>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</si>
  <si>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</si>
  <si>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</si>
  <si>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</si>
  <si>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</si>
  <si>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</si>
  <si>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</si>
  <si>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</si>
  <si>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</si>
  <si>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</si>
  <si>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</si>
  <si>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</si>
  <si>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</si>
  <si>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</si>
  <si>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</si>
  <si>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</si>
  <si>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</si>
  <si>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</si>
  <si>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</si>
  <si>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</si>
  <si>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</si>
  <si>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</si>
  <si>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</si>
  <si>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</si>
  <si>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</si>
  <si>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</si>
  <si>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</si>
  <si>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</si>
  <si>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</si>
  <si>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</si>
  <si>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</si>
  <si>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</si>
  <si>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</si>
  <si>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</si>
  <si>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</si>
  <si>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</si>
  <si>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</si>
  <si>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</si>
  <si>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</si>
  <si>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</si>
  <si>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</si>
  <si>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</si>
  <si>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</si>
  <si>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</si>
  <si>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</si>
  <si>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</si>
  <si>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</si>
  <si>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</si>
  <si>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</si>
  <si>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</si>
  <si>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</si>
  <si>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</si>
  <si>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</si>
  <si>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</si>
  <si>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</si>
  <si>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</si>
  <si>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</si>
  <si>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</si>
  <si>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</si>
  <si>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</si>
  <si>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</si>
  <si>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</si>
  <si>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</si>
  <si>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</si>
  <si>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</si>
  <si>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</si>
  <si>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</si>
  <si>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</si>
  <si>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</si>
  <si>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</si>
  <si>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</si>
  <si>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</si>
  <si>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</si>
  <si>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</si>
  <si>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</si>
  <si>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</si>
  <si>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</si>
  <si>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</si>
  <si>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</si>
  <si>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</si>
  <si>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</si>
  <si>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</si>
  <si>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</si>
  <si>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</si>
  <si>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</si>
  <si>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</si>
  <si>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</si>
  <si>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</si>
  <si>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</si>
  <si>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</si>
  <si>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</si>
  <si>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</si>
  <si>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</si>
  <si>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</si>
  <si>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</si>
  <si>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</si>
  <si>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</si>
  <si>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</si>
  <si>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</si>
  <si>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</si>
  <si>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</si>
  <si>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</si>
  <si>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</si>
  <si>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</si>
  <si>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</si>
  <si>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</si>
  <si>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</si>
  <si>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</si>
  <si>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</si>
  <si>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</si>
  <si>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</si>
  <si>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</si>
  <si>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</si>
  <si>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</si>
  <si>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</si>
  <si>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</si>
  <si>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</si>
  <si>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</si>
  <si>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</si>
  <si>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</si>
  <si>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</si>
  <si>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</si>
  <si>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</si>
  <si>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</si>
  <si>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</si>
  <si>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</si>
  <si>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</si>
  <si>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</si>
  <si>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</si>
  <si>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</si>
  <si>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</si>
  <si>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</si>
  <si>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</si>
  <si>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</si>
  <si>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</si>
  <si>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</si>
  <si>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</si>
  <si>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</si>
  <si>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</si>
  <si>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</si>
  <si>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</si>
  <si>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</si>
  <si>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</si>
  <si>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</si>
  <si>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</si>
  <si>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</si>
  <si>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</si>
  <si>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</si>
  <si>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</si>
  <si>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</si>
  <si>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</si>
  <si>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</si>
  <si>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</si>
  <si>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</si>
  <si>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</si>
  <si>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</si>
  <si>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</si>
  <si>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</si>
  <si>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</si>
  <si>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</si>
  <si>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</si>
  <si>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</si>
  <si>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</si>
  <si>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</si>
  <si>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</si>
  <si>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</si>
  <si>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</si>
  <si>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</si>
  <si>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</si>
  <si>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</si>
  <si>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</si>
  <si>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</si>
  <si>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</si>
  <si>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</si>
  <si>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</si>
  <si>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</si>
  <si>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</si>
  <si>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</si>
  <si>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</si>
  <si>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</si>
  <si>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</si>
  <si>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</si>
  <si>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</si>
  <si>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</si>
  <si>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</si>
  <si>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</si>
  <si>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</si>
  <si>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</si>
  <si>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</si>
  <si>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</si>
  <si>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</si>
  <si>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</si>
  <si>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</si>
  <si>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</si>
  <si>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</si>
  <si>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</si>
  <si>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</si>
  <si>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</si>
  <si>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</si>
  <si>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</si>
  <si>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</si>
  <si>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</si>
  <si>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</si>
  <si>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</si>
  <si>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</si>
  <si>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</si>
  <si>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</si>
  <si>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</si>
  <si>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</si>
  <si>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</si>
  <si>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</si>
  <si>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</si>
  <si>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</si>
  <si>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</si>
  <si>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</si>
  <si>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</si>
  <si>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</si>
  <si>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</si>
  <si>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</si>
  <si>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</si>
  <si>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</si>
  <si>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</si>
  <si>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</si>
  <si>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</si>
  <si>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</si>
  <si>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</si>
  <si>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</si>
  <si>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</si>
  <si>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</si>
  <si>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</si>
  <si>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</si>
  <si>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</si>
  <si>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</si>
  <si>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</si>
  <si>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</si>
  <si>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</si>
  <si>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</si>
  <si>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</si>
  <si>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</si>
  <si>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</si>
  <si>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</si>
  <si>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</si>
  <si>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</si>
  <si>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</si>
  <si>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</si>
  <si>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</si>
  <si>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</si>
  <si>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</si>
  <si>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</si>
  <si>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</si>
  <si>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</si>
  <si>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</si>
  <si>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</si>
  <si>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</si>
  <si>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</si>
  <si>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</si>
  <si>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</si>
  <si>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</si>
  <si>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</si>
  <si>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</si>
  <si>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</si>
  <si>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</si>
  <si>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</si>
  <si>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</si>
  <si>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</si>
  <si>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</si>
  <si>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</si>
  <si>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</si>
  <si>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</si>
  <si>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</si>
  <si>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</si>
  <si>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</si>
  <si>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</si>
  <si>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</si>
  <si>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</si>
  <si>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</si>
  <si>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</si>
  <si>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</si>
  <si>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</si>
  <si>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</si>
  <si>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</si>
  <si>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</si>
  <si>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</si>
  <si>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</si>
  <si>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</si>
  <si>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</si>
  <si>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</si>
  <si>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</si>
  <si>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</si>
  <si>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</si>
  <si>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</si>
  <si>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</si>
  <si>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</si>
  <si>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</si>
  <si>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</si>
  <si>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</si>
  <si>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</si>
  <si>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</si>
  <si>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</si>
  <si>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</si>
  <si>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</si>
  <si>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</si>
  <si>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</si>
  <si>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</si>
  <si>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</si>
  <si>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</si>
  <si>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</si>
  <si>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</si>
  <si>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</si>
  <si>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</si>
  <si>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</si>
  <si>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</si>
  <si>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</si>
  <si>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</si>
  <si>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</si>
  <si>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</si>
  <si>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</si>
  <si>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</si>
  <si>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</si>
  <si>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</si>
  <si>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</si>
  <si>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</si>
  <si>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</si>
  <si>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</si>
  <si>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</si>
  <si>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</si>
  <si>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</si>
  <si>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</si>
  <si>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</si>
  <si>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</si>
  <si>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</si>
  <si>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</si>
  <si>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</si>
  <si>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</si>
  <si>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</si>
  <si>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</si>
  <si>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</si>
  <si>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</si>
  <si>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</si>
  <si>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</si>
  <si>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</si>
  <si>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</si>
  <si>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</si>
  <si>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</si>
  <si>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</si>
  <si>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</si>
  <si>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</si>
  <si>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</si>
  <si>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</si>
  <si>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</si>
  <si>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</si>
  <si>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</si>
  <si>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</si>
  <si>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</si>
  <si>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</si>
  <si>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</si>
  <si>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</si>
  <si>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</si>
  <si>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</si>
  <si>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</si>
  <si>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</si>
  <si>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</si>
  <si>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</si>
  <si>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</si>
  <si>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</si>
  <si>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</si>
  <si>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</si>
  <si>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</si>
  <si>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</si>
  <si>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</si>
  <si>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</si>
  <si>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</si>
  <si>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</si>
  <si>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</si>
  <si>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</si>
  <si>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</si>
  <si>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</si>
  <si>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</si>
  <si>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</si>
  <si>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</si>
  <si>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</si>
  <si>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</si>
  <si>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</si>
  <si>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</si>
  <si>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</si>
  <si>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</si>
  <si>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</si>
  <si>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</si>
  <si>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</si>
  <si>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</si>
  <si>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</si>
  <si>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</si>
  <si>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</si>
  <si>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</si>
  <si>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</si>
  <si>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</si>
  <si>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</si>
  <si>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</si>
  <si>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</si>
  <si>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</si>
  <si>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</si>
  <si>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</si>
  <si>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</si>
  <si>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</si>
  <si>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</si>
  <si>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</si>
  <si>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</si>
  <si>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</si>
  <si>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</si>
  <si>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</si>
  <si>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</si>
  <si>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</si>
  <si>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</si>
  <si>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</si>
  <si>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</si>
  <si>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</si>
  <si>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</si>
  <si>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</si>
  <si>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</si>
  <si>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</si>
  <si>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</si>
  <si>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</si>
  <si>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</si>
  <si>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</si>
  <si>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</si>
  <si>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</si>
  <si>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</si>
  <si>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</si>
  <si>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</si>
  <si>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</si>
  <si>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</si>
  <si>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</si>
  <si>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</si>
  <si>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</si>
  <si>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</si>
  <si>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</si>
  <si>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</si>
  <si>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</si>
  <si>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</si>
  <si>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</si>
  <si>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</si>
  <si>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</si>
  <si>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</si>
  <si>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</si>
  <si>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</si>
  <si>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</si>
  <si>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</si>
  <si>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</si>
  <si>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</si>
  <si>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</si>
  <si>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</si>
  <si>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</si>
  <si>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</si>
  <si>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</si>
  <si>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</si>
  <si>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</si>
  <si>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</si>
  <si>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</si>
  <si>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</si>
  <si>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</si>
  <si>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</si>
  <si>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</si>
  <si>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</si>
  <si>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</si>
  <si>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</si>
  <si>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</si>
  <si>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</si>
  <si>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</si>
  <si>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</si>
  <si>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</si>
  <si>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</si>
  <si>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</si>
  <si>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</si>
  <si>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</si>
  <si>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</si>
  <si>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</si>
  <si>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</si>
  <si>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</si>
  <si>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</si>
  <si>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</si>
  <si>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</si>
  <si>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</si>
  <si>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</si>
  <si>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</si>
  <si>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</si>
  <si>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</si>
  <si>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</si>
  <si>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</si>
  <si>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</si>
  <si>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</si>
  <si>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</si>
  <si>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</si>
  <si>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</si>
  <si>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</si>
  <si>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</si>
  <si>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</si>
  <si>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</si>
  <si>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</si>
  <si>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</si>
  <si>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</si>
  <si>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</si>
  <si>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</si>
  <si>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</si>
  <si>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</si>
  <si>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</si>
  <si>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</si>
  <si>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</si>
  <si>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</si>
  <si>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</si>
  <si>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</si>
  <si>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</si>
  <si>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</si>
  <si>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</si>
  <si>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</si>
  <si>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</si>
  <si>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</si>
  <si>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</si>
  <si>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</si>
  <si>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</si>
  <si>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</si>
  <si>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</si>
  <si>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</si>
  <si>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</si>
  <si>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</si>
  <si>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</si>
  <si>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</si>
  <si>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</si>
  <si>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</si>
  <si>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</si>
  <si>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</si>
  <si>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</si>
  <si>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</si>
  <si>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</si>
  <si>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</si>
  <si>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</si>
  <si>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</si>
  <si>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</si>
  <si>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</si>
  <si>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</si>
  <si>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</si>
  <si>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</si>
  <si>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</si>
  <si>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</si>
  <si>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</si>
  <si>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</si>
  <si>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</si>
  <si>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</si>
  <si>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</si>
  <si>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</si>
  <si>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</si>
  <si>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</si>
  <si>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</si>
  <si>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</si>
  <si>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</si>
  <si>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</si>
  <si>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</si>
  <si>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</si>
  <si>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</si>
  <si>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</si>
  <si>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</si>
  <si>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</si>
  <si>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</si>
  <si>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</si>
  <si>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</si>
  <si>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</si>
  <si>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</si>
  <si>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</si>
  <si>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</si>
  <si>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</si>
  <si>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</si>
  <si>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</si>
  <si>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</si>
  <si>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</si>
  <si>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</si>
  <si>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</si>
  <si>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</si>
  <si>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</si>
  <si>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</si>
  <si>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</si>
  <si>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</si>
  <si>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</si>
  <si>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</si>
  <si>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</si>
  <si>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</si>
  <si>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</si>
  <si>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</si>
  <si>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</si>
  <si>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</si>
  <si>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</si>
  <si>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</si>
  <si>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</si>
  <si>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</si>
  <si>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</si>
  <si>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</si>
  <si>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</si>
  <si>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</si>
  <si>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</si>
  <si>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</si>
  <si>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</si>
  <si>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</si>
  <si>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</si>
  <si>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</si>
  <si>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</si>
  <si>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</si>
  <si>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</si>
  <si>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</si>
  <si>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</si>
  <si>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</si>
  <si>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</si>
  <si>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</si>
  <si>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</si>
  <si>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</si>
  <si>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</si>
  <si>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</si>
  <si>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</si>
  <si>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</si>
  <si>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</si>
  <si>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</si>
  <si>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</si>
  <si>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</si>
  <si>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</si>
  <si>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</si>
  <si>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</si>
  <si>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</si>
  <si>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</si>
  <si>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</si>
  <si>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</si>
  <si>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</si>
  <si>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</si>
  <si>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</si>
  <si>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</si>
  <si>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</si>
  <si>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</si>
  <si>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</si>
  <si>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</si>
  <si>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</si>
  <si>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</si>
  <si>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</si>
  <si>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</si>
  <si>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</si>
  <si>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</si>
  <si>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</si>
  <si>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</si>
  <si>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</si>
  <si>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</si>
  <si>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</si>
  <si>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</si>
  <si>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</si>
  <si>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</si>
  <si>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</si>
  <si>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</si>
  <si>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</si>
  <si>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</si>
  <si>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</si>
  <si>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</si>
  <si>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</si>
  <si>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</si>
  <si>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</si>
  <si>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</si>
  <si>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</si>
  <si>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</si>
  <si>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</si>
  <si>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</si>
  <si>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</si>
  <si>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</si>
  <si>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</si>
  <si>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</si>
  <si>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</si>
  <si>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</si>
  <si>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</si>
  <si>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</si>
  <si>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</si>
  <si>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</si>
  <si>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</si>
  <si>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</si>
  <si>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</si>
  <si>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</si>
  <si>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</si>
  <si>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</si>
  <si>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</si>
  <si>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</si>
  <si>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</si>
  <si>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</si>
  <si>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</si>
  <si>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</si>
  <si>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</si>
  <si>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</si>
  <si>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</si>
  <si>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</si>
  <si>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</si>
  <si>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</si>
  <si>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</si>
  <si>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</si>
  <si>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</si>
  <si>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</si>
  <si>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</si>
  <si>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</si>
  <si>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</si>
  <si>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</si>
  <si>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</si>
  <si>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</si>
  <si>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</si>
  <si>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</si>
  <si>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</si>
  <si>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</si>
  <si>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</si>
  <si>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</si>
  <si>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</si>
  <si>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</si>
  <si>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</si>
  <si>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</si>
  <si>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</si>
  <si>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</si>
  <si>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</si>
  <si>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</si>
  <si>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</si>
  <si>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</si>
  <si>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</si>
  <si>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</si>
  <si>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</si>
  <si>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</si>
  <si>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</si>
  <si>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</si>
  <si>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</si>
  <si>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</si>
  <si>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</si>
  <si>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</si>
  <si>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</si>
  <si>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</si>
  <si>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</si>
  <si>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</si>
  <si>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</si>
  <si>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</si>
  <si>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</si>
  <si>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</si>
  <si>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</si>
  <si>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</si>
  <si>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</si>
  <si>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</si>
  <si>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</si>
  <si>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</si>
  <si>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</si>
  <si>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</si>
  <si>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</si>
  <si>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</si>
  <si>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</si>
  <si>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</si>
  <si>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</si>
  <si>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</si>
  <si>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</si>
  <si>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</si>
  <si>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</si>
  <si>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</si>
  <si>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</si>
  <si>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</si>
  <si>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</si>
  <si>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</si>
  <si>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</si>
  <si>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</si>
  <si>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</si>
  <si>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</si>
  <si>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</si>
  <si>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</si>
  <si>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</si>
  <si>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</si>
  <si>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</si>
  <si>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</si>
  <si>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</si>
  <si>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</si>
  <si>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</si>
  <si>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</si>
  <si>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</si>
  <si>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</si>
  <si>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</si>
  <si>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</si>
  <si>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</si>
  <si>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</si>
  <si>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</si>
  <si>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</si>
  <si>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</si>
  <si>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</si>
  <si>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</si>
  <si>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</si>
  <si>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</si>
  <si>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</si>
  <si>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</si>
  <si>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</si>
  <si>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</si>
  <si>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</si>
  <si>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</si>
  <si>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</si>
  <si>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</si>
  <si>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</si>
  <si>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</si>
  <si>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</si>
  <si>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</si>
  <si>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</si>
  <si>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</si>
  <si>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</si>
  <si>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</si>
  <si>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</si>
  <si>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</si>
  <si>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</si>
  <si>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</si>
  <si>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</si>
  <si>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</si>
  <si>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</si>
  <si>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</si>
  <si>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</si>
  <si>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</si>
  <si>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</si>
  <si>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</si>
  <si>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</si>
  <si>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</si>
  <si>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</si>
  <si>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</si>
  <si>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</si>
  <si>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</si>
  <si>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</si>
  <si>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</si>
  <si>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</si>
  <si>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</si>
  <si>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</si>
  <si>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</si>
  <si>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</si>
  <si>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</si>
  <si>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</si>
  <si>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</si>
  <si>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</si>
  <si>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(All)</t>
  </si>
  <si>
    <t>Count of outcomes</t>
  </si>
  <si>
    <t>Launched At</t>
  </si>
  <si>
    <t>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</si>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</sst>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70" fontId="0" fillId="0" borderId="0" xfId="0" applyNumberFormat="1"/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 Outcome!PivotTable2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 by Category</a:t>
            </a:r>
          </a:p>
        </c:rich>
      </c:tx>
      <c:layout>
        <c:manualLayout>
          <c:xMode val="edge"/>
          <c:yMode val="edge"/>
          <c:x val="0.35269562834997426"/>
          <c:y val="7.61793772857263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Outcome'!$B$4:$B$5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2-4B02-9E77-F7F1528AAFFA}"/>
            </c:ext>
          </c:extLst>
        </c:ser>
        <c:ser>
          <c:idx val="1"/>
          <c:order val="1"/>
          <c:tx>
            <c:strRef>
              <c:f>'Category Outcome'!$C$4:$C$5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22-4B02-9E77-F7F1528AAFFA}"/>
            </c:ext>
          </c:extLst>
        </c:ser>
        <c:ser>
          <c:idx val="2"/>
          <c:order val="2"/>
          <c:tx>
            <c:strRef>
              <c:f>'Category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22-4B02-9E77-F7F1528AA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6627952"/>
        <c:axId val="993837664"/>
      </c:barChart>
      <c:catAx>
        <c:axId val="186662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837664"/>
        <c:crosses val="autoZero"/>
        <c:auto val="1"/>
        <c:lblAlgn val="ctr"/>
        <c:lblOffset val="100"/>
        <c:noMultiLvlLbl val="0"/>
      </c:catAx>
      <c:valAx>
        <c:axId val="99383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2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Data.xlsx]Theater in GB!PivotTable3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in GB'!$B$4:$B$5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in GB'!$A$6:$A$7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'Theater in GB'!$B$6:$B$7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1-4E83-B7B8-593D047CCCD1}"/>
            </c:ext>
          </c:extLst>
        </c:ser>
        <c:ser>
          <c:idx val="1"/>
          <c:order val="1"/>
          <c:tx>
            <c:strRef>
              <c:f>'Theater in GB'!$C$4:$C$5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in GB'!$A$6:$A$7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'Theater in GB'!$C$6:$C$7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1-4E83-B7B8-593D047CCCD1}"/>
            </c:ext>
          </c:extLst>
        </c:ser>
        <c:ser>
          <c:idx val="2"/>
          <c:order val="2"/>
          <c:tx>
            <c:strRef>
              <c:f>'Theater in GB'!$D$4:$D$5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in GB'!$A$6:$A$7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'Theater in GB'!$D$6:$D$7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1-4E83-B7B8-593D047CC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5993040"/>
        <c:axId val="1325993456"/>
      </c:barChart>
      <c:catAx>
        <c:axId val="13259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993456"/>
        <c:crosses val="autoZero"/>
        <c:auto val="1"/>
        <c:lblAlgn val="ctr"/>
        <c:lblOffset val="100"/>
        <c:noMultiLvlLbl val="0"/>
      </c:catAx>
      <c:valAx>
        <c:axId val="13259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9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4367344706911637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2-4886-A3CF-30AF3C35F9B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2-4886-A3CF-30AF3C35F9B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E2-4886-A3CF-30AF3C35F9B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E2-4886-A3CF-30AF3C35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232352"/>
        <c:axId val="1992229440"/>
      </c:lineChart>
      <c:catAx>
        <c:axId val="199223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229440"/>
        <c:crosses val="autoZero"/>
        <c:auto val="1"/>
        <c:lblAlgn val="ctr"/>
        <c:lblOffset val="100"/>
        <c:noMultiLvlLbl val="0"/>
      </c:catAx>
      <c:valAx>
        <c:axId val="199222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23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DD04B41-259E-411D-AED6-DD23621471D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57BF3EC-D2F3-49B5-BB86-6CB80D4ABA5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CADC0B-D8A2-40D1-8E49-14BACBE2276B}">
  <sheetPr/>
  <sheetViews>
    <sheetView tabSelected="1" zoomScale="4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385762</xdr:colOff>
      <xdr:row>0</xdr:row>
      <xdr:rowOff>146049</xdr:rowOff>
    </xdr:from>
    <xdr:to>
      <xdr:col>16</xdr:col>
      <xdr:colOff>596900</xdr:colOff>
      <xdr:row>18</xdr:row>
      <xdr:rowOff>34924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D805E-4D7B-AA4A-4DA0-BADB38020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31750</xdr:rowOff>
    </xdr:from>
    <xdr:to>
      <xdr:col>16</xdr:col>
      <xdr:colOff>187325</xdr:colOff>
      <xdr:row>21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F6654E-AE11-ED59-355E-FC5053F0F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2</xdr:row>
      <xdr:rowOff>66675</xdr:rowOff>
    </xdr:from>
    <xdr:to>
      <xdr:col>15</xdr:col>
      <xdr:colOff>19050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85E55-D32A-656C-954F-9570AFB5D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25937308" cy="1883019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8D47A6-FCEC-AC95-0239-6C3F4F9125F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47FA8CF-B9EE-7B01-5F3F-A1B0352BCBD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5937308" cy="1883019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Valle" refreshedDate="44734.690563425924" createdVersion="8" refreshedVersion="8" minRefreshableVersion="3" recordCount="4114" xr:uid="{9500CD22-4B02-4BDD-8239-5C62E41FA62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Valle" refreshedDate="44734.783185069442" createdVersion="8" refreshedVersion="8" minRefreshableVersion="3" recordCount="4114" xr:uid="{61CB4D74-1F79-4DB8-8519-1BB9897D636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ed A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D4DC4-013E-45A5-B3E6-0D195398CD38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33D3D-53B4-4F90-9522-DBBD35883928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43991-93F7-4F05-BF1D-AA541B088B31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95" zoomScaleNormal="95" workbookViewId="0">
      <selection activeCell="D1" sqref="D1:E1048576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6" max="16" width="15.90625" bestFit="1" customWidth="1"/>
    <col min="17" max="17" width="12.953125" customWidth="1"/>
    <col min="18" max="18" width="15.26953125" bestFit="1" customWidth="1"/>
    <col min="19" max="19" width="11.90625" style="13" bestFit="1" customWidth="1"/>
    <col min="20" max="20" width="11.36328125" style="13" customWidth="1"/>
    <col min="21" max="21" width="9.31640625" style="13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4.25" hidden="1" x14ac:dyDescent="0.7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+ROUND((E2/D2)*100,0)</f>
        <v>137</v>
      </c>
      <c r="P2">
        <f>+IFERROR(ROUND(E2/L2,2),0)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.5" hidden="1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+ROUND((E3/D3)*100,0)</f>
        <v>143</v>
      </c>
      <c r="P3">
        <f t="shared" ref="P3:P66" si="1">+IFERROR(ROUND(E3/L3,2),0)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4.25" hidden="1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9.5" hidden="1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9" hidden="1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4.25" hidden="1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4.25" hidden="1" x14ac:dyDescent="0.7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59" hidden="1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29.5" hidden="1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4.25" hidden="1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4.25" hidden="1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59" hidden="1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59" hidden="1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4.25" hidden="1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9.5" hidden="1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4.25" hidden="1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4.25" hidden="1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4.25" hidden="1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4.25" hidden="1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4.25" hidden="1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4.25" hidden="1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4.25" hidden="1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9.5" hidden="1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4.25" hidden="1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9.5" hidden="1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4.25" hidden="1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4.25" hidden="1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4.25" hidden="1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9.5" hidden="1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4.25" hidden="1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4.25" hidden="1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4.25" hidden="1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9" hidden="1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4.25" hidden="1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4.25" hidden="1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4.25" hidden="1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9.5" hidden="1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4.25" hidden="1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4.25" hidden="1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9" hidden="1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59" hidden="1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4.25" hidden="1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4.25" hidden="1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4.25" hidden="1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4.25" hidden="1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4.25" hidden="1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4.25" hidden="1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9" hidden="1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4.25" hidden="1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4.25" hidden="1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4.25" hidden="1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4.25" hidden="1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9.5" hidden="1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9" hidden="1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4.25" hidden="1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9.5" hidden="1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4.25" hidden="1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4.25" hidden="1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4.25" hidden="1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4.25" hidden="1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4.25" hidden="1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4.25" hidden="1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4.25" hidden="1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4.25" hidden="1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4.25" hidden="1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+ROUND((E67/D67)*100,0)</f>
        <v>108</v>
      </c>
      <c r="P67">
        <f t="shared" ref="P67:P130" si="5">+IFERROR(ROUND(E67/L67,2),0)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.5" hidden="1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4.25" hidden="1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9" hidden="1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4.25" hidden="1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4.25" hidden="1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4.25" hidden="1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4.25" hidden="1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4.25" hidden="1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4.25" hidden="1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4.25" hidden="1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4.25" hidden="1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4.25" hidden="1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8.5" hidden="1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4.25" hidden="1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4.25" hidden="1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4.25" hidden="1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4.25" hidden="1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4.25" hidden="1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4.25" hidden="1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4.25" hidden="1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9" hidden="1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4.25" hidden="1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4.25" hidden="1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4.25" hidden="1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9.5" hidden="1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4.25" hidden="1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4.25" hidden="1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9" hidden="1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4.25" hidden="1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4.25" hidden="1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9" hidden="1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4.25" hidden="1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4.25" hidden="1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9.5" hidden="1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4.25" hidden="1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4.25" hidden="1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4.25" hidden="1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4.25" hidden="1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9.5" hidden="1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4.25" hidden="1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4.25" hidden="1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4.25" hidden="1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4.25" hidden="1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4.25" hidden="1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4.25" hidden="1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4.25" hidden="1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9.5" hidden="1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4.25" hidden="1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4.25" hidden="1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9" hidden="1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9.5" hidden="1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4.25" hidden="1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9" hidden="1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9" hidden="1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9.5" hidden="1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59" hidden="1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4.25" hidden="1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4.25" hidden="1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4.25" hidden="1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4.25" hidden="1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9.5" hidden="1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9" hidden="1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+ROUND((E131/D131)*100,0)</f>
        <v>0</v>
      </c>
      <c r="P131">
        <f t="shared" ref="P131:P194" si="9">+IFERROR(ROUND(E131/L131,2),0)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4.25" hidden="1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59" hidden="1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9.5" hidden="1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9.5" hidden="1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4.25" hidden="1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9" hidden="1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4.25" hidden="1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4.25" hidden="1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4.25" hidden="1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4.25" hidden="1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4.25" hidden="1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4.25" hidden="1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4.25" hidden="1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4.25" hidden="1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4.25" hidden="1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4.25" hidden="1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9.5" hidden="1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4.25" hidden="1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4.25" hidden="1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4.25" hidden="1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4.25" hidden="1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9.5" hidden="1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4.25" hidden="1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4.25" hidden="1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9" hidden="1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9" hidden="1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4.25" hidden="1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4.25" hidden="1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4.25" hidden="1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4.25" hidden="1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4.25" hidden="1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4.25" hidden="1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9" hidden="1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4.25" hidden="1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9.5" hidden="1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4.25" hidden="1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4.25" hidden="1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4.25" hidden="1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4.25" hidden="1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59" hidden="1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4.25" hidden="1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4.25" hidden="1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4.25" hidden="1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4.25" hidden="1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4.25" hidden="1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4.25" hidden="1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9.5" hidden="1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9.5" hidden="1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9.5" hidden="1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4.25" hidden="1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4.25" hidden="1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4.25" hidden="1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4.25" hidden="1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4.25" hidden="1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4.25" hidden="1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59" hidden="1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4.25" hidden="1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4.25" hidden="1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9" hidden="1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9" hidden="1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+ROUND((E195/D195)*100,0)</f>
        <v>0</v>
      </c>
      <c r="P195">
        <f t="shared" ref="P195:P258" si="13">+IFERROR(ROUND(E195/L195,2),0)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4.25" hidden="1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4.25" hidden="1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4.25" hidden="1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4.25" hidden="1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4.25" hidden="1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4.25" hidden="1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9.5" hidden="1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4.25" hidden="1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4.25" hidden="1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4.25" hidden="1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4.25" hidden="1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4.25" hidden="1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4.25" hidden="1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59" hidden="1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4.25" hidden="1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4.25" hidden="1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4.25" hidden="1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9.5" hidden="1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4.25" hidden="1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59" hidden="1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4.25" hidden="1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4.25" hidden="1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4.25" hidden="1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9.5" hidden="1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4.25" hidden="1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4.25" hidden="1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59" hidden="1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59" hidden="1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4.25" hidden="1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4.25" hidden="1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4.25" hidden="1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9.5" hidden="1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4.25" hidden="1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4.25" hidden="1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4.25" hidden="1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4.25" hidden="1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4.25" hidden="1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4.25" hidden="1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4.25" hidden="1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4.25" hidden="1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9.5" hidden="1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4.25" hidden="1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4.25" hidden="1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9" hidden="1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4.25" hidden="1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4.25" hidden="1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4.25" hidden="1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9" hidden="1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4.25" hidden="1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4.25" hidden="1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9" hidden="1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4.25" hidden="1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9" hidden="1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4.25" hidden="1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4.25" hidden="1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4.25" hidden="1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9" hidden="1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4.25" hidden="1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9.5" hidden="1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59" hidden="1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4.25" hidden="1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+ROUND((E259/D259)*100,0)</f>
        <v>107</v>
      </c>
      <c r="P259">
        <f t="shared" ref="P259:P322" si="17">+IFERROR(ROUND(E259/L259,2),0)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9" hidden="1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9" hidden="1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4.25" hidden="1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9.5" hidden="1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9.5" hidden="1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9" hidden="1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9" hidden="1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9" hidden="1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9" hidden="1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4.25" hidden="1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4.25" hidden="1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4.25" hidden="1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4.25" hidden="1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4.25" hidden="1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4.25" hidden="1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59" hidden="1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4.25" hidden="1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4.25" hidden="1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4.25" hidden="1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59" hidden="1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9.5" hidden="1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4.25" hidden="1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4.25" hidden="1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4.25" hidden="1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4.25" hidden="1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9.5" hidden="1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4.25" hidden="1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4.25" hidden="1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4.25" hidden="1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9.5" hidden="1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9" hidden="1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4.25" hidden="1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9.5" hidden="1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4.25" hidden="1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9" hidden="1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4.25" hidden="1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3.75" hidden="1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4.25" hidden="1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4.25" hidden="1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4.25" hidden="1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9.5" hidden="1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9" hidden="1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4.25" hidden="1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4.25" hidden="1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9" hidden="1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4.25" hidden="1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9.5" hidden="1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4.25" hidden="1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9.5" hidden="1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4.25" hidden="1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4.25" hidden="1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4.25" hidden="1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4.25" hidden="1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9" hidden="1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9" hidden="1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4.25" hidden="1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4.25" hidden="1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9.5" hidden="1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4.25" hidden="1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4.25" hidden="1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9" hidden="1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4.25" hidden="1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4.25" hidden="1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+ROUND((E323/D323)*100,0)</f>
        <v>103</v>
      </c>
      <c r="P323">
        <f t="shared" ref="P323:P386" si="21">+IFERROR(ROUND(E323/L323,2),0)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4.25" hidden="1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4.25" hidden="1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4.25" hidden="1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4.25" hidden="1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4.25" hidden="1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4.25" hidden="1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4.25" hidden="1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4.25" hidden="1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4.25" hidden="1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4.25" hidden="1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4.25" hidden="1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4.25" hidden="1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9" hidden="1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4.25" hidden="1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4.25" hidden="1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4.25" hidden="1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4.25" hidden="1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4.25" hidden="1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4.25" hidden="1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4.25" hidden="1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9.5" hidden="1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4.25" hidden="1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4.25" hidden="1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4.25" hidden="1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4.25" hidden="1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4.25" hidden="1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4.25" hidden="1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4.25" hidden="1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4.25" hidden="1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4.25" hidden="1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4.25" hidden="1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59" hidden="1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4.25" hidden="1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4.25" hidden="1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4.25" hidden="1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59" hidden="1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4.25" hidden="1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4.25" hidden="1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4.25" hidden="1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4.25" hidden="1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9" hidden="1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9" hidden="1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4.25" hidden="1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4.25" hidden="1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4.25" hidden="1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4.25" hidden="1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4.25" hidden="1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4.25" hidden="1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4.25" hidden="1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4.25" hidden="1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9.5" hidden="1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4.25" hidden="1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4.25" hidden="1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4.25" hidden="1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4.25" hidden="1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4.25" hidden="1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9" hidden="1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4.25" hidden="1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9" hidden="1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4.25" hidden="1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9" hidden="1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4.25" hidden="1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4.25" hidden="1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4.25" hidden="1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+ROUND((E387/D387)*100,0)</f>
        <v>106</v>
      </c>
      <c r="P387">
        <f t="shared" ref="P387:P450" si="25">+IFERROR(ROUND(E387/L387,2),0)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4.25" hidden="1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9" hidden="1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4.25" hidden="1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9" hidden="1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4.25" hidden="1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4.25" hidden="1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4.25" hidden="1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4.25" hidden="1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4.25" hidden="1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4.25" hidden="1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4.25" hidden="1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9" hidden="1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4.25" hidden="1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4.25" hidden="1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4.25" hidden="1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4.25" hidden="1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4.25" hidden="1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4.25" hidden="1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4.25" hidden="1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29.5" hidden="1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4.25" hidden="1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4.25" hidden="1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4.25" hidden="1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4.25" hidden="1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4.25" hidden="1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4.25" hidden="1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4.25" hidden="1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4.25" hidden="1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4.25" hidden="1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9" hidden="1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4.25" hidden="1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4.25" hidden="1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4.25" hidden="1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4.25" hidden="1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4.25" hidden="1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59" hidden="1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4.25" hidden="1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4.25" hidden="1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4.25" hidden="1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4.25" hidden="1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4.25" hidden="1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9" hidden="1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9.5" hidden="1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9" hidden="1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4.25" hidden="1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4.25" hidden="1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9" hidden="1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9" hidden="1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9" hidden="1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9" hidden="1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4.25" hidden="1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4.25" hidden="1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4.25" hidden="1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4.25" hidden="1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4.25" hidden="1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4.25" hidden="1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4.25" hidden="1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4.25" hidden="1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4.25" hidden="1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4.25" hidden="1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4.25" hidden="1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4.25" hidden="1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4.25" hidden="1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+ROUND((E451/D451)*100,0)</f>
        <v>2</v>
      </c>
      <c r="P451">
        <f t="shared" ref="P451:P514" si="29">+IFERROR(ROUND(E451/L451,2),0)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4.25" hidden="1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4.25" hidden="1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9.5" hidden="1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4.25" hidden="1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4.25" hidden="1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4.25" hidden="1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59" hidden="1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4.25" hidden="1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4.25" hidden="1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4.25" hidden="1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9.5" hidden="1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4.25" hidden="1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59" hidden="1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4.25" hidden="1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9.5" hidden="1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4.25" hidden="1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4.25" hidden="1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4.25" hidden="1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9.5" hidden="1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4.25" hidden="1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9" hidden="1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4.25" hidden="1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4.25" hidden="1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4.25" hidden="1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9" hidden="1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9.5" hidden="1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9" hidden="1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4.25" hidden="1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4.25" hidden="1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4.25" hidden="1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4.25" hidden="1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4.25" hidden="1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9" hidden="1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9" hidden="1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4.25" hidden="1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4.25" hidden="1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4.25" hidden="1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4.25" hidden="1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4.25" hidden="1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4.25" hidden="1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4.25" hidden="1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4.25" hidden="1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4.25" hidden="1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4.25" hidden="1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9.5" hidden="1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4.25" hidden="1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9" hidden="1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9" hidden="1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4.25" hidden="1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9" hidden="1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4.25" hidden="1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4.25" hidden="1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4.25" hidden="1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4.25" hidden="1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4.25" hidden="1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9" hidden="1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4.25" hidden="1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4.25" hidden="1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4.25" hidden="1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4.25" hidden="1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9.5" hidden="1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+ROUND((E515/D515)*100,0)</f>
        <v>14</v>
      </c>
      <c r="P515">
        <f t="shared" ref="P515:P578" si="33">+IFERROR(ROUND(E515/L515,2),0)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4.25" hidden="1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4.25" hidden="1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9.5" hidden="1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4.25" hidden="1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59" hidden="1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4.25" hidden="1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4.25" hidden="1" x14ac:dyDescent="0.7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4.25" hidden="1" x14ac:dyDescent="0.7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4.25" hidden="1" x14ac:dyDescent="0.7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4.25" hidden="1" x14ac:dyDescent="0.7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4.25" hidden="1" x14ac:dyDescent="0.7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9" hidden="1" x14ac:dyDescent="0.7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4.25" hidden="1" x14ac:dyDescent="0.7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9" hidden="1" x14ac:dyDescent="0.7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9.5" hidden="1" x14ac:dyDescent="0.7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4.25" hidden="1" x14ac:dyDescent="0.7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4.25" hidden="1" x14ac:dyDescent="0.7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4.25" hidden="1" x14ac:dyDescent="0.7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4.25" hidden="1" x14ac:dyDescent="0.7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4.25" hidden="1" x14ac:dyDescent="0.7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4.25" hidden="1" x14ac:dyDescent="0.7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4.25" hidden="1" x14ac:dyDescent="0.7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59" hidden="1" x14ac:dyDescent="0.7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4.25" hidden="1" x14ac:dyDescent="0.7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4.25" hidden="1" x14ac:dyDescent="0.7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4.25" hidden="1" x14ac:dyDescent="0.7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9" hidden="1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4.25" hidden="1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4.25" hidden="1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4.25" hidden="1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4.25" hidden="1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4.25" hidden="1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4.25" hidden="1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59" hidden="1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4.25" hidden="1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9" hidden="1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4.25" hidden="1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4.25" hidden="1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4.25" hidden="1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4.25" hidden="1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4.25" hidden="1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4.25" hidden="1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9.5" hidden="1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4.25" hidden="1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4.25" hidden="1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59" hidden="1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4.25" hidden="1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4.25" hidden="1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4.25" hidden="1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4.25" hidden="1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9" hidden="1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4.25" hidden="1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4.25" hidden="1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4.25" hidden="1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9" hidden="1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4.25" hidden="1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9.5" hidden="1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4.25" hidden="1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4.25" hidden="1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59" hidden="1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4.25" hidden="1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9" hidden="1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4.25" hidden="1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4.25" hidden="1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+ROUND((E579/D579)*100,0)</f>
        <v>0</v>
      </c>
      <c r="P579">
        <f t="shared" ref="P579:P642" si="37">+IFERROR(ROUND(E579/L579,2),0)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.5" hidden="1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9.5" hidden="1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4.25" hidden="1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4.25" hidden="1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59" hidden="1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4.25" hidden="1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4.25" hidden="1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4.25" hidden="1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4.25" hidden="1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3.75" hidden="1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4.25" hidden="1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59" hidden="1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4.25" hidden="1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4.25" hidden="1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9" hidden="1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9.5" hidden="1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4.25" hidden="1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4.25" hidden="1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4.25" hidden="1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9.5" hidden="1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4.25" hidden="1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9.5" hidden="1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4.25" hidden="1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4.25" hidden="1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4.25" hidden="1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4.25" hidden="1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9.5" hidden="1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59" hidden="1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4.25" hidden="1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4.25" hidden="1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4.25" hidden="1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4.25" hidden="1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4.25" hidden="1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9.5" hidden="1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4.25" hidden="1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4.25" hidden="1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4.25" hidden="1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4.25" hidden="1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59" hidden="1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4.25" hidden="1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9.5" hidden="1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4.25" hidden="1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4.25" hidden="1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4.25" hidden="1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59" hidden="1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4.25" hidden="1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4.25" hidden="1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4.25" hidden="1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4.25" hidden="1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4.25" hidden="1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4.25" hidden="1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59" hidden="1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9.5" hidden="1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4.25" hidden="1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4.25" hidden="1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9.5" hidden="1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9.5" hidden="1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4.25" hidden="1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4.25" hidden="1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9.5" hidden="1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4.25" hidden="1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4.25" hidden="1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+ROUND((E643/D643)*100,0)</f>
        <v>119</v>
      </c>
      <c r="P643">
        <f t="shared" ref="P643:P706" si="41">+IFERROR(ROUND(E643/L643,2),0)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4.25" hidden="1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4.25" hidden="1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4.25" hidden="1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9.5" hidden="1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4.25" hidden="1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4.25" hidden="1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9.5" hidden="1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4.25" hidden="1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4.25" hidden="1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4.25" hidden="1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59" hidden="1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59" hidden="1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4.25" hidden="1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4.25" hidden="1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4.25" hidden="1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4.25" hidden="1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4.25" hidden="1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4.25" hidden="1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4.25" hidden="1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4.25" hidden="1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4.25" hidden="1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4.25" hidden="1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4.25" hidden="1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4.25" hidden="1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59" hidden="1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4.25" hidden="1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9" hidden="1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59" hidden="1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59" hidden="1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4.25" hidden="1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59" hidden="1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9.5" hidden="1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4.25" hidden="1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9" hidden="1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59" hidden="1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4.25" hidden="1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4.25" hidden="1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59" hidden="1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4.25" hidden="1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4.25" hidden="1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4.25" hidden="1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9.5" hidden="1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4.25" hidden="1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9" hidden="1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4.25" hidden="1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4.25" hidden="1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4.25" hidden="1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9.5" hidden="1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4.25" hidden="1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4.25" hidden="1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4.25" hidden="1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4.25" hidden="1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59" hidden="1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9.5" hidden="1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4.25" hidden="1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4.25" hidden="1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4.25" hidden="1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4.25" hidden="1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4.25" hidden="1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4.25" hidden="1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4.25" hidden="1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4.25" hidden="1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9.5" hidden="1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+ROUND((E707/D707)*100,0)</f>
        <v>1</v>
      </c>
      <c r="P707">
        <f t="shared" ref="P707:P770" si="45">+IFERROR(ROUND(E707/L707,2),0)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4.25" hidden="1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4.25" hidden="1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4.25" hidden="1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9.5" hidden="1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9.5" hidden="1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59" hidden="1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59" hidden="1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4.25" hidden="1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4.25" hidden="1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59" hidden="1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4.25" hidden="1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4.25" hidden="1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4.25" hidden="1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4.25" hidden="1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9" hidden="1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4.25" hidden="1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9.5" hidden="1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4.25" hidden="1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4.25" hidden="1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4.25" hidden="1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59" hidden="1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4.25" hidden="1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4.25" hidden="1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9.5" hidden="1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4.25" hidden="1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4.25" hidden="1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9" hidden="1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4.25" hidden="1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4.25" hidden="1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4.25" hidden="1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4.25" hidden="1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9.5" hidden="1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4.25" hidden="1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59" hidden="1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9.5" hidden="1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59" hidden="1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4.25" hidden="1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4.25" hidden="1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4.25" hidden="1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29.5" hidden="1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4.25" hidden="1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4.25" hidden="1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4.25" hidden="1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4.25" hidden="1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4.25" hidden="1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59" hidden="1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4.25" hidden="1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4.25" hidden="1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4.25" hidden="1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4.25" hidden="1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4.25" hidden="1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9.5" hidden="1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4.25" hidden="1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4.25" hidden="1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4.25" hidden="1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4.25" hidden="1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4.25" hidden="1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4.25" hidden="1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4.25" hidden="1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4.25" hidden="1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59" hidden="1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4.25" hidden="1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59" hidden="1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+ROUND((E771/D771)*100,0)</f>
        <v>41</v>
      </c>
      <c r="P771">
        <f t="shared" ref="P771:P834" si="49">+IFERROR(ROUND(E771/L771,2),0)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4.25" hidden="1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4.25" hidden="1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9" hidden="1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4.25" hidden="1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4.25" hidden="1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4.25" hidden="1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4.25" hidden="1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59" hidden="1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4.25" hidden="1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59" hidden="1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4.25" hidden="1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4.25" hidden="1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4.25" hidden="1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4.25" hidden="1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4.25" hidden="1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4.25" hidden="1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4.25" hidden="1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4.25" hidden="1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4.25" hidden="1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4.25" hidden="1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4.25" hidden="1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4.25" hidden="1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9.5" hidden="1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4.25" hidden="1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4.25" hidden="1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4.25" hidden="1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9" hidden="1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4.25" hidden="1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4.25" hidden="1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4.25" hidden="1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4.25" hidden="1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4.25" hidden="1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59" hidden="1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4.25" hidden="1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4.25" hidden="1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4.25" hidden="1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9.5" hidden="1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4.25" hidden="1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4.25" hidden="1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4.25" hidden="1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9.5" hidden="1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4.25" hidden="1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9.5" hidden="1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4.25" hidden="1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9.5" hidden="1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9.5" hidden="1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4.25" hidden="1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4.25" hidden="1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9.5" hidden="1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4.25" hidden="1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4.25" hidden="1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4.25" hidden="1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4.25" hidden="1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59" hidden="1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9.5" hidden="1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4.25" hidden="1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59" hidden="1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59" hidden="1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59" hidden="1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4.25" hidden="1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29.5" hidden="1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4.25" hidden="1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+ROUND((E835/D835)*100,0)</f>
        <v>102</v>
      </c>
      <c r="P835">
        <f t="shared" ref="P835:P898" si="53">+IFERROR(ROUND(E835/L835,2),0)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9" hidden="1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4.25" hidden="1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4.25" hidden="1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4.25" hidden="1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4.25" hidden="1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4.25" hidden="1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59" hidden="1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4.25" hidden="1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4.25" hidden="1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59" hidden="1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4.25" hidden="1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4.25" hidden="1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9.5" hidden="1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4.25" hidden="1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9" hidden="1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4.25" hidden="1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4.25" hidden="1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9.5" hidden="1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4.25" hidden="1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4.25" hidden="1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9.5" hidden="1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59" hidden="1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4.25" hidden="1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4.25" hidden="1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4.25" hidden="1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4.25" hidden="1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4.25" hidden="1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4.25" hidden="1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4.25" hidden="1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4.25" hidden="1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4.25" hidden="1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4.25" hidden="1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59" hidden="1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9" hidden="1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9" hidden="1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4.25" hidden="1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4.25" hidden="1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4.25" hidden="1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9.5" hidden="1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59" hidden="1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9" hidden="1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9.5" hidden="1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4.25" hidden="1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4.25" hidden="1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4.25" hidden="1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4.25" hidden="1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4.25" hidden="1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4.25" hidden="1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59" hidden="1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4.25" hidden="1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4.25" hidden="1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59" hidden="1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4.25" hidden="1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9" hidden="1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4.25" hidden="1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59" hidden="1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4.25" hidden="1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4.25" hidden="1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4.25" hidden="1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4.25" hidden="1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59" hidden="1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4.25" hidden="1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4.25" hidden="1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+ROUND((E899/D899)*100,0)</f>
        <v>0</v>
      </c>
      <c r="P899">
        <f t="shared" ref="P899:P962" si="57">+IFERROR(ROUND(E899/L899,2),0)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4.25" hidden="1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4.25" hidden="1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9.5" hidden="1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9" hidden="1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9" hidden="1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4.25" hidden="1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4.25" hidden="1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4.25" hidden="1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9.5" hidden="1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4.25" hidden="1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4.25" hidden="1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9" hidden="1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4.25" hidden="1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4.25" hidden="1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4.25" hidden="1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4.25" hidden="1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4.25" hidden="1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4.25" hidden="1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4.25" hidden="1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4.25" hidden="1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59" hidden="1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4.25" hidden="1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4.25" hidden="1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4.25" hidden="1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4.25" hidden="1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4.25" hidden="1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4.25" hidden="1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9" hidden="1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9.5" hidden="1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4.25" hidden="1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4.25" hidden="1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9" hidden="1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4.25" hidden="1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9.5" hidden="1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4.25" hidden="1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4.25" hidden="1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4.25" hidden="1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4.25" hidden="1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4.25" hidden="1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4.25" hidden="1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4.25" hidden="1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4.25" hidden="1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9" hidden="1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59" hidden="1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9.5" hidden="1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4.25" hidden="1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4.25" hidden="1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4.25" hidden="1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59" hidden="1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9" hidden="1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4.25" hidden="1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4.25" hidden="1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9.5" hidden="1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4.25" hidden="1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4.25" hidden="1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4.25" hidden="1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9" hidden="1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9.5" hidden="1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59" hidden="1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4.25" hidden="1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4.25" hidden="1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4.25" hidden="1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+ROUND((E963/D963)*100,0)</f>
        <v>42</v>
      </c>
      <c r="P963">
        <f t="shared" ref="P963:P1026" si="61">+IFERROR(ROUND(E963/L963,2),0)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4.25" hidden="1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9.5" hidden="1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4.25" hidden="1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4.25" hidden="1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4.25" hidden="1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4.25" hidden="1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4.25" hidden="1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9.5" hidden="1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59" hidden="1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4.25" hidden="1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4.25" hidden="1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4.25" hidden="1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4.25" hidden="1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4.25" hidden="1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4.25" hidden="1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4.25" hidden="1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4.25" hidden="1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4.25" hidden="1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59" hidden="1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59" hidden="1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9.5" hidden="1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9" hidden="1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3.75" hidden="1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4.25" hidden="1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59" hidden="1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4.25" hidden="1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9" hidden="1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29.5" hidden="1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4.25" hidden="1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3.75" hidden="1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4.25" hidden="1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4.25" hidden="1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9" hidden="1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4.25" hidden="1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4.25" hidden="1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9.5" hidden="1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4.25" hidden="1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4.25" hidden="1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4.25" hidden="1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59" hidden="1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4.25" hidden="1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4.25" hidden="1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9.5" hidden="1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4.25" hidden="1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4.25" hidden="1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4.25" hidden="1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4.25" hidden="1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59" hidden="1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4.25" hidden="1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4.25" hidden="1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9" hidden="1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4.25" hidden="1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9.5" hidden="1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9.5" hidden="1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4.25" hidden="1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59" hidden="1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4.25" hidden="1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4.25" hidden="1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4.25" hidden="1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4.25" hidden="1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9.5" hidden="1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4.25" hidden="1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4.25" hidden="1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29.5" hidden="1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+ROUND((E1027/D1027)*100,0)</f>
        <v>110</v>
      </c>
      <c r="P1027">
        <f t="shared" ref="P1027:P1090" si="65">+IFERROR(ROUND(E1027/L1027,2),0)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9" hidden="1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4.25" hidden="1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4.25" hidden="1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9.5" hidden="1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9.5" hidden="1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59" hidden="1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4.25" hidden="1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4.25" hidden="1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4.25" hidden="1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4.25" hidden="1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4.25" hidden="1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4.25" hidden="1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4.25" hidden="1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4.25" hidden="1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4.25" hidden="1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4.25" hidden="1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4.25" hidden="1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4.25" hidden="1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4.25" hidden="1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4.25" hidden="1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4.25" hidden="1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4.25" hidden="1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9.5" hidden="1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4.25" hidden="1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9" hidden="1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4.25" hidden="1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59" hidden="1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4.25" hidden="1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59" hidden="1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4.25" hidden="1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4.25" hidden="1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4.25" hidden="1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9.5" hidden="1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4.25" hidden="1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4.25" hidden="1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4.25" hidden="1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4.25" hidden="1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4.25" hidden="1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9" hidden="1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4.25" hidden="1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4.25" hidden="1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4.25" hidden="1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4.25" hidden="1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9.5" hidden="1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59" hidden="1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9.5" hidden="1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4.25" hidden="1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4.25" hidden="1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59" hidden="1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4.25" hidden="1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4.25" hidden="1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4.25" hidden="1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4.25" hidden="1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59" hidden="1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4.25" hidden="1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4.25" hidden="1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9.5" hidden="1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9.5" hidden="1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+ROUND((E1091/D1091)*100,0)</f>
        <v>8</v>
      </c>
      <c r="P1091">
        <f t="shared" ref="P1091:P1154" si="69">+IFERROR(ROUND(E1091/L1091,2),0)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4.25" hidden="1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4.25" hidden="1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9" hidden="1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4.25" hidden="1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4.25" hidden="1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4.25" hidden="1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4.25" hidden="1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4.25" hidden="1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9.5" hidden="1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59" hidden="1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4.25" hidden="1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9.5" hidden="1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4.25" hidden="1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4.25" hidden="1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4.25" hidden="1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59" hidden="1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4.25" hidden="1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9" hidden="1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59" hidden="1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4.25" hidden="1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4.25" hidden="1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4.25" hidden="1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4.25" hidden="1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4.25" hidden="1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4.25" hidden="1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4.25" hidden="1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4.25" hidden="1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4.25" hidden="1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4.25" hidden="1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59" hidden="1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4.25" hidden="1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4.25" hidden="1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59" hidden="1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4.25" hidden="1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4.25" hidden="1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59" hidden="1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4.25" hidden="1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9" hidden="1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4.25" hidden="1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4.25" hidden="1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4.25" hidden="1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4.25" hidden="1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4.25" hidden="1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4.25" hidden="1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9" hidden="1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4.25" hidden="1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4.25" hidden="1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4.25" hidden="1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4.25" hidden="1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4.25" hidden="1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4.25" hidden="1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4.25" hidden="1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4.25" hidden="1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4.25" hidden="1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4.25" hidden="1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4.25" hidden="1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9.5" hidden="1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9.5" hidden="1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9.5" hidden="1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59" hidden="1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9.5" hidden="1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+ROUND((E1155/D1155)*100,0)</f>
        <v>1</v>
      </c>
      <c r="P1155">
        <f t="shared" ref="P1155:P1218" si="73">+IFERROR(ROUND(E1155/L1155,2),0)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4.25" hidden="1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4.25" hidden="1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4.25" hidden="1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4.25" hidden="1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4.25" hidden="1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4.25" hidden="1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4.25" hidden="1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4.25" hidden="1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59" hidden="1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4.25" hidden="1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9" hidden="1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4.25" hidden="1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4.25" hidden="1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4.25" hidden="1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4.25" hidden="1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4.25" hidden="1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4.25" hidden="1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4.25" hidden="1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29.5" hidden="1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4.25" hidden="1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4.25" hidden="1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4.25" hidden="1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9" hidden="1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4.25" hidden="1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4.25" hidden="1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4.25" hidden="1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4.25" hidden="1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29.5" hidden="1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59" hidden="1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4.25" hidden="1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4.25" hidden="1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9" hidden="1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4.25" hidden="1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4.25" hidden="1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4.25" hidden="1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4.25" hidden="1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29.5" hidden="1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4.25" hidden="1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9.5" hidden="1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59" hidden="1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4.25" hidden="1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9" hidden="1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9.5" hidden="1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59" hidden="1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4.25" hidden="1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4.25" hidden="1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4.25" hidden="1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4.25" hidden="1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4.25" hidden="1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4.25" hidden="1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4.25" hidden="1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4.25" hidden="1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4.25" hidden="1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9.5" hidden="1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59" hidden="1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4.25" hidden="1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9.5" hidden="1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4.25" hidden="1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59" hidden="1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59" hidden="1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59" hidden="1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4.25" hidden="1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9.5" hidden="1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4.25" hidden="1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+ROUND((E1219/D1219)*100,0)</f>
        <v>103</v>
      </c>
      <c r="P1219">
        <f t="shared" ref="P1219:P1282" si="77">+IFERROR(ROUND(E1219/L1219,2),0)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9" hidden="1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9.5" hidden="1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4.25" hidden="1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4.25" hidden="1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9.5" hidden="1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4.25" hidden="1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9.5" hidden="1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4.25" hidden="1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4.25" hidden="1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4.25" hidden="1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4.25" hidden="1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59" hidden="1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4.25" hidden="1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4.25" hidden="1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4.25" hidden="1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4.25" hidden="1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4.25" hidden="1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4.25" hidden="1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59" hidden="1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9" hidden="1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9.5" hidden="1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4.25" hidden="1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59" hidden="1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4.25" hidden="1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4.25" hidden="1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4.25" hidden="1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4.25" hidden="1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4.25" hidden="1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9.5" hidden="1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4.25" hidden="1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4.25" hidden="1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59" hidden="1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9.5" hidden="1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4.25" hidden="1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59" hidden="1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4.25" hidden="1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4.25" hidden="1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4.25" hidden="1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4.25" hidden="1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4.25" hidden="1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4.25" hidden="1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4.25" hidden="1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4.25" hidden="1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4.25" hidden="1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9.5" hidden="1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4.25" hidden="1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9" hidden="1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9.5" hidden="1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4.25" hidden="1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9.5" hidden="1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4.25" hidden="1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9.5" hidden="1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4.25" hidden="1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9" hidden="1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4.25" hidden="1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4.25" hidden="1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4.25" hidden="1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9.5" hidden="1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4.25" hidden="1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4.25" hidden="1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4.25" hidden="1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4.25" hidden="1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4.25" hidden="1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+ROUND((E1283/D1283)*100,0)</f>
        <v>111</v>
      </c>
      <c r="P1283">
        <f t="shared" ref="P1283:P1346" si="81">+IFERROR(ROUND(E1283/L1283,2),0)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9" hidden="1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4.25" hidden="1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4.25" hidden="1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4.25" hidden="1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4.25" hidden="1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3.75" hidden="1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59" hidden="1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4.25" hidden="1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9.5" hidden="1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4.25" hidden="1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9" hidden="1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59" hidden="1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4.25" hidden="1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4.25" hidden="1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9" hidden="1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4.25" hidden="1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4.25" hidden="1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4.25" hidden="1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4.25" hidden="1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4.25" hidden="1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4.25" hidden="1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9.5" hidden="1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4.25" hidden="1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4.25" hidden="1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9" hidden="1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9.5" hidden="1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9.5" hidden="1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4.25" hidden="1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4.25" hidden="1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59" hidden="1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4.25" hidden="1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4.25" hidden="1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4.25" hidden="1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9.5" hidden="1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4.25" hidden="1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9" hidden="1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4.25" hidden="1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4.25" hidden="1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4.25" hidden="1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59" hidden="1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4.25" hidden="1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4.25" hidden="1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4.25" hidden="1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4.25" hidden="1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4.25" hidden="1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4.25" hidden="1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59" hidden="1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4.25" hidden="1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4.25" hidden="1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4.25" hidden="1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4.25" hidden="1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4.25" hidden="1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4.25" hidden="1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59" hidden="1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4.25" hidden="1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4.25" hidden="1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59" hidden="1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9.5" hidden="1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4.25" hidden="1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59" hidden="1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4.25" hidden="1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4.25" hidden="1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4.25" hidden="1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4.25" hidden="1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+ROUND((E1347/D1347)*100,0)</f>
        <v>125</v>
      </c>
      <c r="P1347">
        <f t="shared" ref="P1347:P1410" si="85">+IFERROR(ROUND(E1347/L1347,2),0)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4.25" hidden="1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4.25" hidden="1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4.25" hidden="1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4.25" hidden="1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4.25" hidden="1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9.5" hidden="1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4.25" hidden="1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4.25" hidden="1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4.25" hidden="1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9" hidden="1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4.25" hidden="1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4.25" hidden="1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4.25" hidden="1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4.25" hidden="1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9.5" hidden="1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4.25" hidden="1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29.5" hidden="1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4.25" hidden="1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59" hidden="1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4.25" hidden="1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4.25" hidden="1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4.25" hidden="1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4.25" hidden="1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9.5" hidden="1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4.25" hidden="1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9.5" hidden="1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4.25" hidden="1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59" hidden="1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9.5" hidden="1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4.25" hidden="1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9.5" hidden="1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4.25" hidden="1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59" hidden="1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4.25" hidden="1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4.25" hidden="1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4.25" hidden="1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4.25" hidden="1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9.5" hidden="1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4.25" hidden="1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4.25" hidden="1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9.5" hidden="1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4.25" hidden="1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4.25" hidden="1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4.25" hidden="1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4.25" hidden="1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59" hidden="1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4.25" hidden="1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4.25" hidden="1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4.25" hidden="1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4.25" hidden="1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59" hidden="1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4.25" hidden="1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4.25" hidden="1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4.25" hidden="1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9.5" hidden="1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4.25" hidden="1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4.25" hidden="1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4.25" hidden="1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+ROUND((E1411/D1411)*100,0)</f>
        <v>0</v>
      </c>
      <c r="P1411">
        <f t="shared" ref="P1411:P1474" si="89">+IFERROR(ROUND(E1411/L1411,2),0)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4.25" hidden="1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59" hidden="1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9.5" hidden="1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9" hidden="1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4.25" hidden="1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4.25" hidden="1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4.25" hidden="1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4.25" hidden="1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9" hidden="1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59" hidden="1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9.5" hidden="1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59" hidden="1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4.25" hidden="1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4.25" hidden="1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4.25" hidden="1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4.25" hidden="1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4.25" hidden="1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59" hidden="1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4.25" hidden="1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4.25" hidden="1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4.25" hidden="1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4.25" hidden="1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4.25" hidden="1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4.25" hidden="1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4.25" hidden="1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4.25" hidden="1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59" hidden="1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9" hidden="1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4.25" hidden="1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4.25" hidden="1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4.25" hidden="1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4.25" hidden="1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4.25" hidden="1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4.25" hidden="1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4.25" hidden="1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4.25" hidden="1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4.25" hidden="1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9.5" hidden="1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59" hidden="1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4.25" hidden="1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59" hidden="1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4.25" hidden="1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9.5" hidden="1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4.25" hidden="1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4.25" hidden="1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59" hidden="1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9.5" hidden="1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59" hidden="1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4.25" hidden="1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4.25" hidden="1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9.5" hidden="1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9.5" hidden="1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4.25" hidden="1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4.25" hidden="1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4.25" hidden="1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9.5" hidden="1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4.25" hidden="1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4.25" hidden="1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59" hidden="1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4.25" hidden="1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59" hidden="1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+ROUND((E1475/D1475)*100,0)</f>
        <v>121</v>
      </c>
      <c r="P1475">
        <f t="shared" ref="P1475:P1538" si="93">+IFERROR(ROUND(E1475/L1475,2),0)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4.25" hidden="1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4.25" hidden="1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9.5" hidden="1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4.25" hidden="1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4.25" hidden="1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4.25" hidden="1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4.25" hidden="1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4.25" hidden="1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4.25" hidden="1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4.25" hidden="1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4.25" hidden="1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59" hidden="1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4.25" hidden="1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4.25" hidden="1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4.25" hidden="1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4.25" hidden="1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4.25" hidden="1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59" hidden="1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9.5" hidden="1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59" hidden="1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9.5" hidden="1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4.25" hidden="1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4.25" hidden="1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4.25" hidden="1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59" hidden="1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4.25" hidden="1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9.5" hidden="1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4.25" hidden="1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4.25" hidden="1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4.25" hidden="1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9" hidden="1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4.25" hidden="1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59" hidden="1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4.25" hidden="1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4.25" hidden="1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4.25" hidden="1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59" hidden="1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4.25" hidden="1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4.25" hidden="1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4.25" hidden="1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4.25" hidden="1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4.25" hidden="1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4.25" hidden="1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9.5" hidden="1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4.25" hidden="1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9.5" hidden="1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4.25" hidden="1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9" hidden="1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4.25" hidden="1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4.25" hidden="1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4.25" hidden="1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4.25" hidden="1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4.25" hidden="1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9.5" hidden="1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4.25" hidden="1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59" hidden="1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59" hidden="1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4.25" hidden="1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4.25" hidden="1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4.25" hidden="1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4.25" hidden="1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59" hidden="1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4.25" hidden="1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+ROUND((E1539/D1539)*100,0)</f>
        <v>180</v>
      </c>
      <c r="P1539">
        <f t="shared" ref="P1539:P1602" si="97">+IFERROR(ROUND(E1539/L1539,2),0)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4.25" hidden="1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4.25" hidden="1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4.25" hidden="1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4.25" hidden="1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59" hidden="1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4.25" hidden="1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4.25" hidden="1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4.25" hidden="1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4.25" hidden="1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4.25" hidden="1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9.5" hidden="1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4.25" hidden="1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59" hidden="1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4.25" hidden="1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4.25" hidden="1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4.25" hidden="1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9" hidden="1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4.25" hidden="1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4.25" hidden="1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4.25" hidden="1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4.25" hidden="1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9.5" hidden="1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4.25" hidden="1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4.25" hidden="1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59" hidden="1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4.25" hidden="1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4.25" hidden="1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4.25" hidden="1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4.25" hidden="1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4.25" hidden="1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4.25" hidden="1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9.5" hidden="1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59" hidden="1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4.25" hidden="1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4.25" hidden="1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4.25" hidden="1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4.25" hidden="1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9.5" hidden="1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4.25" hidden="1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9" hidden="1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9.5" hidden="1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4.25" hidden="1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4.25" hidden="1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9.5" hidden="1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59" hidden="1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4.25" hidden="1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59" hidden="1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9.5" hidden="1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59" hidden="1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9.5" hidden="1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4.25" hidden="1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59" hidden="1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9.5" hidden="1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9.5" hidden="1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9.5" hidden="1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4.25" hidden="1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4.25" hidden="1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4.25" hidden="1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9" hidden="1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4.25" hidden="1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4.25" hidden="1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4.25" hidden="1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+ROUND((E1603/D1603)*100,0)</f>
        <v>108</v>
      </c>
      <c r="P1603">
        <f t="shared" ref="P1603:P1666" si="101">+IFERROR(ROUND(E1603/L1603,2),0)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4.25" hidden="1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9.5" hidden="1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4.25" hidden="1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4.25" hidden="1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4.25" hidden="1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4.25" hidden="1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9.5" hidden="1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4.25" hidden="1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9.5" hidden="1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4.25" hidden="1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4.25" hidden="1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4.25" hidden="1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4.25" hidden="1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4.25" hidden="1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9.5" hidden="1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4.25" hidden="1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4.25" hidden="1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9.5" hidden="1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4.25" hidden="1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4.25" hidden="1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4.25" hidden="1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4.25" hidden="1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59" hidden="1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4.25" hidden="1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4.25" hidden="1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9.5" hidden="1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9.5" hidden="1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4.25" hidden="1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4.25" hidden="1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4.25" hidden="1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4.25" hidden="1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4.25" hidden="1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59" hidden="1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4.25" hidden="1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4.25" hidden="1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9.5" hidden="1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4.25" hidden="1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4.25" hidden="1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9.5" hidden="1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4.25" hidden="1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9.5" hidden="1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4.25" hidden="1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4.25" hidden="1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59" hidden="1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4.25" hidden="1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4.25" hidden="1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4.25" hidden="1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4.25" hidden="1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4.25" hidden="1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4.25" hidden="1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4.25" hidden="1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4.25" hidden="1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9.5" hidden="1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9" hidden="1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59" hidden="1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4.25" hidden="1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4.25" hidden="1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59" hidden="1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59" hidden="1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59" hidden="1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4.25" hidden="1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4.25" hidden="1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4.25" hidden="1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+ROUND((E1667/D1667)*100,0)</f>
        <v>119</v>
      </c>
      <c r="P1667">
        <f t="shared" ref="P1667:P1730" si="105">+IFERROR(ROUND(E1667/L1667,2),0)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4.25" hidden="1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4.25" hidden="1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4.25" hidden="1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59" hidden="1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9" hidden="1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9.5" hidden="1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4.25" hidden="1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4.25" hidden="1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4.25" hidden="1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9.5" hidden="1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9.5" hidden="1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4.25" hidden="1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4.25" hidden="1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9" hidden="1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9.5" hidden="1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59" hidden="1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4.25" hidden="1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4.25" hidden="1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9.5" hidden="1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4.25" hidden="1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4.25" hidden="1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4.25" hidden="1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9" hidden="1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29.5" hidden="1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4.25" hidden="1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4.25" hidden="1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4.25" hidden="1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4.25" hidden="1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4.25" hidden="1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9" hidden="1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59" hidden="1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4.25" hidden="1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3.75" hidden="1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59" hidden="1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4.25" hidden="1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4.25" hidden="1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29.5" hidden="1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4.25" hidden="1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4.25" hidden="1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4.25" hidden="1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4.25" hidden="1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4.25" hidden="1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59" hidden="1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4.25" hidden="1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9.5" hidden="1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4.25" hidden="1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59" hidden="1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9" hidden="1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4.25" hidden="1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4.25" hidden="1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4.25" hidden="1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4.25" hidden="1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4.25" hidden="1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4.25" hidden="1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4.25" hidden="1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4.25" hidden="1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59" hidden="1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4.25" hidden="1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4.25" hidden="1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9.5" hidden="1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4.25" hidden="1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4.25" hidden="1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4.25" hidden="1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+ROUND((E1731/D1731)*100,0)</f>
        <v>0</v>
      </c>
      <c r="P1731">
        <f t="shared" ref="P1731:P1794" si="109">+IFERROR(ROUND(E1731/L1731,2),0)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4.25" hidden="1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9.5" hidden="1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4.25" hidden="1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4.25" hidden="1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4.25" hidden="1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4.25" hidden="1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9.5" hidden="1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4.25" hidden="1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9.5" hidden="1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4.25" hidden="1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4.25" hidden="1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9.5" hidden="1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4.25" hidden="1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4.25" hidden="1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4.25" hidden="1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4.25" hidden="1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9" hidden="1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4.25" hidden="1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9.5" hidden="1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9.5" hidden="1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4.25" hidden="1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9.5" hidden="1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9.5" hidden="1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4.25" hidden="1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4.25" hidden="1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4.25" hidden="1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4.25" hidden="1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4.25" hidden="1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59" hidden="1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9.5" hidden="1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4.25" hidden="1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9.5" hidden="1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29.5" hidden="1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59" hidden="1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4.25" hidden="1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4.25" hidden="1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9.5" hidden="1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9.5" hidden="1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4.25" hidden="1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4.25" hidden="1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4.25" hidden="1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4.25" hidden="1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4.25" hidden="1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4.25" hidden="1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4.25" hidden="1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4.25" hidden="1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4.25" hidden="1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4.25" hidden="1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4.25" hidden="1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4.25" hidden="1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4.25" hidden="1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4.25" hidden="1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59" hidden="1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4.25" hidden="1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4.25" hidden="1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4.25" hidden="1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4.25" hidden="1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4.25" hidden="1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4.25" hidden="1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4.25" hidden="1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4.25" hidden="1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9.5" hidden="1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9.5" hidden="1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4.25" hidden="1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+ROUND((E1795/D1795)*100,0)</f>
        <v>1</v>
      </c>
      <c r="P1795">
        <f t="shared" ref="P1795:P1858" si="113">+IFERROR(ROUND(E1795/L1795,2),0)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4.25" hidden="1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4.25" hidden="1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59" hidden="1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4.25" hidden="1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4.25" hidden="1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9.5" hidden="1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59" hidden="1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59" hidden="1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4.25" hidden="1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4.25" hidden="1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4.25" hidden="1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4.25" hidden="1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4.25" hidden="1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9.5" hidden="1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4.25" hidden="1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4.25" hidden="1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4.25" hidden="1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4.25" hidden="1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4.25" hidden="1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4.25" hidden="1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4.25" hidden="1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59" hidden="1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4.25" hidden="1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9.5" hidden="1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9.5" hidden="1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4.25" hidden="1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59" hidden="1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4.25" hidden="1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9.5" hidden="1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4.25" hidden="1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4.25" hidden="1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9.5" hidden="1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4.25" hidden="1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59" hidden="1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4.25" hidden="1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4.25" hidden="1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4.25" hidden="1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4.25" hidden="1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4.25" hidden="1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9.5" hidden="1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9" hidden="1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29.5" hidden="1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59" hidden="1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4.25" hidden="1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4.25" hidden="1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4.25" hidden="1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9.5" hidden="1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4.25" hidden="1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59" hidden="1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4.25" hidden="1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8.5" hidden="1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4.25" hidden="1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59" hidden="1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4.25" hidden="1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9.5" hidden="1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4.25" hidden="1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4.25" hidden="1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59" hidden="1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4.25" hidden="1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4.25" hidden="1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4.25" hidden="1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59" hidden="1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4.25" hidden="1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+ROUND((E1859/D1859)*100,0)</f>
        <v>100</v>
      </c>
      <c r="P1859">
        <f t="shared" ref="P1859:P1922" si="117">+IFERROR(ROUND(E1859/L1859,2),0)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9" hidden="1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9.5" hidden="1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4.25" hidden="1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4.25" hidden="1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4.25" hidden="1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4.25" hidden="1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4.25" hidden="1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59" hidden="1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4.25" hidden="1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4.25" hidden="1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4.25" hidden="1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4.25" hidden="1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4.25" hidden="1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59" hidden="1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4.25" hidden="1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4.25" hidden="1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9" hidden="1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4.25" hidden="1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4.25" hidden="1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4.25" hidden="1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59" hidden="1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4.25" hidden="1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9.5" hidden="1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4.25" hidden="1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59" hidden="1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4.25" hidden="1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4.25" hidden="1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4.25" hidden="1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4.25" hidden="1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4.25" hidden="1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59" hidden="1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4.25" hidden="1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4.25" hidden="1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9" hidden="1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4.25" hidden="1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4.25" hidden="1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9.5" hidden="1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9" hidden="1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4.25" hidden="1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4.25" hidden="1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4.25" hidden="1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4.25" hidden="1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4.25" hidden="1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4.25" hidden="1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4.25" hidden="1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4.25" hidden="1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4.25" hidden="1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59" hidden="1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4.25" hidden="1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4.25" hidden="1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4.25" hidden="1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4.25" hidden="1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4.25" hidden="1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59" hidden="1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4.25" hidden="1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9.5" hidden="1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4.25" hidden="1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4.25" hidden="1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9.5" hidden="1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9.5" hidden="1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4.25" hidden="1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4.25" hidden="1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4.25" hidden="1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9.5" hidden="1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+ROUND((E1923/D1923)*100,0)</f>
        <v>137</v>
      </c>
      <c r="P1923">
        <f t="shared" ref="P1923:P1986" si="121">+IFERROR(ROUND(E1923/L1923,2),0)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4.25" hidden="1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4.25" hidden="1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9" hidden="1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4.25" hidden="1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9" hidden="1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9.5" hidden="1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4.25" hidden="1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9.5" hidden="1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4.25" hidden="1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59" hidden="1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4.25" hidden="1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4.25" hidden="1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4.25" hidden="1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4.25" hidden="1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4.25" hidden="1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4.25" hidden="1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59" hidden="1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4.25" hidden="1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4.25" hidden="1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4.25" hidden="1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4.25" hidden="1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59" hidden="1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4.25" hidden="1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59" hidden="1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9" hidden="1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9.5" hidden="1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4.25" hidden="1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4.25" hidden="1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4.25" hidden="1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4.25" hidden="1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4.25" hidden="1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9.5" hidden="1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4.25" hidden="1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4.25" hidden="1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9.5" hidden="1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4.25" hidden="1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59" hidden="1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4.25" hidden="1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4.25" hidden="1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4.25" hidden="1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59" hidden="1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4.25" hidden="1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4.25" hidden="1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4.25" hidden="1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4.25" hidden="1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9.5" hidden="1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4.25" hidden="1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4.25" hidden="1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4.25" hidden="1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4.25" hidden="1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4.25" hidden="1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4.25" hidden="1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9.5" hidden="1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9.5" hidden="1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4.25" hidden="1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4.25" hidden="1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4.25" hidden="1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9.5" hidden="1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4.25" hidden="1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4.25" hidden="1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4.25" hidden="1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9" hidden="1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4.25" hidden="1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+ROUND((E1987/D1987)*100,0)</f>
        <v>3</v>
      </c>
      <c r="P1987">
        <f t="shared" ref="P1987:P2050" si="125">+IFERROR(ROUND(E1987/L1987,2),0)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4.25" hidden="1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9.5" hidden="1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4.25" hidden="1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4.25" hidden="1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9.5" hidden="1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9.5" hidden="1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4.25" hidden="1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9" hidden="1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4.25" hidden="1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59" hidden="1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4.25" hidden="1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59" hidden="1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4.25" hidden="1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4.25" hidden="1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4.25" hidden="1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4.25" hidden="1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9" hidden="1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4.25" hidden="1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4.25" hidden="1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9" hidden="1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9" hidden="1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4.25" hidden="1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4.25" hidden="1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9.5" hidden="1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4.25" hidden="1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4.25" hidden="1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59" hidden="1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4.25" hidden="1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4.25" hidden="1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9.5" hidden="1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4.25" hidden="1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4.25" hidden="1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59" hidden="1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4.25" hidden="1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4.25" hidden="1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4.25" hidden="1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59" hidden="1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4.25" hidden="1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4.25" hidden="1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9.5" hidden="1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4.25" hidden="1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9.5" hidden="1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4.25" hidden="1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4.25" hidden="1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4.25" hidden="1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4.25" hidden="1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4.25" hidden="1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59" hidden="1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59" hidden="1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4.25" hidden="1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4.25" hidden="1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4.25" hidden="1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4.25" hidden="1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9.5" hidden="1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4.25" hidden="1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4.25" hidden="1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4.25" hidden="1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4.25" hidden="1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4.25" hidden="1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4.25" hidden="1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4.25" hidden="1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4.25" hidden="1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+ROUND((E2051/D2051)*100,0)</f>
        <v>120</v>
      </c>
      <c r="P2051">
        <f t="shared" ref="P2051:P2114" si="129">+IFERROR(ROUND(E2051/L2051,2),0)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4.25" hidden="1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4.25" hidden="1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4.25" hidden="1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4.25" hidden="1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4.25" hidden="1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4.25" hidden="1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4.25" hidden="1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59" hidden="1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9.5" hidden="1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4.25" hidden="1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4.25" hidden="1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4.25" hidden="1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59" hidden="1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9.5" hidden="1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4.25" hidden="1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4.25" hidden="1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4.25" hidden="1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4.25" hidden="1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4.25" hidden="1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59" hidden="1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4.25" hidden="1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4.25" hidden="1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59" hidden="1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4.25" hidden="1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9.5" hidden="1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4.25" hidden="1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9.5" hidden="1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4.25" hidden="1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4.25" hidden="1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59" hidden="1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4.25" hidden="1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4.25" hidden="1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4.25" hidden="1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4.25" hidden="1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4.25" hidden="1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59" hidden="1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4.25" hidden="1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59" hidden="1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4.25" hidden="1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9.5" hidden="1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4.25" hidden="1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59" hidden="1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4.25" hidden="1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4.25" hidden="1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59" hidden="1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4.25" hidden="1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4.25" hidden="1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4.25" hidden="1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4.25" hidden="1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4.25" hidden="1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4.25" hidden="1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4.25" hidden="1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9.5" hidden="1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4.25" hidden="1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4.25" hidden="1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4.25" hidden="1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4.25" hidden="1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59" hidden="1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4.25" hidden="1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9.5" hidden="1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4.25" hidden="1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4.25" hidden="1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9.5" hidden="1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+ROUND((E2115/D2115)*100,0)</f>
        <v>105</v>
      </c>
      <c r="P2115">
        <f t="shared" ref="P2115:P2178" si="133">+IFERROR(ROUND(E2115/L2115,2),0)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4.25" hidden="1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4.25" hidden="1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4.25" hidden="1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4.25" hidden="1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9.5" hidden="1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4.25" hidden="1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4.25" hidden="1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4.25" hidden="1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4.25" hidden="1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9" hidden="1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59" hidden="1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4.25" hidden="1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4.25" hidden="1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9.5" hidden="1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4.25" hidden="1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4.25" hidden="1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9.5" hidden="1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4.25" hidden="1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4.25" hidden="1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4.25" hidden="1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4.25" hidden="1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4.25" hidden="1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4.25" hidden="1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4.25" hidden="1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9.5" hidden="1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59" hidden="1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4.25" hidden="1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59" hidden="1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4.25" hidden="1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4.25" hidden="1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4.25" hidden="1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4.25" hidden="1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59" hidden="1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4.25" hidden="1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59" hidden="1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4.25" hidden="1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4.25" hidden="1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4.25" hidden="1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9.5" hidden="1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4.25" hidden="1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4.25" hidden="1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9.5" hidden="1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4.25" hidden="1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9" hidden="1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4.25" hidden="1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9.5" hidden="1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4.25" hidden="1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4.25" hidden="1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9.5" hidden="1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4.25" hidden="1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9" hidden="1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9.5" hidden="1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4.25" hidden="1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59" hidden="1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4.25" hidden="1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4.25" hidden="1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4.25" hidden="1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4.25" hidden="1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59" hidden="1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4.25" hidden="1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4.25" hidden="1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3.75" hidden="1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+ROUND((E2179/D2179)*100,0)</f>
        <v>100</v>
      </c>
      <c r="P2179">
        <f t="shared" ref="P2179:P2242" si="137">+IFERROR(ROUND(E2179/L2179,2),0)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4.25" hidden="1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4.25" hidden="1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9.5" hidden="1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59" hidden="1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4.25" hidden="1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4.25" hidden="1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59" hidden="1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4.25" hidden="1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4.25" hidden="1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4.25" hidden="1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4.25" hidden="1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4.25" hidden="1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4.25" hidden="1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59" hidden="1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59" hidden="1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59" hidden="1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59" hidden="1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9.5" hidden="1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9.5" hidden="1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4.25" hidden="1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4.25" hidden="1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9.5" hidden="1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4.25" hidden="1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4.25" hidden="1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9.5" hidden="1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4.25" hidden="1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4.25" hidden="1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4.25" hidden="1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4.25" hidden="1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4.25" hidden="1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4.25" hidden="1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9.5" hidden="1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4.25" hidden="1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59" hidden="1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59" hidden="1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59" hidden="1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4.25" hidden="1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9.5" hidden="1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4.25" hidden="1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4.25" hidden="1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4.25" hidden="1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4.25" hidden="1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4.25" hidden="1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4.25" hidden="1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4.25" hidden="1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59" hidden="1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4.25" hidden="1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4.25" hidden="1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4.25" hidden="1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4.25" hidden="1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59" hidden="1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59" hidden="1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4.25" hidden="1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4.25" hidden="1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4.25" hidden="1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4.25" hidden="1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4.25" hidden="1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9.5" hidden="1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4.25" hidden="1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4.25" hidden="1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9.5" hidden="1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9.5" hidden="1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4.25" hidden="1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4.25" hidden="1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+ROUND((E2243/D2243)*100,0)</f>
        <v>806</v>
      </c>
      <c r="P2243">
        <f t="shared" ref="P2243:P2306" si="141">+IFERROR(ROUND(E2243/L2243,2),0)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.5" hidden="1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4.25" hidden="1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4.25" hidden="1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4.25" hidden="1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4.25" hidden="1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9.5" hidden="1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4.25" hidden="1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4.25" hidden="1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4.25" hidden="1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4.25" hidden="1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4.25" hidden="1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4.25" hidden="1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4.25" hidden="1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9.5" hidden="1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4.25" hidden="1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59" hidden="1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9.5" hidden="1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4.25" hidden="1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4.25" hidden="1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4.25" hidden="1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4.25" hidden="1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4.25" hidden="1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59" hidden="1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4.25" hidden="1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4.25" hidden="1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4.25" hidden="1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4.25" hidden="1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4.25" hidden="1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4.25" hidden="1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4.25" hidden="1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4.25" hidden="1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4.25" hidden="1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9" hidden="1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4.25" hidden="1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59" hidden="1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4.25" hidden="1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9.5" hidden="1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59" hidden="1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9" hidden="1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4.25" hidden="1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9.5" hidden="1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4.25" hidden="1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9.5" hidden="1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4.25" hidden="1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4.25" hidden="1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4.25" hidden="1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4.25" hidden="1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4.25" hidden="1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4.25" hidden="1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4.25" hidden="1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4.25" hidden="1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9.5" hidden="1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59" hidden="1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59" hidden="1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4.25" hidden="1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9.5" hidden="1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4.25" hidden="1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4.25" hidden="1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4.25" hidden="1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9.5" hidden="1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4.25" hidden="1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59" hidden="1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4.25" hidden="1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4.25" hidden="1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+ROUND((E2307/D2307)*100,0)</f>
        <v>101</v>
      </c>
      <c r="P2307">
        <f t="shared" ref="P2307:P2370" si="145">+IFERROR(ROUND(E2307/L2307,2),0)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4.25" hidden="1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4.25" hidden="1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4.25" hidden="1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4.25" hidden="1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59" hidden="1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4.25" hidden="1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4.25" hidden="1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9.5" hidden="1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4.25" hidden="1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4.25" hidden="1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9" hidden="1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4.25" hidden="1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9" hidden="1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4.25" hidden="1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59" hidden="1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4.25" hidden="1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4.25" hidden="1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4.25" hidden="1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4.25" hidden="1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4.25" hidden="1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4.25" hidden="1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9.5" hidden="1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9" hidden="1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4.25" hidden="1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59" hidden="1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4.25" hidden="1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4.25" hidden="1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4.25" hidden="1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4.25" hidden="1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4.25" hidden="1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4.25" hidden="1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9.5" hidden="1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4.25" hidden="1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4.25" hidden="1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4.25" hidden="1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4.25" hidden="1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4.25" hidden="1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4.25" hidden="1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59" hidden="1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4.25" hidden="1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4.25" hidden="1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4.25" hidden="1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4.25" hidden="1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4.25" hidden="1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4.25" hidden="1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9.5" hidden="1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4.25" hidden="1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4.25" hidden="1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4.25" hidden="1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4.25" hidden="1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9.5" hidden="1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4.25" hidden="1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4.25" hidden="1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4.25" hidden="1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4.25" hidden="1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4.25" hidden="1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4.25" hidden="1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4.25" hidden="1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9.5" hidden="1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4.25" hidden="1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4.25" hidden="1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4.25" hidden="1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4.25" hidden="1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4.25" hidden="1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+ROUND((E2371/D2371)*100,0)</f>
        <v>0</v>
      </c>
      <c r="P2371">
        <f t="shared" ref="P2371:P2434" si="149">+IFERROR(ROUND(E2371/L2371,2),0)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59" hidden="1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4.25" hidden="1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4.25" hidden="1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9.5" hidden="1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59" hidden="1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4.25" hidden="1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4.25" hidden="1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4.25" hidden="1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4.25" hidden="1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9.5" hidden="1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4.25" hidden="1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4.25" hidden="1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9" hidden="1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4.25" hidden="1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59" hidden="1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4.25" hidden="1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4.25" hidden="1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59" hidden="1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4.25" hidden="1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9" hidden="1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4.25" hidden="1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9.5" hidden="1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59" hidden="1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4.25" hidden="1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4.25" hidden="1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4.25" hidden="1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4.25" hidden="1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4.25" hidden="1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4.25" hidden="1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4.25" hidden="1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4.25" hidden="1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4.25" hidden="1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4.25" hidden="1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4.25" hidden="1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4.25" hidden="1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4.25" hidden="1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9" hidden="1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4.25" hidden="1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4.25" hidden="1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9" hidden="1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59" hidden="1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59" hidden="1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4.25" hidden="1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4.25" hidden="1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4.25" hidden="1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4.25" hidden="1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4.25" hidden="1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59" hidden="1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4.25" hidden="1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9.5" hidden="1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9.5" hidden="1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4.25" hidden="1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9.5" hidden="1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59" hidden="1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4.25" hidden="1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9.5" hidden="1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9.5" hidden="1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4.25" hidden="1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59" hidden="1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9.5" hidden="1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4.25" hidden="1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59" hidden="1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+ROUND((E2435/D2435)*100,0)</f>
        <v>0</v>
      </c>
      <c r="P2435">
        <f t="shared" ref="P2435:P2498" si="153">+IFERROR(ROUND(E2435/L2435,2),0)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4.25" hidden="1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4.25" hidden="1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59" hidden="1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4.25" hidden="1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4.25" hidden="1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59" hidden="1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9.5" hidden="1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9.5" hidden="1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9.5" hidden="1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59" hidden="1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4.25" hidden="1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9" hidden="1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59" hidden="1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59" hidden="1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4.25" hidden="1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4.25" hidden="1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4.25" hidden="1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4.25" hidden="1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4.25" hidden="1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4.25" hidden="1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4.25" hidden="1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4.25" hidden="1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4.25" hidden="1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4.25" hidden="1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59" hidden="1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59" hidden="1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4.25" hidden="1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4.25" hidden="1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4.25" hidden="1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4.25" hidden="1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4.25" hidden="1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4.25" hidden="1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4.25" hidden="1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4.25" hidden="1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4.25" hidden="1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4.25" hidden="1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59" hidden="1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9" hidden="1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4.25" hidden="1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9" hidden="1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9.5" hidden="1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4.25" hidden="1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9.5" hidden="1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4.25" hidden="1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9.5" hidden="1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4.25" hidden="1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4.25" hidden="1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4.25" hidden="1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4.25" hidden="1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59" hidden="1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4.25" hidden="1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4.25" hidden="1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4.25" hidden="1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59" hidden="1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4.25" hidden="1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4.25" hidden="1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4.25" hidden="1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9.5" hidden="1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4.25" hidden="1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4.25" hidden="1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4.25" hidden="1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9.5" hidden="1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4.25" hidden="1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+ROUND((E2499/D2499)*100,0)</f>
        <v>113</v>
      </c>
      <c r="P2499">
        <f t="shared" ref="P2499:P2562" si="157">+IFERROR(ROUND(E2499/L2499,2),0)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4.25" hidden="1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4.25" hidden="1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4.25" hidden="1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4.25" hidden="1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59" hidden="1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4.25" hidden="1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9.5" hidden="1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9" hidden="1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4.25" hidden="1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4.25" hidden="1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4.25" hidden="1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4.25" hidden="1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4.25" hidden="1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4.25" hidden="1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59" hidden="1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4.25" hidden="1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4.25" hidden="1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4.25" hidden="1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4.25" hidden="1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4.25" hidden="1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9.5" hidden="1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4.25" hidden="1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9" hidden="1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4.25" hidden="1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4.25" hidden="1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4.25" hidden="1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4.25" hidden="1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4.25" hidden="1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4.25" hidden="1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4.25" hidden="1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9.5" hidden="1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4.25" hidden="1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59" hidden="1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4.25" hidden="1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4.25" hidden="1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9" hidden="1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4.25" hidden="1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4.25" hidden="1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9.5" hidden="1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4.25" hidden="1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59" hidden="1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9" hidden="1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4.25" hidden="1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4.25" hidden="1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4.25" hidden="1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4.25" hidden="1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4.25" hidden="1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4.25" hidden="1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4.25" hidden="1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4.25" hidden="1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59" hidden="1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4.25" hidden="1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4.25" hidden="1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4.25" hidden="1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59" hidden="1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59" hidden="1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4.25" hidden="1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9.5" hidden="1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4.25" hidden="1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4.25" hidden="1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4.25" hidden="1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4.25" hidden="1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+ROUND((E2563/D2563)*100,0)</f>
        <v>0</v>
      </c>
      <c r="P2563">
        <f t="shared" ref="P2563:P2626" si="161">+IFERROR(ROUND(E2563/L2563,2),0)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9" hidden="1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9.5" hidden="1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4.25" hidden="1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4.25" hidden="1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4.25" hidden="1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4.25" hidden="1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4.25" hidden="1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4.25" hidden="1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4.25" hidden="1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4.25" hidden="1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4.25" hidden="1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4.25" hidden="1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4.25" hidden="1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4.25" hidden="1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9.5" hidden="1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4.25" hidden="1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59" hidden="1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4.25" hidden="1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4.25" hidden="1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4.25" hidden="1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9.5" hidden="1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4.25" hidden="1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9.5" hidden="1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4.25" hidden="1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9.5" hidden="1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4.25" hidden="1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59" hidden="1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4.25" hidden="1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4.25" hidden="1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4.25" hidden="1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59" hidden="1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4.25" hidden="1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4.25" hidden="1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9.5" hidden="1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4.25" hidden="1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4.25" hidden="1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4.25" hidden="1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9.5" hidden="1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4.25" hidden="1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59" hidden="1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4.25" hidden="1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9.5" hidden="1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4.25" hidden="1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4.25" hidden="1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9" hidden="1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4.25" hidden="1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4.25" hidden="1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59" hidden="1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4.25" hidden="1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59" hidden="1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4.25" hidden="1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4.25" hidden="1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4.25" hidden="1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4.25" hidden="1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4.25" hidden="1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4.25" hidden="1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9.5" hidden="1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4.25" hidden="1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4.25" hidden="1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4.25" hidden="1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4.25" hidden="1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4.25" hidden="1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4.25" hidden="1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59" hidden="1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+ROUND((E2627/D2627)*100,0)</f>
        <v>956</v>
      </c>
      <c r="P2627">
        <f t="shared" ref="P2627:P2690" si="165">+IFERROR(ROUND(E2627/L2627,2),0)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4.25" hidden="1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4.25" hidden="1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4.25" hidden="1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9.5" hidden="1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4.25" hidden="1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4.25" hidden="1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4.25" hidden="1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4.25" hidden="1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4.25" hidden="1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4.25" hidden="1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59" hidden="1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9.5" hidden="1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4.25" hidden="1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4.25" hidden="1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9" hidden="1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9.5" hidden="1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9" hidden="1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59" hidden="1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4.25" hidden="1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4.25" hidden="1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4.25" hidden="1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4.25" hidden="1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59" hidden="1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9.5" hidden="1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59" hidden="1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4.25" hidden="1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4.25" hidden="1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4.25" hidden="1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4.25" hidden="1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9.5" hidden="1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4.25" hidden="1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4.25" hidden="1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59" hidden="1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4.25" hidden="1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4.25" hidden="1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4.25" hidden="1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4.25" hidden="1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4.25" hidden="1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4.25" hidden="1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59" hidden="1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9.5" hidden="1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4.25" hidden="1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4.25" hidden="1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4.25" hidden="1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59" hidden="1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4.25" hidden="1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9" hidden="1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59" hidden="1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4.25" hidden="1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4.25" hidden="1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4.25" hidden="1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59" hidden="1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4.25" hidden="1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4.25" hidden="1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4.25" hidden="1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4.25" hidden="1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4.25" hidden="1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4.25" hidden="1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4.25" hidden="1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9.5" hidden="1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4.25" hidden="1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+ROUND((E2691/D2691)*100,0)</f>
        <v>0</v>
      </c>
      <c r="P2691">
        <f t="shared" ref="P2691:P2754" si="169">+IFERROR(ROUND(E2691/L2691,2),0)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9" hidden="1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9.5" hidden="1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4.25" hidden="1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4.25" hidden="1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59" hidden="1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4.25" hidden="1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59" hidden="1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4.25" hidden="1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4.25" hidden="1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4.25" hidden="1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4.25" hidden="1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4.25" hidden="1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4.25" hidden="1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9.5" hidden="1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4.25" hidden="1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9.5" hidden="1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4.25" hidden="1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4.25" hidden="1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4.25" hidden="1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4.25" hidden="1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9.5" hidden="1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4.25" hidden="1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4.25" hidden="1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4.25" hidden="1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9.5" hidden="1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4.25" hidden="1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3.75" hidden="1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4.25" hidden="1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4.25" hidden="1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59" hidden="1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4.25" hidden="1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4.25" hidden="1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4.25" hidden="1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59" hidden="1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4.25" hidden="1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4.25" hidden="1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4.25" hidden="1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9.5" hidden="1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9.5" hidden="1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4.25" hidden="1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59" hidden="1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4.25" hidden="1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59" hidden="1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4.25" hidden="1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4.25" hidden="1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59" hidden="1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4.25" hidden="1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4.25" hidden="1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4.25" hidden="1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4.25" hidden="1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9.5" hidden="1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4.25" hidden="1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9" hidden="1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4.25" hidden="1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4.25" hidden="1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4.25" hidden="1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4.25" hidden="1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4.25" hidden="1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9.5" hidden="1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4.25" hidden="1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4.25" hidden="1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4.25" hidden="1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4.25" hidden="1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+ROUND((E2755/D2755)*100,0)</f>
        <v>19</v>
      </c>
      <c r="P2755">
        <f t="shared" ref="P2755:P2818" si="173">+IFERROR(ROUND(E2755/L2755,2),0)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4.25" hidden="1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4.25" hidden="1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4.25" hidden="1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9.5" hidden="1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9" hidden="1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4.25" hidden="1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4.25" hidden="1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9.5" hidden="1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4.25" hidden="1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9.5" hidden="1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4.25" hidden="1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4.25" hidden="1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4.25" hidden="1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4.25" hidden="1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4.25" hidden="1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4.25" hidden="1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4.25" hidden="1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4.25" hidden="1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4.25" hidden="1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4.25" hidden="1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4.25" hidden="1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4.25" hidden="1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9" hidden="1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4.25" hidden="1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9" hidden="1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4.25" hidden="1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9.5" hidden="1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4.25" hidden="1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9.5" hidden="1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4.25" hidden="1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4.25" hidden="1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4.25" hidden="1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9.5" hidden="1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4.25" hidden="1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4.25" hidden="1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9.5" hidden="1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4.25" hidden="1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59" hidden="1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4.25" hidden="1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9" hidden="1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9" hidden="1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4.25" hidden="1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4.25" hidden="1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4.25" hidden="1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59" hidden="1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59" hidden="1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4.25" hidden="1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4.25" hidden="1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4.25" hidden="1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4.25" hidden="1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4.25" hidden="1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9" hidden="1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4.25" hidden="1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59" hidden="1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4.25" hidden="1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4.25" hidden="1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4.25" hidden="1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4.25" hidden="1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4.25" hidden="1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4.25" hidden="1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4.25" hidden="1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4.25" hidden="1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59" hidden="1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+ROUND((E2819/D2819)*100,0)</f>
        <v>130</v>
      </c>
      <c r="P2819">
        <f t="shared" ref="P2819:P2882" si="177">+IFERROR(ROUND(E2819/L2819,2),0)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4.25" hidden="1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4.25" hidden="1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4.25" hidden="1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59" hidden="1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59" hidden="1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59" hidden="1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4.25" hidden="1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59" hidden="1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59" hidden="1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59" hidden="1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4.25" hidden="1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4.25" hidden="1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9.5" hidden="1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4.25" hidden="1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4.25" hidden="1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4.25" hidden="1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4.25" hidden="1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59" hidden="1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9" hidden="1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4.25" hidden="1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4.25" hidden="1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9" hidden="1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4.25" hidden="1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4.25" hidden="1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4.25" hidden="1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4.25" hidden="1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4.25" hidden="1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59" hidden="1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4.25" hidden="1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9" hidden="1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4.25" hidden="1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4.25" hidden="1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4.25" hidden="1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4.25" hidden="1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4.25" hidden="1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4.25" hidden="1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59" hidden="1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4.25" hidden="1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9" hidden="1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4.25" hidden="1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4.25" hidden="1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59" hidden="1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4.25" hidden="1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4.25" hidden="1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4.25" hidden="1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4.25" hidden="1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4.25" hidden="1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59" hidden="1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59" hidden="1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9" hidden="1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59" hidden="1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4.25" hidden="1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4.25" hidden="1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59" hidden="1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4.25" hidden="1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4.25" hidden="1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4.25" hidden="1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4.25" hidden="1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4.25" hidden="1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4.25" hidden="1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4.25" hidden="1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4.25" hidden="1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+ROUND((E2883/D2883)*100,0)</f>
        <v>0</v>
      </c>
      <c r="P2883">
        <f t="shared" ref="P2883:P2946" si="181">+IFERROR(ROUND(E2883/L2883,2),0)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4.25" hidden="1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59" hidden="1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9.5" hidden="1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9.5" hidden="1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4.25" hidden="1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4.25" hidden="1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4.25" hidden="1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4.25" hidden="1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4.25" hidden="1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4.25" hidden="1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4.25" hidden="1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9.5" hidden="1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4.25" hidden="1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4.25" hidden="1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4.25" hidden="1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4.25" hidden="1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4.25" hidden="1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9" hidden="1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4.25" hidden="1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4.25" hidden="1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4.25" hidden="1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4.25" hidden="1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4.25" hidden="1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59" hidden="1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4.25" hidden="1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9" hidden="1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59" hidden="1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4.25" hidden="1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59" hidden="1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4.25" hidden="1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4.25" hidden="1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9.5" hidden="1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4.25" hidden="1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4.25" hidden="1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4.25" hidden="1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4.25" hidden="1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4.25" hidden="1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4.25" hidden="1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29.5" hidden="1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4.25" hidden="1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4.25" hidden="1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4.25" hidden="1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4.25" hidden="1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4.25" hidden="1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9.5" hidden="1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4.25" hidden="1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59" hidden="1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4.25" hidden="1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4.25" hidden="1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4.25" hidden="1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4.25" hidden="1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4.25" hidden="1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4.25" hidden="1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4.25" hidden="1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4.25" hidden="1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4.25" hidden="1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4.25" hidden="1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4.25" hidden="1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4.25" hidden="1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9" hidden="1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+ROUND((E2947/D2947)*100,0)</f>
        <v>0</v>
      </c>
      <c r="P2947">
        <f t="shared" ref="P2947:P3010" si="185">+IFERROR(ROUND(E2947/L2947,2),0)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4.25" hidden="1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9" hidden="1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9" hidden="1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4.25" hidden="1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4.25" hidden="1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9" hidden="1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4.25" hidden="1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4.25" hidden="1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4.25" hidden="1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9.5" hidden="1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4.25" hidden="1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4.25" hidden="1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4.25" hidden="1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4.25" hidden="1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4.25" hidden="1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4.25" hidden="1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4.25" hidden="1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9" hidden="1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4.25" hidden="1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59" hidden="1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4.25" hidden="1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4.25" hidden="1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9.5" hidden="1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4.25" hidden="1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4.25" hidden="1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4.25" hidden="1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9.5" hidden="1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4.25" hidden="1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59" hidden="1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4.25" hidden="1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4.25" hidden="1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9" hidden="1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59" hidden="1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4.25" hidden="1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4.25" hidden="1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59" hidden="1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4.25" hidden="1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4.25" hidden="1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59" hidden="1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59" hidden="1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4.25" hidden="1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59" hidden="1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4.25" hidden="1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4.25" hidden="1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4.25" hidden="1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4.25" hidden="1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4.25" hidden="1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4.25" hidden="1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9.5" hidden="1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4.25" hidden="1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4.25" hidden="1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4.25" hidden="1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4.25" hidden="1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4.25" hidden="1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9.5" hidden="1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4.25" hidden="1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59" hidden="1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59" hidden="1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9.5" hidden="1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9.5" hidden="1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4.25" hidden="1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4.25" hidden="1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+ROUND((E3011/D3011)*100,0)</f>
        <v>120</v>
      </c>
      <c r="P3011">
        <f t="shared" ref="P3011:P3074" si="189">+IFERROR(ROUND(E3011/L3011,2),0)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4.25" hidden="1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4.25" hidden="1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4.25" hidden="1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4.25" hidden="1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4.25" hidden="1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4.25" hidden="1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9" hidden="1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4.25" hidden="1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4.25" hidden="1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4.25" hidden="1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59" hidden="1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4.25" hidden="1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4.25" hidden="1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59" hidden="1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4.25" hidden="1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4.25" hidden="1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59" hidden="1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4.25" hidden="1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9.5" hidden="1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4.25" hidden="1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4.25" hidden="1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3.75" hidden="1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4.25" hidden="1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4.25" hidden="1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3.75" hidden="1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9.5" hidden="1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4.25" hidden="1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9" hidden="1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4.25" hidden="1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4.25" hidden="1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4.25" hidden="1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9.5" hidden="1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9" hidden="1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4.25" hidden="1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4.25" hidden="1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59" hidden="1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59" hidden="1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4.25" hidden="1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59" hidden="1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59" hidden="1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9.5" hidden="1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9" hidden="1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4.25" hidden="1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9" hidden="1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59" hidden="1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4.25" hidden="1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4.25" hidden="1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4.25" hidden="1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9" hidden="1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4.25" hidden="1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9.5" hidden="1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4.25" hidden="1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4.25" hidden="1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9.5" hidden="1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4.25" hidden="1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4.25" hidden="1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4.25" hidden="1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59" hidden="1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4.25" hidden="1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4.25" hidden="1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4.25" hidden="1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59" hidden="1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4.25" hidden="1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+ROUND((E3075/D3075)*100,0)</f>
        <v>0</v>
      </c>
      <c r="P3075">
        <f t="shared" ref="P3075:P3138" si="193">+IFERROR(ROUND(E3075/L3075,2),0)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9" hidden="1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4.25" hidden="1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9.5" hidden="1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4.25" hidden="1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4.25" hidden="1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4.25" hidden="1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4.25" hidden="1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4.25" hidden="1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4.25" hidden="1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9" hidden="1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9" hidden="1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4.25" hidden="1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59" hidden="1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4.25" hidden="1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4.25" hidden="1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4.25" hidden="1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4.25" hidden="1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9" hidden="1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4.25" hidden="1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59" hidden="1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4.25" hidden="1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4.25" hidden="1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4.25" hidden="1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4.25" hidden="1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59" hidden="1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4.25" hidden="1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4.25" hidden="1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9" hidden="1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59" hidden="1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9.5" hidden="1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4.25" hidden="1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4.25" hidden="1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59" hidden="1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4.25" hidden="1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4.25" hidden="1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4.25" hidden="1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4.25" hidden="1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4.25" hidden="1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4.25" hidden="1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4.25" hidden="1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4.25" hidden="1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4.25" hidden="1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4.25" hidden="1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9.5" hidden="1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9" hidden="1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4.25" hidden="1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9.5" hidden="1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4.25" hidden="1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4.25" hidden="1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3.75" hidden="1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4.25" hidden="1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4.25" hidden="1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59" hidden="1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4.25" hidden="1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9.5" hidden="1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9.5" hidden="1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4.25" hidden="1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4.25" hidden="1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4.25" hidden="1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4.25" hidden="1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9.5" hidden="1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+ROUND((E3139/D3139)*100,0)</f>
        <v>3</v>
      </c>
      <c r="P3139">
        <f t="shared" ref="P3139:P3202" si="197">+IFERROR(ROUND(E3139/L3139,2),0)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9" hidden="1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4.25" hidden="1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59" hidden="1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9" hidden="1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4.25" hidden="1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9" hidden="1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9" hidden="1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4.25" hidden="1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4.25" hidden="1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4.25" hidden="1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9.5" hidden="1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4.25" hidden="1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9" hidden="1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4.25" hidden="1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4.25" hidden="1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4.25" hidden="1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4.25" hidden="1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4.25" hidden="1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4.25" hidden="1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9.5" hidden="1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9.5" hidden="1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4.25" hidden="1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4.25" hidden="1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59" hidden="1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59" hidden="1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4.25" hidden="1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59" hidden="1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59" hidden="1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4.25" hidden="1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9.5" hidden="1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4.25" hidden="1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9.5" hidden="1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4.25" hidden="1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59" hidden="1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4.25" hidden="1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4.25" hidden="1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59" hidden="1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9" hidden="1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59" hidden="1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4.25" hidden="1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59" hidden="1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4.25" hidden="1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4.25" hidden="1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4.25" hidden="1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9" hidden="1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4.25" hidden="1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4.25" hidden="1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4.25" hidden="1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4.25" hidden="1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59" hidden="1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9" hidden="1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4.25" hidden="1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4.25" hidden="1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59" hidden="1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4.25" hidden="1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4.25" hidden="1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9.5" hidden="1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59" hidden="1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4.25" hidden="1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59" hidden="1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+ROUND((E3203/D3203)*100,0)</f>
        <v>1</v>
      </c>
      <c r="P3203">
        <f t="shared" ref="P3203:P3266" si="201">+IFERROR(ROUND(E3203/L3203,2),0)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4.25" hidden="1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4.25" hidden="1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4.25" hidden="1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4.25" hidden="1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4.25" hidden="1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4.25" hidden="1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4.25" hidden="1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4.25" hidden="1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59" hidden="1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9.5" hidden="1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4.25" hidden="1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59" hidden="1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9" hidden="1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4.25" hidden="1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9.5" hidden="1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4.25" hidden="1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4.25" hidden="1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9.5" hidden="1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9" hidden="1" x14ac:dyDescent="0.7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4.25" hidden="1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9.5" hidden="1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59" hidden="1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4.25" hidden="1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4.25" hidden="1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4.25" hidden="1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9.5" hidden="1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4.25" hidden="1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4.25" hidden="1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4.25" hidden="1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4.25" hidden="1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4.25" hidden="1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4.25" hidden="1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4.25" hidden="1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4.25" hidden="1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9.5" hidden="1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4.25" hidden="1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59" hidden="1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4.25" hidden="1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9" hidden="1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29.5" hidden="1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4.25" hidden="1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4.25" hidden="1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4.25" hidden="1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4.25" hidden="1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4.25" hidden="1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9.5" hidden="1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4.25" hidden="1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59" hidden="1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4.25" hidden="1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4.25" hidden="1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4.25" hidden="1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4.25" hidden="1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59" hidden="1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4.25" hidden="1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4.25" hidden="1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4.25" hidden="1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4.25" hidden="1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4.25" hidden="1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4.25" hidden="1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9.5" hidden="1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9.5" hidden="1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9.5" hidden="1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4.25" hidden="1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+ROUND((E3267/D3267)*100,0)</f>
        <v>164</v>
      </c>
      <c r="P3267">
        <f t="shared" ref="P3267:P3330" si="205">+IFERROR(ROUND(E3267/L3267,2),0)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4.25" hidden="1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4.25" hidden="1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4.25" hidden="1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4.25" hidden="1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59" hidden="1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4.25" hidden="1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59" hidden="1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4.25" hidden="1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4.25" hidden="1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4.25" hidden="1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59" hidden="1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4.25" hidden="1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59" hidden="1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59" hidden="1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9.5" hidden="1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4.25" hidden="1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59" hidden="1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4.25" hidden="1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59" hidden="1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9.5" hidden="1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4.25" hidden="1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59" hidden="1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3.75" hidden="1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59" hidden="1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4.25" hidden="1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9" hidden="1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4.25" hidden="1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4.25" hidden="1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4.25" hidden="1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4.25" hidden="1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4.25" hidden="1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4.25" hidden="1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4.25" hidden="1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4.25" hidden="1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4.25" hidden="1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4.25" hidden="1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4.25" hidden="1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9" hidden="1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4.25" hidden="1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4.25" hidden="1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9.5" hidden="1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9.5" hidden="1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4.25" hidden="1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4.25" hidden="1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4.25" hidden="1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4.25" hidden="1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4.25" hidden="1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3.75" hidden="1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4.25" hidden="1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9.5" hidden="1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59" hidden="1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4.25" hidden="1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59" hidden="1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4.25" hidden="1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4.25" hidden="1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4.25" hidden="1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4.25" hidden="1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4.25" hidden="1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4.25" hidden="1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4.25" hidden="1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4.25" hidden="1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+ROUND((E3331/D3331)*100,0)</f>
        <v>117</v>
      </c>
      <c r="P3331">
        <f t="shared" ref="P3331:P3394" si="209">+IFERROR(ROUND(E3331/L3331,2),0)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4.25" hidden="1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4.25" hidden="1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4.25" hidden="1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4.25" hidden="1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9.5" hidden="1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4.25" hidden="1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4.25" hidden="1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4.25" hidden="1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9.5" hidden="1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4.25" hidden="1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4.25" hidden="1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4.25" hidden="1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4.25" hidden="1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4.25" hidden="1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4.25" hidden="1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4.25" hidden="1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4.25" hidden="1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59" hidden="1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4.25" hidden="1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4.25" hidden="1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59" hidden="1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4.25" hidden="1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59" hidden="1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4.25" hidden="1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4.25" hidden="1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4.25" hidden="1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4.25" hidden="1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4.25" hidden="1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4.25" hidden="1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4.25" hidden="1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9.5" hidden="1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59" hidden="1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4.25" hidden="1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4.25" hidden="1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4.25" hidden="1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4.25" hidden="1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4.25" hidden="1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4.25" hidden="1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4.25" hidden="1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4.25" hidden="1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9.5" hidden="1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9.5" hidden="1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4.25" hidden="1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4.25" hidden="1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4.25" hidden="1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4.25" hidden="1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4.25" hidden="1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4.25" hidden="1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4.25" hidden="1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59" hidden="1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59" hidden="1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4.25" hidden="1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59" hidden="1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4.25" hidden="1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4.25" hidden="1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59" hidden="1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4.25" hidden="1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59" hidden="1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59" hidden="1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4.25" hidden="1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59" hidden="1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4.25" hidden="1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59" hidden="1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4.25" hidden="1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+ROUND((E3395/D3395)*100,0)</f>
        <v>106</v>
      </c>
      <c r="P3395">
        <f t="shared" ref="P3395:P3458" si="213">+IFERROR(ROUND(E3395/L3395,2),0)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4.25" hidden="1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9.5" hidden="1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4.25" hidden="1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9.5" hidden="1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4.25" hidden="1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4.25" hidden="1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4.25" hidden="1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59" hidden="1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4.25" hidden="1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4.25" hidden="1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59" hidden="1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4.25" hidden="1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4.25" hidden="1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9" hidden="1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4.25" hidden="1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4.25" hidden="1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4.25" hidden="1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4.25" hidden="1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4.25" hidden="1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59" hidden="1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4.25" hidden="1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4.25" hidden="1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9" hidden="1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4.25" hidden="1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4.25" hidden="1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9" hidden="1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4.25" hidden="1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4.25" hidden="1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4.25" hidden="1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4.25" hidden="1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4.25" hidden="1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4.25" hidden="1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4.25" hidden="1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4.25" hidden="1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4.25" hidden="1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4.25" hidden="1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4.25" hidden="1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4.25" hidden="1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4.25" hidden="1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4.25" hidden="1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4.25" hidden="1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4.25" hidden="1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4.25" hidden="1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59" hidden="1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4.25" hidden="1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9.5" hidden="1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4.25" hidden="1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4.25" hidden="1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4.25" hidden="1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4.25" hidden="1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4.25" hidden="1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4.25" hidden="1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4.25" hidden="1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9.5" hidden="1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4.25" hidden="1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4.25" hidden="1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4.25" hidden="1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4.25" hidden="1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4.25" hidden="1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4.25" hidden="1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59" hidden="1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4.25" hidden="1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4.25" hidden="1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9.5" hidden="1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+ROUND((E3459/D3459)*100,0)</f>
        <v>140</v>
      </c>
      <c r="P3459">
        <f t="shared" ref="P3459:P3522" si="217">+IFERROR(ROUND(E3459/L3459,2),0)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4.25" hidden="1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4.25" hidden="1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4.25" hidden="1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59" hidden="1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4.25" hidden="1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4.25" hidden="1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59" hidden="1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4.25" hidden="1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4.25" hidden="1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4.25" hidden="1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59" hidden="1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9.5" hidden="1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4.25" hidden="1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4.25" hidden="1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4.25" hidden="1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4.25" hidden="1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4.25" hidden="1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59" hidden="1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4.25" hidden="1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4.25" hidden="1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4.25" hidden="1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4.25" hidden="1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4.25" hidden="1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4.25" hidden="1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4.25" hidden="1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59" hidden="1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4.25" hidden="1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4.25" hidden="1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4.25" hidden="1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59" hidden="1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4.25" hidden="1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4.25" hidden="1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59" hidden="1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4.25" hidden="1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4.25" hidden="1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4.25" hidden="1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4.25" hidden="1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59" hidden="1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59" hidden="1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59" hidden="1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4.25" hidden="1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59" hidden="1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4.25" hidden="1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4.25" hidden="1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4.25" hidden="1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4.25" hidden="1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8.5" hidden="1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4.25" hidden="1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4.25" hidden="1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4.25" hidden="1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4.25" hidden="1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59" hidden="1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4.25" hidden="1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4.25" hidden="1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4.25" hidden="1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4.25" hidden="1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4.25" hidden="1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4.25" hidden="1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4.25" hidden="1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4.25" hidden="1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4.25" hidden="1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4.25" hidden="1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59" hidden="1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+ROUND((E3523/D3523)*100,0)</f>
        <v>169</v>
      </c>
      <c r="P3523">
        <f t="shared" ref="P3523:P3586" si="221">+IFERROR(ROUND(E3523/L3523,2),0)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4.25" hidden="1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4.25" hidden="1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4.25" hidden="1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4.25" hidden="1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4.25" hidden="1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4.25" hidden="1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4.25" hidden="1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59" hidden="1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4.25" hidden="1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59" hidden="1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9" hidden="1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4.25" hidden="1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4.25" hidden="1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4.25" hidden="1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4.25" hidden="1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4.25" hidden="1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4.25" hidden="1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9" hidden="1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4.25" hidden="1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4.25" hidden="1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4.25" hidden="1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9.5" hidden="1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4.25" hidden="1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4.25" hidden="1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4.25" hidden="1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4.25" hidden="1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4.25" hidden="1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59" hidden="1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4.25" hidden="1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4.25" hidden="1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4.25" hidden="1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4.25" hidden="1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4.25" hidden="1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59" hidden="1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59" hidden="1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4.25" hidden="1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59" hidden="1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4.25" hidden="1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03.25" hidden="1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4.25" hidden="1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4.25" hidden="1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9.5" hidden="1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4.25" hidden="1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4.25" hidden="1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4.25" hidden="1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4.25" hidden="1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4.25" hidden="1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4.25" hidden="1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4.25" hidden="1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9.5" hidden="1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4.25" hidden="1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4.25" hidden="1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4.25" hidden="1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4.25" hidden="1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4.25" hidden="1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4.25" hidden="1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4.25" hidden="1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4.25" hidden="1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4.25" hidden="1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4.25" hidden="1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4.25" hidden="1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8.5" hidden="1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4.25" hidden="1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+ROUND((E3587/D3587)*100,0)</f>
        <v>119</v>
      </c>
      <c r="P3587">
        <f t="shared" ref="P3587:P3650" si="225">+IFERROR(ROUND(E3587/L3587,2),0)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4.25" hidden="1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4.25" hidden="1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4.25" hidden="1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4.25" hidden="1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4.25" hidden="1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4.25" hidden="1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4.25" hidden="1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59" hidden="1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9.5" hidden="1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4.25" hidden="1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9.5" hidden="1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4.25" hidden="1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4.25" hidden="1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9.5" hidden="1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4.25" hidden="1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9" hidden="1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4.25" hidden="1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4.25" hidden="1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9" hidden="1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4.25" hidden="1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9.5" hidden="1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4.25" hidden="1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4.25" hidden="1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4.25" hidden="1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4.25" hidden="1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4.25" hidden="1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4.25" hidden="1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4.25" hidden="1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4.25" hidden="1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4.25" hidden="1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4.25" hidden="1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4.25" hidden="1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4.25" hidden="1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4.25" hidden="1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4.25" hidden="1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9.5" hidden="1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9.5" hidden="1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3.75" hidden="1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59" hidden="1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4.25" hidden="1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4.25" hidden="1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4.25" hidden="1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59" hidden="1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59" hidden="1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4.25" hidden="1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4.25" hidden="1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9.5" hidden="1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4.25" hidden="1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9" hidden="1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9.5" hidden="1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4.25" hidden="1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3.75" hidden="1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4.25" hidden="1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9" hidden="1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4.25" hidden="1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4.25" hidden="1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4.25" hidden="1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4.25" hidden="1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9.5" hidden="1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4.25" hidden="1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+ROUND((E3651/D3651)*100,0)</f>
        <v>104</v>
      </c>
      <c r="P3651">
        <f t="shared" ref="P3651:P3714" si="229">+IFERROR(ROUND(E3651/L3651,2),0)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4.25" hidden="1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4.25" hidden="1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4.25" hidden="1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59" hidden="1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59" hidden="1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59" hidden="1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4.25" hidden="1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59" hidden="1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9.5" hidden="1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4.25" hidden="1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9" hidden="1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4.25" hidden="1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59" hidden="1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4.25" hidden="1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4.25" hidden="1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4.25" hidden="1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29.5" hidden="1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4.25" hidden="1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4.25" hidden="1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4.25" hidden="1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4.25" hidden="1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4.25" hidden="1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59" hidden="1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4.25" hidden="1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4.25" hidden="1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4.25" hidden="1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4.25" hidden="1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4.25" hidden="1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4.25" hidden="1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4.25" hidden="1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4.25" hidden="1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9" hidden="1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4.25" hidden="1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4.25" hidden="1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4.25" hidden="1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4.25" hidden="1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4.25" hidden="1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4.25" hidden="1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4.25" hidden="1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4.25" hidden="1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4.25" hidden="1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9.5" hidden="1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9.5" hidden="1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4.25" hidden="1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59" hidden="1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9" hidden="1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4.25" hidden="1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4.25" hidden="1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4.25" hidden="1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59" hidden="1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9.5" hidden="1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4.25" hidden="1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59" hidden="1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4.25" hidden="1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4.25" hidden="1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4.25" hidden="1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4.25" hidden="1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4.25" hidden="1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59" hidden="1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4.25" hidden="1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9.5" hidden="1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9.5" hidden="1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59" hidden="1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4.25" hidden="1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+ROUND((E3715/D3715)*100,0)</f>
        <v>102</v>
      </c>
      <c r="P3715">
        <f t="shared" ref="P3715:P3778" si="233">+IFERROR(ROUND(E3715/L3715,2),0)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4.25" hidden="1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4.25" hidden="1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4.25" hidden="1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4.25" hidden="1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4.25" hidden="1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9.5" hidden="1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9.5" hidden="1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59" hidden="1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9" hidden="1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9.5" hidden="1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4.25" hidden="1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4.25" hidden="1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4.25" hidden="1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4.25" hidden="1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4.25" hidden="1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59" hidden="1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4.25" hidden="1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4.25" hidden="1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4.25" hidden="1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4.25" hidden="1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59" hidden="1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9.5" hidden="1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4.25" hidden="1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4.25" hidden="1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29.5" hidden="1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4.25" hidden="1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4.25" hidden="1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4.25" hidden="1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4.25" hidden="1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9.5" hidden="1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59" hidden="1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4.25" hidden="1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9.5" hidden="1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4.25" hidden="1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4.25" hidden="1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8.5" hidden="1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4.25" hidden="1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4.25" hidden="1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4.25" hidden="1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4.25" hidden="1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4.25" hidden="1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9.5" hidden="1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9.5" hidden="1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4.25" hidden="1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9.5" hidden="1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4.25" hidden="1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4.25" hidden="1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4.25" hidden="1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4.25" hidden="1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4.25" hidden="1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4.25" hidden="1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9.5" hidden="1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4.25" hidden="1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9.5" hidden="1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59" hidden="1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4.25" hidden="1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9" hidden="1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4.25" hidden="1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+ROUND((E3779/D3779)*100,0)</f>
        <v>143</v>
      </c>
      <c r="P3779">
        <f t="shared" ref="P3779:P3842" si="237">+IFERROR(ROUND(E3779/L3779,2),0)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.5" hidden="1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9.5" hidden="1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4.25" hidden="1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59" hidden="1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4.25" hidden="1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4.25" hidden="1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4.25" hidden="1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4.25" hidden="1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3.75" hidden="1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4.25" hidden="1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9.5" hidden="1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9.5" hidden="1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4.25" hidden="1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4.25" hidden="1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59" hidden="1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4.25" hidden="1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4.25" hidden="1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4.25" hidden="1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4.25" hidden="1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4.25" hidden="1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9.5" hidden="1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4.25" hidden="1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4.25" hidden="1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59" hidden="1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4.25" hidden="1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4.25" hidden="1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59" hidden="1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4.25" hidden="1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4.25" hidden="1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4.25" hidden="1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4.25" hidden="1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4.25" hidden="1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29.5" hidden="1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59" hidden="1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4.25" hidden="1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4.25" hidden="1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4.25" hidden="1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4.25" hidden="1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4.25" hidden="1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59" hidden="1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4.25" hidden="1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4.25" hidden="1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4.25" hidden="1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29.5" hidden="1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59" hidden="1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4.25" hidden="1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4.25" hidden="1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4.25" hidden="1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59" hidden="1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4.25" hidden="1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59" hidden="1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4.25" hidden="1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4.25" hidden="1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4.25" hidden="1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29.5" hidden="1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59" hidden="1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4.25" hidden="1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4.25" hidden="1" x14ac:dyDescent="0.7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4.25" hidden="1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+ROUND((E3843/D3843)*100,0)</f>
        <v>9</v>
      </c>
      <c r="P3843">
        <f t="shared" ref="P3843:P3906" si="241">+IFERROR(ROUND(E3843/L3843,2),0)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4.25" hidden="1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4.25" hidden="1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4.25" hidden="1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59" hidden="1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4.25" hidden="1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4.25" hidden="1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4.25" hidden="1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59" hidden="1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29.5" hidden="1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4.25" hidden="1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4.25" hidden="1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4.25" hidden="1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29.5" hidden="1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59" hidden="1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59" hidden="1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4.25" hidden="1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59" hidden="1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4.25" hidden="1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4.25" hidden="1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29.5" hidden="1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4.25" hidden="1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4.25" hidden="1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4.25" hidden="1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29.5" hidden="1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4.25" hidden="1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29.5" hidden="1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59" hidden="1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29.5" hidden="1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4.25" hidden="1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4.25" hidden="1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59" hidden="1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4.25" hidden="1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4.25" hidden="1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4.25" hidden="1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29.5" hidden="1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4.25" hidden="1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4.25" hidden="1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4.25" hidden="1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4.25" hidden="1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59" hidden="1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4.25" hidden="1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4.25" hidden="1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29.5" hidden="1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59" hidden="1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59" hidden="1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59" hidden="1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59" hidden="1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4.25" hidden="1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4.25" hidden="1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59" hidden="1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4.25" hidden="1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4.25" hidden="1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4.25" hidden="1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4.25" hidden="1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59" hidden="1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29.5" hidden="1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4.25" hidden="1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+ROUND((E3907/D3907)*100,0)</f>
        <v>12</v>
      </c>
      <c r="P3907">
        <f t="shared" ref="P3907:P3970" si="245">+IFERROR(ROUND(E3907/L3907,2),0)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4.25" hidden="1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4.25" hidden="1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59" hidden="1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4.25" hidden="1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4.25" hidden="1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4.25" hidden="1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4.25" hidden="1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4.25" hidden="1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4.25" hidden="1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4.25" hidden="1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4.25" hidden="1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4.25" hidden="1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59" hidden="1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4.25" hidden="1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4.25" hidden="1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4.25" hidden="1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4.25" hidden="1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4.25" hidden="1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4.25" hidden="1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4.25" hidden="1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29.5" hidden="1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4.25" hidden="1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4.25" hidden="1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4.25" hidden="1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4.25" hidden="1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4.25" hidden="1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4.25" hidden="1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4.25" hidden="1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4.25" hidden="1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59" hidden="1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4.25" hidden="1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4.25" hidden="1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4.25" hidden="1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4.25" hidden="1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4.25" hidden="1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3.75" hidden="1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4.25" hidden="1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4.25" hidden="1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59" hidden="1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4.25" hidden="1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29.5" hidden="1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4.25" hidden="1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4.25" hidden="1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59" hidden="1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59" hidden="1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4.25" hidden="1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4.25" hidden="1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4.25" hidden="1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59" hidden="1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4.25" hidden="1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4.25" hidden="1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4.25" hidden="1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4.25" hidden="1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4.25" hidden="1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4.25" hidden="1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59" hidden="1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59" hidden="1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59" hidden="1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4.25" hidden="1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59" hidden="1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59" hidden="1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4.25" hidden="1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4.25" hidden="1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59" hidden="1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+ROUND((E3971/D3971)*100,0)</f>
        <v>7</v>
      </c>
      <c r="P3971">
        <f t="shared" ref="P3971:P4034" si="249">+IFERROR(ROUND(E3971/L3971,2),0)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9" hidden="1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4.25" hidden="1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4.25" hidden="1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4.25" hidden="1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4.25" hidden="1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4.25" hidden="1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59" hidden="1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4.25" hidden="1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4.25" hidden="1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4.25" hidden="1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59" hidden="1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4.25" hidden="1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59" hidden="1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4.25" hidden="1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4.25" hidden="1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59" hidden="1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59" hidden="1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4.25" hidden="1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29.5" hidden="1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4.25" hidden="1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4.25" hidden="1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29.5" hidden="1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4.25" hidden="1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4.25" hidden="1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4.25" hidden="1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4.25" hidden="1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4.25" hidden="1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4.25" hidden="1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4.25" hidden="1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4.25" hidden="1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29.5" hidden="1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59" hidden="1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4.25" hidden="1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4.25" hidden="1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4.25" hidden="1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4.25" hidden="1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4.25" hidden="1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59" hidden="1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4.25" hidden="1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4.25" hidden="1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4.25" hidden="1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59" hidden="1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59" hidden="1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4.25" hidden="1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4.25" hidden="1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4.25" hidden="1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4.25" hidden="1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29.5" hidden="1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4.25" hidden="1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4.25" hidden="1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4.25" hidden="1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29.5" hidden="1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4.25" hidden="1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4.25" hidden="1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59" hidden="1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4.25" hidden="1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4.25" hidden="1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4.25" hidden="1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4.25" hidden="1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59" hidden="1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4.25" hidden="1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4.25" hidden="1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4.25" hidden="1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+ROUND((E4035/D4035)*100,0)</f>
        <v>26</v>
      </c>
      <c r="P4035">
        <f t="shared" ref="P4035:P4098" si="253">+IFERROR(ROUND(E4035/L4035,2),0)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4.25" hidden="1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29.5" hidden="1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4.25" hidden="1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59" hidden="1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4.25" hidden="1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4.25" hidden="1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4.25" hidden="1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29.5" hidden="1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4.25" hidden="1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4.25" hidden="1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4.25" hidden="1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59" hidden="1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59" hidden="1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4.25" hidden="1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59" hidden="1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4.25" hidden="1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4.25" hidden="1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4.25" hidden="1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59" hidden="1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4.25" hidden="1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4.25" hidden="1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4.25" hidden="1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4.25" hidden="1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59" hidden="1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4.25" hidden="1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4.25" hidden="1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59" hidden="1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4.25" hidden="1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4.25" hidden="1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4.25" hidden="1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4.25" hidden="1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29.5" hidden="1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59" hidden="1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4.25" hidden="1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4.25" hidden="1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4.25" hidden="1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4.25" hidden="1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59" hidden="1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59" hidden="1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4.25" hidden="1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4.25" hidden="1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4.25" hidden="1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4.25" hidden="1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4.25" hidden="1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4.25" hidden="1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4.25" hidden="1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4.25" hidden="1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4.25" hidden="1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4.25" hidden="1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4.25" hidden="1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59" hidden="1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4.25" hidden="1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4.25" hidden="1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4.25" hidden="1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59" hidden="1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4.25" hidden="1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4.25" hidden="1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4.25" hidden="1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4.25" hidden="1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4.25" hidden="1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4.25" hidden="1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4.25" hidden="1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4.25" hidden="1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+ROUND((E4099/D4099)*100,0)</f>
        <v>0</v>
      </c>
      <c r="P4099">
        <f t="shared" ref="P4099:P4115" si="257">+IFERROR(ROUND(E4099/L4099,2),0)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4.25" hidden="1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59" hidden="1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4.25" hidden="1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4.25" hidden="1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4.25" hidden="1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4.25" hidden="1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4.25" hidden="1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59" hidden="1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4.25" hidden="1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4.25" hidden="1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4.25" hidden="1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4.25" hidden="1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4.25" hidden="1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4.25" hidden="1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4.25" hidden="1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4.25" hidden="1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071F9-BA79-4BA1-814F-B489EDC41B62}">
  <dimension ref="A1:E7"/>
  <sheetViews>
    <sheetView workbookViewId="0">
      <selection activeCell="A16" sqref="A16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4" bestFit="1" customWidth="1"/>
    <col min="4" max="4" width="9.453125" bestFit="1" customWidth="1"/>
    <col min="5" max="6" width="10.6796875" bestFit="1" customWidth="1"/>
  </cols>
  <sheetData>
    <row r="1" spans="1:5" x14ac:dyDescent="0.75">
      <c r="A1" s="9" t="s">
        <v>8222</v>
      </c>
      <c r="B1" t="s">
        <v>8363</v>
      </c>
    </row>
    <row r="2" spans="1:5" x14ac:dyDescent="0.75">
      <c r="A2" s="9" t="s">
        <v>8359</v>
      </c>
      <c r="B2" t="s">
        <v>8316</v>
      </c>
    </row>
    <row r="4" spans="1:5" x14ac:dyDescent="0.75">
      <c r="A4" s="9" t="s">
        <v>8364</v>
      </c>
      <c r="B4" s="9" t="s">
        <v>8360</v>
      </c>
    </row>
    <row r="5" spans="1:5" x14ac:dyDescent="0.7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75">
      <c r="A6" s="10" t="s">
        <v>8315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75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362C6-214F-462B-AEB4-AC51B060751F}">
  <dimension ref="A1:E7"/>
  <sheetViews>
    <sheetView workbookViewId="0">
      <selection activeCell="F16" sqref="F16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4" bestFit="1" customWidth="1"/>
    <col min="4" max="4" width="9.453125" bestFit="1" customWidth="1"/>
    <col min="5" max="5" width="10.6796875" bestFit="1" customWidth="1"/>
    <col min="6" max="6" width="10.58984375" bestFit="1" customWidth="1"/>
  </cols>
  <sheetData>
    <row r="1" spans="1:5" x14ac:dyDescent="0.75">
      <c r="A1" s="9" t="s">
        <v>8222</v>
      </c>
      <c r="B1" t="s">
        <v>8363</v>
      </c>
    </row>
    <row r="2" spans="1:5" x14ac:dyDescent="0.75">
      <c r="A2" s="9" t="s">
        <v>8358</v>
      </c>
      <c r="B2" t="s">
        <v>8363</v>
      </c>
    </row>
    <row r="4" spans="1:5" x14ac:dyDescent="0.75">
      <c r="A4" s="9" t="s">
        <v>8364</v>
      </c>
      <c r="B4" s="9" t="s">
        <v>8360</v>
      </c>
    </row>
    <row r="5" spans="1:5" x14ac:dyDescent="0.7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7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75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E30D9-5ABE-49FA-A673-F4A0105DAA94}">
  <dimension ref="A1:F17"/>
  <sheetViews>
    <sheetView workbookViewId="0">
      <selection activeCell="N20" sqref="N20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9" t="s">
        <v>8358</v>
      </c>
      <c r="B1" t="s">
        <v>8315</v>
      </c>
    </row>
    <row r="3" spans="1:6" x14ac:dyDescent="0.75">
      <c r="A3" s="9" t="s">
        <v>8364</v>
      </c>
      <c r="B3" s="9" t="s">
        <v>8360</v>
      </c>
    </row>
    <row r="4" spans="1:6" x14ac:dyDescent="0.7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5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75">
      <c r="A6" s="15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75">
      <c r="A7" s="15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75">
      <c r="A8" s="15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75">
      <c r="A9" s="15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75">
      <c r="A10" s="15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75">
      <c r="A11" s="15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75">
      <c r="A12" s="15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75">
      <c r="A13" s="15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75">
      <c r="A14" s="15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75">
      <c r="A15" s="15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75">
      <c r="A16" s="15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75">
      <c r="A17" s="15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016E3-69C4-4473-85EF-A6ACEA6C442F}">
  <dimension ref="A1:F6"/>
  <sheetViews>
    <sheetView workbookViewId="0">
      <selection activeCell="L21" sqref="L21"/>
    </sheetView>
  </sheetViews>
  <sheetFormatPr defaultRowHeight="14.75" x14ac:dyDescent="0.75"/>
  <cols>
    <col min="1" max="1" width="31.953125" bestFit="1" customWidth="1"/>
    <col min="5" max="5" width="16.1328125" bestFit="1" customWidth="1"/>
    <col min="6" max="6" width="17.08984375" bestFit="1" customWidth="1"/>
  </cols>
  <sheetData>
    <row r="1" spans="1:6" x14ac:dyDescent="0.7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75">
      <c r="A2" t="s">
        <v>3473</v>
      </c>
      <c r="B2" t="str">
        <f>+VLOOKUP(A2,Kickstarter!B:C,2,FALSE)</f>
        <v>Help us get actor-writer Ian Bonar's debut play - a hilarious, heartbreaking story of grief and loss - to the 2016 Edinburgh Fringe.</v>
      </c>
      <c r="C2">
        <f>+VLOOKUP(A2,Kickstarter!B:E,3,FALSE)</f>
        <v>2000</v>
      </c>
      <c r="D2">
        <f>+VLOOKUP(A2,Kickstarter!B:E,4,FALSE)</f>
        <v>2020</v>
      </c>
      <c r="E2">
        <f>+VLOOKUP(A2,Kickstarter!B:P,15,FALSE)</f>
        <v>51.79</v>
      </c>
      <c r="F2">
        <f>+VLOOKUP(A2,Kickstarter!B:L,11, FALSE)</f>
        <v>39</v>
      </c>
    </row>
    <row r="3" spans="1:6" x14ac:dyDescent="0.75">
      <c r="A3" t="s">
        <v>3616</v>
      </c>
      <c r="B3" t="str">
        <f>+VLOOKUP(A3,Kickstarter!B:C,2,FALSE)</f>
        <v>The play yet to be described as "A surefire Edinburgh Fringe Festival Cult Hit". Coming to the Underbelly, Edinburgh, 5th-30th August.</v>
      </c>
      <c r="C3">
        <f>+VLOOKUP(A3,Kickstarter!B:E,3,FALSE)</f>
        <v>2000</v>
      </c>
      <c r="D3">
        <f>+VLOOKUP(A3,Kickstarter!B:E,4,FALSE)</f>
        <v>2020</v>
      </c>
      <c r="E3">
        <f>+VLOOKUP(A3,Kickstarter!B:P,15,FALSE)</f>
        <v>36.07</v>
      </c>
      <c r="F3">
        <f>+VLOOKUP(A3,Kickstarter!B:L,11, FALSE)</f>
        <v>56</v>
      </c>
    </row>
    <row r="4" spans="1:6" x14ac:dyDescent="0.75">
      <c r="A4" t="s">
        <v>3178</v>
      </c>
      <c r="B4" t="str">
        <f>+VLOOKUP(A4,Kickstarter!B:C,2,FALSE)</f>
        <v>Cutting Off Kate Bush is a one-woman show written &amp; performed by Lucy Benson-Brown, premiering at the Edinburgh Fringe Festival 2014</v>
      </c>
      <c r="C4">
        <f>+VLOOKUP(A4,Kickstarter!B:E,3,FALSE)</f>
        <v>1500</v>
      </c>
      <c r="D4">
        <f>+VLOOKUP(A4,Kickstarter!B:E,4,FALSE)</f>
        <v>2576</v>
      </c>
      <c r="E4">
        <f>+VLOOKUP(A4,Kickstarter!B:P,15,FALSE)</f>
        <v>33.03</v>
      </c>
      <c r="F4">
        <f>+VLOOKUP(A4,Kickstarter!B:L,11, FALSE)</f>
        <v>78</v>
      </c>
    </row>
    <row r="5" spans="1:6" x14ac:dyDescent="0.75">
      <c r="A5" t="s">
        <v>3329</v>
      </c>
      <c r="B5" t="str">
        <f>+VLOOKUP(A5,Kickstarter!B:C,2,FALSE)</f>
        <v>Jestia and Raedon is a brand new romantic comedy play going to the Edinburgh Fringe Festival this summer.</v>
      </c>
      <c r="C5">
        <f>+VLOOKUP(A5,Kickstarter!B:E,3,FALSE)</f>
        <v>1000</v>
      </c>
      <c r="D5">
        <f>+VLOOKUP(A5,Kickstarter!B:E,4,FALSE)</f>
        <v>1168</v>
      </c>
      <c r="E5">
        <f>+VLOOKUP(A5,Kickstarter!B:P,15,FALSE)</f>
        <v>44.92</v>
      </c>
      <c r="F5">
        <f>+VLOOKUP(A5,Kickstarter!B:L,11, FALSE)</f>
        <v>26</v>
      </c>
    </row>
    <row r="6" spans="1:6" x14ac:dyDescent="0.75">
      <c r="A6" t="s">
        <v>3221</v>
      </c>
      <c r="B6" t="str">
        <f>+VLOOKUP(A6,Kickstarter!B:C,2,FALSE)</f>
        <v>A one-man show about love, loss, and motorways, written &amp; performed by Ben Norris. Help us get to the 2015 Edinburgh Fringe and beyond!</v>
      </c>
      <c r="C6">
        <f>+VLOOKUP(A6,Kickstarter!B:E,3,FALSE)</f>
        <v>4000</v>
      </c>
      <c r="D6">
        <f>+VLOOKUP(A6,Kickstarter!B:E,4,FALSE)</f>
        <v>4137</v>
      </c>
      <c r="E6">
        <f>+VLOOKUP(A6,Kickstarter!B:P,15,FALSE)</f>
        <v>36.61</v>
      </c>
      <c r="F6">
        <f>+VLOOKUP(A6,Kickstarter!B:L,11,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25F7C-4B14-41FC-897E-F226A5A7AEAD}">
  <dimension ref="A1:U413"/>
  <sheetViews>
    <sheetView zoomScale="95" zoomScaleNormal="95" workbookViewId="0">
      <selection activeCell="B4" sqref="B4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6" max="16" width="15.90625" bestFit="1" customWidth="1"/>
    <col min="17" max="17" width="12.953125" customWidth="1"/>
    <col min="18" max="18" width="15.26953125" bestFit="1" customWidth="1"/>
    <col min="19" max="19" width="11.90625" style="13" bestFit="1" customWidth="1"/>
    <col min="20" max="20" width="11.36328125" style="13" customWidth="1"/>
    <col min="21" max="21" width="9.31640625" style="13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4.25" x14ac:dyDescent="0.7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44.25" x14ac:dyDescent="0.7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44.25" x14ac:dyDescent="0.7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59" x14ac:dyDescent="0.7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59" x14ac:dyDescent="0.7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29.5" x14ac:dyDescent="0.7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44.25" x14ac:dyDescent="0.7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44.25" x14ac:dyDescent="0.7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44.25" x14ac:dyDescent="0.7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44.25" x14ac:dyDescent="0.7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4.25" x14ac:dyDescent="0.7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4.25" x14ac:dyDescent="0.7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59" x14ac:dyDescent="0.7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4.25" x14ac:dyDescent="0.7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29.5" x14ac:dyDescent="0.7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4.25" x14ac:dyDescent="0.7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59" x14ac:dyDescent="0.7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44.25" x14ac:dyDescent="0.7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44.25" x14ac:dyDescent="0.7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4.25" x14ac:dyDescent="0.7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4.25" x14ac:dyDescent="0.7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44.25" x14ac:dyDescent="0.7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44.25" x14ac:dyDescent="0.7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29.5" x14ac:dyDescent="0.7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4.25" x14ac:dyDescent="0.7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4.25" x14ac:dyDescent="0.7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4.25" x14ac:dyDescent="0.7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44.25" x14ac:dyDescent="0.7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29.5" x14ac:dyDescent="0.7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4.25" x14ac:dyDescent="0.7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59" x14ac:dyDescent="0.7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4.25" x14ac:dyDescent="0.7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44.25" x14ac:dyDescent="0.7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4.25" x14ac:dyDescent="0.7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7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59" x14ac:dyDescent="0.7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44.25" x14ac:dyDescent="0.7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4.25" x14ac:dyDescent="0.7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44.25" x14ac:dyDescent="0.7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44.25" x14ac:dyDescent="0.7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59" x14ac:dyDescent="0.7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44.25" x14ac:dyDescent="0.7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59" x14ac:dyDescent="0.7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59" x14ac:dyDescent="0.7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29.5" x14ac:dyDescent="0.7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44.25" x14ac:dyDescent="0.7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7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59" x14ac:dyDescent="0.7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44.25" x14ac:dyDescent="0.7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4.25" x14ac:dyDescent="0.7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44.25" x14ac:dyDescent="0.7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4.25" x14ac:dyDescent="0.7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59" x14ac:dyDescent="0.7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44.25" x14ac:dyDescent="0.7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59" x14ac:dyDescent="0.7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4.25" x14ac:dyDescent="0.7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4.25" x14ac:dyDescent="0.7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29.5" x14ac:dyDescent="0.7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44.25" x14ac:dyDescent="0.7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4.25" x14ac:dyDescent="0.7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29.5" x14ac:dyDescent="0.7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4.25" x14ac:dyDescent="0.7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59" x14ac:dyDescent="0.7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44.25" x14ac:dyDescent="0.7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59" x14ac:dyDescent="0.7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59" x14ac:dyDescent="0.7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4.25" x14ac:dyDescent="0.7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44.25" x14ac:dyDescent="0.7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4.25" x14ac:dyDescent="0.7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29.5" x14ac:dyDescent="0.7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4.25" x14ac:dyDescent="0.7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59" x14ac:dyDescent="0.7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44.25" x14ac:dyDescent="0.7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44.25" x14ac:dyDescent="0.7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4.25" x14ac:dyDescent="0.7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4.25" x14ac:dyDescent="0.7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29.5" x14ac:dyDescent="0.7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29.5" x14ac:dyDescent="0.7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44.25" x14ac:dyDescent="0.7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4.25" x14ac:dyDescent="0.7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59" x14ac:dyDescent="0.7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44.25" x14ac:dyDescent="0.7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59" x14ac:dyDescent="0.7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59" x14ac:dyDescent="0.7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4.25" x14ac:dyDescent="0.7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29.5" x14ac:dyDescent="0.7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44.25" x14ac:dyDescent="0.7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29.5" x14ac:dyDescent="0.7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44.25" x14ac:dyDescent="0.7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4.25" x14ac:dyDescent="0.7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4.25" x14ac:dyDescent="0.7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59" x14ac:dyDescent="0.7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59" x14ac:dyDescent="0.7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59" x14ac:dyDescent="0.7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44.25" x14ac:dyDescent="0.7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44.25" x14ac:dyDescent="0.7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59" x14ac:dyDescent="0.7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4.25" x14ac:dyDescent="0.7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44.25" x14ac:dyDescent="0.7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59" x14ac:dyDescent="0.7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44.25" x14ac:dyDescent="0.7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44.25" x14ac:dyDescent="0.7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44.25" x14ac:dyDescent="0.7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59" x14ac:dyDescent="0.7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29.5" x14ac:dyDescent="0.7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59" x14ac:dyDescent="0.7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29.5" x14ac:dyDescent="0.7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44.25" x14ac:dyDescent="0.7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29.5" x14ac:dyDescent="0.7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44.25" x14ac:dyDescent="0.7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29.5" x14ac:dyDescent="0.7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59" x14ac:dyDescent="0.7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44.25" x14ac:dyDescent="0.7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29.5" x14ac:dyDescent="0.7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4.25" x14ac:dyDescent="0.7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44.25" x14ac:dyDescent="0.7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44.25" x14ac:dyDescent="0.7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44.25" x14ac:dyDescent="0.7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44.25" x14ac:dyDescent="0.7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44.25" x14ac:dyDescent="0.7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4.25" x14ac:dyDescent="0.7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29.5" x14ac:dyDescent="0.7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59" x14ac:dyDescent="0.7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29.5" x14ac:dyDescent="0.7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4.25" x14ac:dyDescent="0.7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44.25" x14ac:dyDescent="0.7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4.25" x14ac:dyDescent="0.7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29.5" x14ac:dyDescent="0.7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4.25" x14ac:dyDescent="0.7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59" x14ac:dyDescent="0.7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44.25" x14ac:dyDescent="0.7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4.25" x14ac:dyDescent="0.7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44.25" x14ac:dyDescent="0.7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44.25" x14ac:dyDescent="0.7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4.25" x14ac:dyDescent="0.7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44.25" x14ac:dyDescent="0.7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4.25" x14ac:dyDescent="0.7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29.5" x14ac:dyDescent="0.7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29.5" x14ac:dyDescent="0.7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29.5" x14ac:dyDescent="0.7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44.25" x14ac:dyDescent="0.7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44.25" x14ac:dyDescent="0.7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4.25" x14ac:dyDescent="0.7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4.25" x14ac:dyDescent="0.7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59" x14ac:dyDescent="0.7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4.25" x14ac:dyDescent="0.7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44.25" x14ac:dyDescent="0.7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59" x14ac:dyDescent="0.7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59" x14ac:dyDescent="0.7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29.5" x14ac:dyDescent="0.7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4.25" x14ac:dyDescent="0.7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44.25" x14ac:dyDescent="0.7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7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59" x14ac:dyDescent="0.7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59" x14ac:dyDescent="0.7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4.25" x14ac:dyDescent="0.7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44.25" x14ac:dyDescent="0.7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4.25" x14ac:dyDescent="0.7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4.25" x14ac:dyDescent="0.7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44.25" x14ac:dyDescent="0.7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44.25" x14ac:dyDescent="0.7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44.25" x14ac:dyDescent="0.7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59" x14ac:dyDescent="0.7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44.25" x14ac:dyDescent="0.7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44.25" x14ac:dyDescent="0.7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29.5" x14ac:dyDescent="0.7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44.25" x14ac:dyDescent="0.7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44.25" x14ac:dyDescent="0.7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44.25" x14ac:dyDescent="0.7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3.75" x14ac:dyDescent="0.7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44.25" x14ac:dyDescent="0.7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4.25" x14ac:dyDescent="0.7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59" x14ac:dyDescent="0.7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4.25" x14ac:dyDescent="0.7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4.25" x14ac:dyDescent="0.7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4.25" x14ac:dyDescent="0.7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4.25" x14ac:dyDescent="0.7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4.25" x14ac:dyDescent="0.7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4.25" x14ac:dyDescent="0.7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29.5" x14ac:dyDescent="0.7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29.5" x14ac:dyDescent="0.7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44.25" x14ac:dyDescent="0.7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44.25" x14ac:dyDescent="0.7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44.25" x14ac:dyDescent="0.7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4.25" x14ac:dyDescent="0.7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4.25" x14ac:dyDescent="0.7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44.25" x14ac:dyDescent="0.7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4.25" x14ac:dyDescent="0.7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4.25" x14ac:dyDescent="0.7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44.25" x14ac:dyDescent="0.7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44.25" x14ac:dyDescent="0.7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44.25" x14ac:dyDescent="0.7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59" x14ac:dyDescent="0.7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44.25" x14ac:dyDescent="0.7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44.25" x14ac:dyDescent="0.7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4.25" x14ac:dyDescent="0.7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4.25" x14ac:dyDescent="0.7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4.25" x14ac:dyDescent="0.7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29.5" x14ac:dyDescent="0.7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29.5" x14ac:dyDescent="0.7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4.25" x14ac:dyDescent="0.7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4.25" x14ac:dyDescent="0.7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59" x14ac:dyDescent="0.7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44.25" x14ac:dyDescent="0.7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4.25" x14ac:dyDescent="0.7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4.25" x14ac:dyDescent="0.7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59" x14ac:dyDescent="0.7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44.25" x14ac:dyDescent="0.7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59" x14ac:dyDescent="0.7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4.25" x14ac:dyDescent="0.7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59" x14ac:dyDescent="0.7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44.25" x14ac:dyDescent="0.7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44.25" x14ac:dyDescent="0.7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4.25" x14ac:dyDescent="0.7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4.25" x14ac:dyDescent="0.7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44.25" x14ac:dyDescent="0.7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4.25" x14ac:dyDescent="0.7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59" x14ac:dyDescent="0.7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44.25" x14ac:dyDescent="0.7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44.25" x14ac:dyDescent="0.7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44.25" x14ac:dyDescent="0.7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4.25" x14ac:dyDescent="0.7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59" x14ac:dyDescent="0.7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44.25" x14ac:dyDescent="0.7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44.25" x14ac:dyDescent="0.7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4.25" x14ac:dyDescent="0.7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44.25" x14ac:dyDescent="0.7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4.25" x14ac:dyDescent="0.7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4.25" x14ac:dyDescent="0.7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4.25" x14ac:dyDescent="0.7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44.25" x14ac:dyDescent="0.7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44.25" x14ac:dyDescent="0.7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4.25" x14ac:dyDescent="0.7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44.25" x14ac:dyDescent="0.7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4.25" x14ac:dyDescent="0.7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44.25" x14ac:dyDescent="0.7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4.25" x14ac:dyDescent="0.7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44.25" x14ac:dyDescent="0.7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59" x14ac:dyDescent="0.7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29.5" x14ac:dyDescent="0.7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4.25" x14ac:dyDescent="0.7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4.25" x14ac:dyDescent="0.7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4.25" x14ac:dyDescent="0.7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44.25" x14ac:dyDescent="0.7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29.5" x14ac:dyDescent="0.7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44.25" x14ac:dyDescent="0.7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4.25" x14ac:dyDescent="0.7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44.25" x14ac:dyDescent="0.7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4.25" x14ac:dyDescent="0.7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4.25" x14ac:dyDescent="0.7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44.25" x14ac:dyDescent="0.7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29.5" x14ac:dyDescent="0.7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4.25" x14ac:dyDescent="0.7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59" x14ac:dyDescent="0.7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44.25" x14ac:dyDescent="0.7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59" x14ac:dyDescent="0.7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44.25" x14ac:dyDescent="0.7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7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4.25" x14ac:dyDescent="0.7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59" x14ac:dyDescent="0.7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29.5" x14ac:dyDescent="0.7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44.25" x14ac:dyDescent="0.7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4.25" x14ac:dyDescent="0.7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59" x14ac:dyDescent="0.7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44.25" x14ac:dyDescent="0.7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44.25" x14ac:dyDescent="0.7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4.25" x14ac:dyDescent="0.7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44.25" x14ac:dyDescent="0.7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59" x14ac:dyDescent="0.7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44.25" x14ac:dyDescent="0.7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4.25" x14ac:dyDescent="0.7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59" x14ac:dyDescent="0.7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4.25" x14ac:dyDescent="0.7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59" x14ac:dyDescent="0.7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4.25" x14ac:dyDescent="0.7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4.25" x14ac:dyDescent="0.7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4.25" x14ac:dyDescent="0.7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59" x14ac:dyDescent="0.7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59" x14ac:dyDescent="0.7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4.25" x14ac:dyDescent="0.7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59" x14ac:dyDescent="0.7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4.25" x14ac:dyDescent="0.7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44.25" x14ac:dyDescent="0.7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88.5" x14ac:dyDescent="0.7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4.25" x14ac:dyDescent="0.7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44.25" x14ac:dyDescent="0.7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4.25" x14ac:dyDescent="0.7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59" x14ac:dyDescent="0.7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4.25" x14ac:dyDescent="0.7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4.25" x14ac:dyDescent="0.7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44.25" x14ac:dyDescent="0.7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4.25" x14ac:dyDescent="0.7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44.25" x14ac:dyDescent="0.7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59" x14ac:dyDescent="0.7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44.25" x14ac:dyDescent="0.7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4.25" x14ac:dyDescent="0.7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4.25" x14ac:dyDescent="0.7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4.25" x14ac:dyDescent="0.7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59" x14ac:dyDescent="0.7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7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59" x14ac:dyDescent="0.7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59" x14ac:dyDescent="0.7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44.25" x14ac:dyDescent="0.7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44.25" x14ac:dyDescent="0.7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4.25" x14ac:dyDescent="0.7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29.5" x14ac:dyDescent="0.7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4.25" x14ac:dyDescent="0.7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4.25" x14ac:dyDescent="0.7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44.25" x14ac:dyDescent="0.7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44.25" x14ac:dyDescent="0.7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4.25" x14ac:dyDescent="0.7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4.25" x14ac:dyDescent="0.7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44.25" x14ac:dyDescent="0.7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59" x14ac:dyDescent="0.7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03.25" x14ac:dyDescent="0.7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4.25" x14ac:dyDescent="0.7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4.25" x14ac:dyDescent="0.7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4.25" x14ac:dyDescent="0.7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4.25" x14ac:dyDescent="0.7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4.25" x14ac:dyDescent="0.7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44.25" x14ac:dyDescent="0.7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44.25" x14ac:dyDescent="0.7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44.25" x14ac:dyDescent="0.7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44.25" x14ac:dyDescent="0.7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44.25" x14ac:dyDescent="0.7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44.25" x14ac:dyDescent="0.7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44.25" x14ac:dyDescent="0.7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x14ac:dyDescent="0.7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4.25" x14ac:dyDescent="0.7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4.25" x14ac:dyDescent="0.7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44.25" x14ac:dyDescent="0.7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4.25" x14ac:dyDescent="0.7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59" x14ac:dyDescent="0.7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29.5" x14ac:dyDescent="0.7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29.5" x14ac:dyDescent="0.7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4.25" x14ac:dyDescent="0.7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44.25" x14ac:dyDescent="0.7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29.5" x14ac:dyDescent="0.7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59" x14ac:dyDescent="0.7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4.25" x14ac:dyDescent="0.7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4.25" x14ac:dyDescent="0.7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44.25" x14ac:dyDescent="0.7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44.25" x14ac:dyDescent="0.7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4.25" x14ac:dyDescent="0.7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4.25" x14ac:dyDescent="0.7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44.25" x14ac:dyDescent="0.7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29.5" x14ac:dyDescent="0.7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29.5" x14ac:dyDescent="0.7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73.75" x14ac:dyDescent="0.7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4.25" x14ac:dyDescent="0.7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29.5" x14ac:dyDescent="0.7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44.25" x14ac:dyDescent="0.7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59" x14ac:dyDescent="0.7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29.5" x14ac:dyDescent="0.7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4.25" x14ac:dyDescent="0.7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4.25" x14ac:dyDescent="0.7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4.25" x14ac:dyDescent="0.7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29.5" x14ac:dyDescent="0.7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44.25" x14ac:dyDescent="0.7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4.25" x14ac:dyDescent="0.7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4.25" x14ac:dyDescent="0.7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44.25" x14ac:dyDescent="0.7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44.25" x14ac:dyDescent="0.7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44.25" x14ac:dyDescent="0.7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59" x14ac:dyDescent="0.7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4.25" x14ac:dyDescent="0.7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4.25" x14ac:dyDescent="0.7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44.25" x14ac:dyDescent="0.7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4.25" x14ac:dyDescent="0.7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44.25" x14ac:dyDescent="0.7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44.25" x14ac:dyDescent="0.7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4.25" x14ac:dyDescent="0.7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4.25" x14ac:dyDescent="0.7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29.5" x14ac:dyDescent="0.7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29.5" x14ac:dyDescent="0.7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59" x14ac:dyDescent="0.7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59" x14ac:dyDescent="0.7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44.25" x14ac:dyDescent="0.7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59" x14ac:dyDescent="0.7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29.5" x14ac:dyDescent="0.7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44.25" x14ac:dyDescent="0.7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44.25" x14ac:dyDescent="0.7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44.25" x14ac:dyDescent="0.7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44.25" x14ac:dyDescent="0.7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59" x14ac:dyDescent="0.7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29.5" x14ac:dyDescent="0.7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29.5" x14ac:dyDescent="0.7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59" x14ac:dyDescent="0.7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44.25" x14ac:dyDescent="0.7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44.25" x14ac:dyDescent="0.7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44.25" x14ac:dyDescent="0.7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29.5" x14ac:dyDescent="0.7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59" x14ac:dyDescent="0.7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4.25" x14ac:dyDescent="0.7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44.25" x14ac:dyDescent="0.7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4.25" x14ac:dyDescent="0.7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44.25" x14ac:dyDescent="0.7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4.25" x14ac:dyDescent="0.7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59" x14ac:dyDescent="0.7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4.25" x14ac:dyDescent="0.7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44.25" x14ac:dyDescent="0.7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44.25" x14ac:dyDescent="0.7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4.25" x14ac:dyDescent="0.7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4.25" x14ac:dyDescent="0.7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4.25" x14ac:dyDescent="0.7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4.25" x14ac:dyDescent="0.7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44.25" x14ac:dyDescent="0.7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44.25" x14ac:dyDescent="0.7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59" x14ac:dyDescent="0.7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4.25" x14ac:dyDescent="0.7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4.25" x14ac:dyDescent="0.7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4.25" x14ac:dyDescent="0.7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O1044875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O2:O1044874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B454-BC05-4D0B-8048-006F0C82EDDA}">
  <dimension ref="A1:U251"/>
  <sheetViews>
    <sheetView zoomScale="95" zoomScaleNormal="95" workbookViewId="0">
      <selection activeCell="H12" sqref="H12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6" max="16" width="15.90625" bestFit="1" customWidth="1"/>
    <col min="17" max="17" width="12.953125" customWidth="1"/>
    <col min="18" max="18" width="15.26953125" bestFit="1" customWidth="1"/>
    <col min="19" max="19" width="11.90625" style="13" bestFit="1" customWidth="1"/>
    <col min="20" max="20" width="11.36328125" style="13" customWidth="1"/>
    <col min="21" max="21" width="9.31640625" style="13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4.25" x14ac:dyDescent="0.7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44.25" x14ac:dyDescent="0.7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59" x14ac:dyDescent="0.7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44.25" x14ac:dyDescent="0.7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59" x14ac:dyDescent="0.7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44.25" x14ac:dyDescent="0.7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44.25" x14ac:dyDescent="0.7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59" x14ac:dyDescent="0.7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44.25" x14ac:dyDescent="0.7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59" x14ac:dyDescent="0.7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44.25" x14ac:dyDescent="0.7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44.25" x14ac:dyDescent="0.7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44.25" x14ac:dyDescent="0.7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44.25" x14ac:dyDescent="0.7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59" x14ac:dyDescent="0.7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59" x14ac:dyDescent="0.7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59" x14ac:dyDescent="0.7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59" x14ac:dyDescent="0.7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44.25" x14ac:dyDescent="0.7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44.25" x14ac:dyDescent="0.7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59" x14ac:dyDescent="0.7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44.25" x14ac:dyDescent="0.7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44.25" x14ac:dyDescent="0.7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44.25" x14ac:dyDescent="0.7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4.25" x14ac:dyDescent="0.7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44.25" x14ac:dyDescent="0.7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44.25" x14ac:dyDescent="0.7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44.25" x14ac:dyDescent="0.7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44.25" x14ac:dyDescent="0.7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59" x14ac:dyDescent="0.7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29.5" x14ac:dyDescent="0.7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29.5" x14ac:dyDescent="0.7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44.25" x14ac:dyDescent="0.7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44.25" x14ac:dyDescent="0.7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44.25" x14ac:dyDescent="0.7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44.25" x14ac:dyDescent="0.7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44.25" x14ac:dyDescent="0.7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44.25" x14ac:dyDescent="0.7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44.25" x14ac:dyDescent="0.7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x14ac:dyDescent="0.7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29.5" x14ac:dyDescent="0.7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44.25" x14ac:dyDescent="0.7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44.25" x14ac:dyDescent="0.7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44.25" x14ac:dyDescent="0.7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44.25" x14ac:dyDescent="0.7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44.25" x14ac:dyDescent="0.7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59" x14ac:dyDescent="0.7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44.25" x14ac:dyDescent="0.7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44.25" x14ac:dyDescent="0.7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44.25" x14ac:dyDescent="0.7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44.25" x14ac:dyDescent="0.7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59" x14ac:dyDescent="0.7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44.25" x14ac:dyDescent="0.7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59" x14ac:dyDescent="0.7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59" x14ac:dyDescent="0.7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59" x14ac:dyDescent="0.7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44.25" x14ac:dyDescent="0.7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44.25" x14ac:dyDescent="0.7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44.25" x14ac:dyDescent="0.7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44.25" x14ac:dyDescent="0.7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44.25" x14ac:dyDescent="0.7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44.25" x14ac:dyDescent="0.7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59" x14ac:dyDescent="0.7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44.25" x14ac:dyDescent="0.7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44.25" x14ac:dyDescent="0.7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44.25" x14ac:dyDescent="0.7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59" x14ac:dyDescent="0.7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44.25" x14ac:dyDescent="0.7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44.25" x14ac:dyDescent="0.7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44.25" x14ac:dyDescent="0.7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44.25" x14ac:dyDescent="0.7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29.5" x14ac:dyDescent="0.7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59" x14ac:dyDescent="0.7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44.25" x14ac:dyDescent="0.7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x14ac:dyDescent="0.7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44.25" x14ac:dyDescent="0.7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44.25" x14ac:dyDescent="0.7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44.25" x14ac:dyDescent="0.7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59" x14ac:dyDescent="0.7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44.25" x14ac:dyDescent="0.7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44.25" x14ac:dyDescent="0.7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44.25" x14ac:dyDescent="0.7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29.5" x14ac:dyDescent="0.7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44.25" x14ac:dyDescent="0.7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44.25" x14ac:dyDescent="0.7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29.5" x14ac:dyDescent="0.7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59" x14ac:dyDescent="0.7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59" x14ac:dyDescent="0.7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4.25" x14ac:dyDescent="0.7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44.25" x14ac:dyDescent="0.7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44.25" x14ac:dyDescent="0.7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7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29.5" x14ac:dyDescent="0.7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4.25" x14ac:dyDescent="0.7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44.25" x14ac:dyDescent="0.7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29.5" x14ac:dyDescent="0.7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44.25" x14ac:dyDescent="0.7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44.25" x14ac:dyDescent="0.7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44.25" x14ac:dyDescent="0.7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29.5" x14ac:dyDescent="0.7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59" x14ac:dyDescent="0.7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59" x14ac:dyDescent="0.7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59" x14ac:dyDescent="0.7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59" x14ac:dyDescent="0.7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44.25" x14ac:dyDescent="0.7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44.25" x14ac:dyDescent="0.7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44.25" x14ac:dyDescent="0.7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44.25" x14ac:dyDescent="0.7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59" x14ac:dyDescent="0.7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29.5" x14ac:dyDescent="0.7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44.25" x14ac:dyDescent="0.7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59" x14ac:dyDescent="0.7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44.25" x14ac:dyDescent="0.7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44.25" x14ac:dyDescent="0.7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44.25" x14ac:dyDescent="0.7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44.25" x14ac:dyDescent="0.7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44.25" x14ac:dyDescent="0.7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44.25" x14ac:dyDescent="0.7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44.25" x14ac:dyDescent="0.7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4.25" x14ac:dyDescent="0.7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44.25" x14ac:dyDescent="0.7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44.25" x14ac:dyDescent="0.7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44.25" x14ac:dyDescent="0.7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44.25" x14ac:dyDescent="0.7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44.25" x14ac:dyDescent="0.7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44.25" x14ac:dyDescent="0.7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44.25" x14ac:dyDescent="0.7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4.25" x14ac:dyDescent="0.7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44.25" x14ac:dyDescent="0.7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44.25" x14ac:dyDescent="0.7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73.75" x14ac:dyDescent="0.7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44.25" x14ac:dyDescent="0.7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44.25" x14ac:dyDescent="0.7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59" x14ac:dyDescent="0.7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44.25" x14ac:dyDescent="0.7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29.5" x14ac:dyDescent="0.7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44.25" x14ac:dyDescent="0.7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59" x14ac:dyDescent="0.7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44.25" x14ac:dyDescent="0.7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44.25" x14ac:dyDescent="0.7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44.25" x14ac:dyDescent="0.7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44.25" x14ac:dyDescent="0.7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44.25" x14ac:dyDescent="0.7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44.25" x14ac:dyDescent="0.7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44.25" x14ac:dyDescent="0.7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44.25" x14ac:dyDescent="0.7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44.25" x14ac:dyDescent="0.7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59" x14ac:dyDescent="0.7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59" x14ac:dyDescent="0.7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44.25" x14ac:dyDescent="0.7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44.25" x14ac:dyDescent="0.7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59" x14ac:dyDescent="0.7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59" x14ac:dyDescent="0.7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44.25" x14ac:dyDescent="0.7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44.25" x14ac:dyDescent="0.7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44.25" x14ac:dyDescent="0.7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44.25" x14ac:dyDescent="0.7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59" x14ac:dyDescent="0.7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44.25" x14ac:dyDescent="0.7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44.25" x14ac:dyDescent="0.7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59" x14ac:dyDescent="0.7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44.25" x14ac:dyDescent="0.7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4.25" x14ac:dyDescent="0.7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59" x14ac:dyDescent="0.7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29.5" x14ac:dyDescent="0.7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44.25" x14ac:dyDescent="0.7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29.5" x14ac:dyDescent="0.7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44.25" x14ac:dyDescent="0.7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44.25" x14ac:dyDescent="0.7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44.25" x14ac:dyDescent="0.7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44.25" x14ac:dyDescent="0.7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44.25" x14ac:dyDescent="0.7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44.25" x14ac:dyDescent="0.7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29.5" x14ac:dyDescent="0.7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44.25" x14ac:dyDescent="0.7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44.25" x14ac:dyDescent="0.7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x14ac:dyDescent="0.7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44.25" x14ac:dyDescent="0.7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44.25" x14ac:dyDescent="0.7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44.25" x14ac:dyDescent="0.7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44.25" x14ac:dyDescent="0.7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59" x14ac:dyDescent="0.7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44.25" x14ac:dyDescent="0.7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44.25" x14ac:dyDescent="0.7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4.25" x14ac:dyDescent="0.7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44.25" x14ac:dyDescent="0.7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44.25" x14ac:dyDescent="0.7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44.25" x14ac:dyDescent="0.7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29.5" x14ac:dyDescent="0.7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44.25" x14ac:dyDescent="0.7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44.25" x14ac:dyDescent="0.7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44.25" x14ac:dyDescent="0.7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44.25" x14ac:dyDescent="0.7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44.25" x14ac:dyDescent="0.7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44.25" x14ac:dyDescent="0.7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59" x14ac:dyDescent="0.7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44.25" x14ac:dyDescent="0.7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44.25" x14ac:dyDescent="0.7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44.25" x14ac:dyDescent="0.7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29.5" x14ac:dyDescent="0.7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4.25" x14ac:dyDescent="0.7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59" x14ac:dyDescent="0.7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44.25" x14ac:dyDescent="0.7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44.25" x14ac:dyDescent="0.7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44.25" x14ac:dyDescent="0.7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44.25" x14ac:dyDescent="0.7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44.25" x14ac:dyDescent="0.7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59" x14ac:dyDescent="0.7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44.25" x14ac:dyDescent="0.7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44.25" x14ac:dyDescent="0.7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44.25" x14ac:dyDescent="0.7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44.25" x14ac:dyDescent="0.7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59" x14ac:dyDescent="0.7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44.25" x14ac:dyDescent="0.7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44.25" x14ac:dyDescent="0.7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44.25" x14ac:dyDescent="0.7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4.25" x14ac:dyDescent="0.7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44.25" x14ac:dyDescent="0.7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29.5" x14ac:dyDescent="0.7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59" x14ac:dyDescent="0.7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44.25" x14ac:dyDescent="0.7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44.25" x14ac:dyDescent="0.7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44.25" x14ac:dyDescent="0.7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44.25" x14ac:dyDescent="0.7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44.25" x14ac:dyDescent="0.7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44.25" x14ac:dyDescent="0.7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44.25" x14ac:dyDescent="0.7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44.25" x14ac:dyDescent="0.7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44.25" x14ac:dyDescent="0.7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44.25" x14ac:dyDescent="0.7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44.25" x14ac:dyDescent="0.7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44.25" x14ac:dyDescent="0.7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44.25" x14ac:dyDescent="0.7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x14ac:dyDescent="0.7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59" x14ac:dyDescent="0.7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44.25" x14ac:dyDescent="0.7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44.25" x14ac:dyDescent="0.7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44.25" x14ac:dyDescent="0.7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44.25" x14ac:dyDescent="0.7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44.25" x14ac:dyDescent="0.7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59" x14ac:dyDescent="0.7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44.25" x14ac:dyDescent="0.7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44.25" x14ac:dyDescent="0.7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44.25" x14ac:dyDescent="0.7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4.25" x14ac:dyDescent="0.7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44.25" x14ac:dyDescent="0.7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44.25" x14ac:dyDescent="0.7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44.25" x14ac:dyDescent="0.7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44.25" x14ac:dyDescent="0.7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44.25" x14ac:dyDescent="0.7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O1044713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O1:P1 O2:O1044712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2C12C-7CB5-4CE9-A201-36BEFA5B7C20}">
  <dimension ref="A1:C14"/>
  <sheetViews>
    <sheetView workbookViewId="0">
      <selection activeCell="A15" sqref="A15"/>
    </sheetView>
  </sheetViews>
  <sheetFormatPr defaultRowHeight="14.75" x14ac:dyDescent="0.75"/>
  <cols>
    <col min="1" max="1" width="27.04296875" bestFit="1" customWidth="1"/>
    <col min="2" max="3" width="10.953125" bestFit="1" customWidth="1"/>
  </cols>
  <sheetData>
    <row r="1" spans="1:3" x14ac:dyDescent="0.75">
      <c r="B1" t="s">
        <v>8383</v>
      </c>
      <c r="C1" t="s">
        <v>8384</v>
      </c>
    </row>
    <row r="2" spans="1:3" x14ac:dyDescent="0.75">
      <c r="A2" t="s">
        <v>8385</v>
      </c>
      <c r="B2" s="16">
        <f>+AVERAGE('Successful US Campaigns'!D1:D3841)</f>
        <v>5048.8786407766993</v>
      </c>
      <c r="C2" s="16">
        <f>+AVERAGE('Failed US Campaigns'!D1:D4115)</f>
        <v>10554.212</v>
      </c>
    </row>
    <row r="3" spans="1:3" x14ac:dyDescent="0.75">
      <c r="A3" t="s">
        <v>8386</v>
      </c>
      <c r="B3" s="16">
        <f>+MEDIAN('Successful US Campaigns'!D1:D3841)</f>
        <v>3000</v>
      </c>
      <c r="C3" s="16">
        <f>+MEDIAN('Failed US Campaigns'!D1:D4115)</f>
        <v>5000</v>
      </c>
    </row>
    <row r="4" spans="1:3" x14ac:dyDescent="0.75">
      <c r="A4" t="s">
        <v>8389</v>
      </c>
      <c r="B4" s="16">
        <f>+_xlfn.STDEV.P('Successful US Campaigns'!D2:D413)</f>
        <v>7748.7537726373303</v>
      </c>
      <c r="C4" s="16">
        <f>+_xlfn.STDEV.P('Failed US Campaigns'!D2:D413)</f>
        <v>21967.731061515115</v>
      </c>
    </row>
    <row r="5" spans="1:3" x14ac:dyDescent="0.75">
      <c r="A5" t="s">
        <v>8390</v>
      </c>
      <c r="B5" s="16">
        <f>+_xlfn.QUARTILE.EXC('Successful US Campaigns'!D2:D413,3)</f>
        <v>5000</v>
      </c>
      <c r="C5" s="16">
        <f>+_xlfn.QUARTILE.EXC('Failed US Campaigns'!D2:D413,3)</f>
        <v>10000</v>
      </c>
    </row>
    <row r="6" spans="1:3" x14ac:dyDescent="0.75">
      <c r="A6" t="s">
        <v>8391</v>
      </c>
      <c r="B6" s="16">
        <f>+_xlfn.QUARTILE.EXC('Successful US Campaigns'!D2:D413,1)</f>
        <v>1500</v>
      </c>
      <c r="C6" s="16">
        <f>+_xlfn.QUARTILE.EXC('Failed US Campaigns'!D2:D413,1)</f>
        <v>2000</v>
      </c>
    </row>
    <row r="7" spans="1:3" x14ac:dyDescent="0.75">
      <c r="A7" t="s">
        <v>8392</v>
      </c>
      <c r="B7" s="16">
        <f>+B5-B6</f>
        <v>3500</v>
      </c>
      <c r="C7" s="16">
        <f>+C5-C6</f>
        <v>8000</v>
      </c>
    </row>
    <row r="8" spans="1:3" x14ac:dyDescent="0.75">
      <c r="B8" s="16"/>
      <c r="C8" s="16"/>
    </row>
    <row r="9" spans="1:3" x14ac:dyDescent="0.75">
      <c r="A9" t="s">
        <v>8387</v>
      </c>
      <c r="B9" s="17">
        <f>+AVERAGE('Successful US Campaigns'!E1:E3841)</f>
        <v>5601.5458009708727</v>
      </c>
      <c r="C9" s="17">
        <f>+AVERAGE('Failed US Campaigns'!E1:E4115)</f>
        <v>558.65484000000004</v>
      </c>
    </row>
    <row r="10" spans="1:3" x14ac:dyDescent="0.75">
      <c r="A10" t="s">
        <v>8388</v>
      </c>
      <c r="B10" s="17">
        <f>+MEDIAN('Successful US Campaigns'!E1:E3841)</f>
        <v>3167.5</v>
      </c>
      <c r="C10" s="17">
        <f>+MEDIAN('Failed US Campaigns'!E1:E4115)</f>
        <v>103</v>
      </c>
    </row>
    <row r="11" spans="1:3" x14ac:dyDescent="0.75">
      <c r="A11" t="s">
        <v>8393</v>
      </c>
      <c r="B11" s="17">
        <f>+_xlfn.STDEV.P('Successful US Campaigns'!E2:E413)</f>
        <v>8334.5731699164608</v>
      </c>
      <c r="C11" s="17">
        <f>+_xlfn.STDEV.P('Failed US Campaigns'!E2:E413)</f>
        <v>1330.5230280400915</v>
      </c>
    </row>
    <row r="12" spans="1:3" x14ac:dyDescent="0.75">
      <c r="A12" t="s">
        <v>8394</v>
      </c>
      <c r="B12" s="17">
        <f>+_xlfn.QUARTILE.EXC('Successful US Campaigns'!E2:E413,3)</f>
        <v>5699</v>
      </c>
      <c r="C12" s="17">
        <f>+_xlfn.QUARTILE.EXC('Failed US Campaigns'!E2:E413,3)</f>
        <v>501</v>
      </c>
    </row>
    <row r="13" spans="1:3" x14ac:dyDescent="0.75">
      <c r="A13" t="s">
        <v>8395</v>
      </c>
      <c r="B13" s="17">
        <f>+_xlfn.QUARTILE.EXC('Successful US Campaigns'!E2:E413,1)</f>
        <v>1716.5074999999999</v>
      </c>
      <c r="C13" s="17">
        <f>+_xlfn.QUARTILE.EXC('Failed US Campaigns'!E2:E413,1)</f>
        <v>9.25</v>
      </c>
    </row>
    <row r="14" spans="1:3" x14ac:dyDescent="0.75">
      <c r="A14" t="s">
        <v>8396</v>
      </c>
      <c r="B14" s="17">
        <f>+B12-B13</f>
        <v>3982.4925000000003</v>
      </c>
      <c r="C14" s="17">
        <f>+C12-C13</f>
        <v>491.75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883F43-F425-4012-8740-A54A30F410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Outcome</vt:lpstr>
      <vt:lpstr>Theater in GB</vt:lpstr>
      <vt:lpstr>Outcomes based on Launch Date</vt:lpstr>
      <vt:lpstr>Edinburgh Research</vt:lpstr>
      <vt:lpstr>Successful US Campaigns</vt:lpstr>
      <vt:lpstr>Failed US Campaigns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Rodrigo Valle</cp:lastModifiedBy>
  <dcterms:created xsi:type="dcterms:W3CDTF">2017-04-20T15:17:24Z</dcterms:created>
  <dcterms:modified xsi:type="dcterms:W3CDTF">2022-06-23T01:20:11Z</dcterms:modified>
</cp:coreProperties>
</file>