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IT Bombay\Semester 2\IE688\Distribution data\"/>
    </mc:Choice>
  </mc:AlternateContent>
  <bookViews>
    <workbookView xWindow="0" yWindow="0" windowWidth="28800" windowHeight="12435"/>
  </bookViews>
  <sheets>
    <sheet name="Linear Model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G73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4" i="2"/>
  <c r="H3" i="2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3" i="2"/>
  <c r="F4" i="2" s="1"/>
  <c r="D4" i="2" l="1"/>
  <c r="D8" i="2"/>
  <c r="D18" i="2"/>
  <c r="D22" i="2"/>
  <c r="D38" i="2"/>
  <c r="D44" i="2"/>
  <c r="C8" i="2" l="1"/>
  <c r="D3" i="2" s="1"/>
  <c r="B9" i="2"/>
  <c r="B10" i="2" s="1"/>
  <c r="C10" i="2" l="1"/>
  <c r="D5" i="2" s="1"/>
  <c r="B11" i="2"/>
  <c r="B12" i="2" s="1"/>
  <c r="C12" i="2" s="1"/>
  <c r="D7" i="2" s="1"/>
  <c r="C11" i="2"/>
  <c r="D6" i="2" s="1"/>
  <c r="B13" i="2"/>
  <c r="B14" i="2" l="1"/>
  <c r="C14" i="2" s="1"/>
  <c r="D9" i="2" s="1"/>
  <c r="B15" i="2" l="1"/>
  <c r="C15" i="2" s="1"/>
  <c r="D10" i="2" s="1"/>
  <c r="B16" i="2" l="1"/>
  <c r="C16" i="2" s="1"/>
  <c r="D11" i="2" s="1"/>
  <c r="B17" i="2" l="1"/>
  <c r="C17" i="2" s="1"/>
  <c r="D12" i="2" s="1"/>
  <c r="B18" i="2" l="1"/>
  <c r="C18" i="2" s="1"/>
  <c r="D13" i="2" s="1"/>
  <c r="B19" i="2" l="1"/>
  <c r="C19" i="2" s="1"/>
  <c r="D14" i="2" s="1"/>
  <c r="B20" i="2" l="1"/>
  <c r="C20" i="2" s="1"/>
  <c r="D15" i="2" s="1"/>
  <c r="B21" i="2" l="1"/>
  <c r="C21" i="2" s="1"/>
  <c r="D16" i="2" s="1"/>
  <c r="B22" i="2" l="1"/>
  <c r="C22" i="2" s="1"/>
  <c r="D17" i="2" s="1"/>
  <c r="B23" i="2" l="1"/>
  <c r="B24" i="2" l="1"/>
  <c r="C24" i="2" s="1"/>
  <c r="D19" i="2" s="1"/>
  <c r="B25" i="2" l="1"/>
  <c r="C25" i="2" s="1"/>
  <c r="D20" i="2" s="1"/>
  <c r="B26" i="2" l="1"/>
  <c r="C26" i="2" s="1"/>
  <c r="D21" i="2" s="1"/>
  <c r="B27" i="2" l="1"/>
  <c r="B28" i="2" l="1"/>
  <c r="C28" i="2" s="1"/>
  <c r="D23" i="2" s="1"/>
  <c r="B29" i="2" l="1"/>
  <c r="C29" i="2" s="1"/>
  <c r="D24" i="2" s="1"/>
  <c r="B30" i="2" l="1"/>
  <c r="C30" i="2" s="1"/>
  <c r="D25" i="2" s="1"/>
  <c r="B31" i="2" l="1"/>
  <c r="C31" i="2" s="1"/>
  <c r="D26" i="2" s="1"/>
  <c r="B32" i="2" l="1"/>
  <c r="C32" i="2" s="1"/>
  <c r="D27" i="2" s="1"/>
  <c r="B33" i="2" l="1"/>
  <c r="C33" i="2" s="1"/>
  <c r="D28" i="2" s="1"/>
  <c r="B34" i="2" l="1"/>
  <c r="C34" i="2" s="1"/>
  <c r="D29" i="2" s="1"/>
  <c r="B35" i="2" l="1"/>
  <c r="C35" i="2" s="1"/>
  <c r="D30" i="2" s="1"/>
  <c r="B36" i="2" l="1"/>
  <c r="C36" i="2" s="1"/>
  <c r="D31" i="2" s="1"/>
  <c r="B37" i="2" l="1"/>
  <c r="C37" i="2" s="1"/>
  <c r="D32" i="2" s="1"/>
  <c r="B38" i="2" l="1"/>
  <c r="C38" i="2" s="1"/>
  <c r="D33" i="2" s="1"/>
  <c r="B39" i="2" l="1"/>
  <c r="C39" i="2" s="1"/>
  <c r="D34" i="2" s="1"/>
  <c r="B40" i="2" l="1"/>
  <c r="C40" i="2" s="1"/>
  <c r="D35" i="2" s="1"/>
  <c r="B41" i="2" l="1"/>
  <c r="C41" i="2" s="1"/>
  <c r="D36" i="2" s="1"/>
  <c r="B42" i="2" l="1"/>
  <c r="C42" i="2" s="1"/>
  <c r="D37" i="2" s="1"/>
  <c r="B43" i="2" l="1"/>
  <c r="B44" i="2" l="1"/>
  <c r="C44" i="2" s="1"/>
  <c r="D39" i="2" s="1"/>
  <c r="B45" i="2" l="1"/>
  <c r="C45" i="2" s="1"/>
  <c r="D40" i="2" s="1"/>
  <c r="B46" i="2" l="1"/>
  <c r="C46" i="2" s="1"/>
  <c r="D41" i="2" s="1"/>
  <c r="B47" i="2" l="1"/>
  <c r="C47" i="2" s="1"/>
  <c r="D42" i="2" s="1"/>
  <c r="B48" i="2" l="1"/>
  <c r="C48" i="2" s="1"/>
  <c r="D43" i="2" s="1"/>
  <c r="B49" i="2" l="1"/>
  <c r="B50" i="2" l="1"/>
  <c r="C50" i="2" s="1"/>
  <c r="D45" i="2" s="1"/>
  <c r="B51" i="2" l="1"/>
  <c r="C51" i="2" s="1"/>
  <c r="D46" i="2" s="1"/>
  <c r="B52" i="2" l="1"/>
  <c r="C52" i="2" s="1"/>
  <c r="D47" i="2" s="1"/>
  <c r="B53" i="2" l="1"/>
  <c r="C53" i="2" s="1"/>
  <c r="D48" i="2" s="1"/>
  <c r="B54" i="2" l="1"/>
  <c r="C54" i="2" s="1"/>
  <c r="D49" i="2" s="1"/>
  <c r="B55" i="2" l="1"/>
  <c r="C55" i="2" s="1"/>
  <c r="D50" i="2" s="1"/>
  <c r="B56" i="2" l="1"/>
  <c r="C56" i="2" s="1"/>
  <c r="D51" i="2" s="1"/>
  <c r="B57" i="2" l="1"/>
  <c r="C57" i="2" s="1"/>
  <c r="D52" i="2" s="1"/>
  <c r="B58" i="2" l="1"/>
  <c r="C58" i="2" s="1"/>
  <c r="D53" i="2" s="1"/>
  <c r="B59" i="2" l="1"/>
  <c r="C59" i="2" s="1"/>
  <c r="D54" i="2" s="1"/>
  <c r="B60" i="2" l="1"/>
  <c r="C60" i="2" s="1"/>
  <c r="D55" i="2" s="1"/>
  <c r="B61" i="2" l="1"/>
  <c r="C61" i="2" s="1"/>
  <c r="D56" i="2" s="1"/>
  <c r="B62" i="2" l="1"/>
  <c r="C62" i="2" s="1"/>
  <c r="D57" i="2" s="1"/>
  <c r="B63" i="2" l="1"/>
  <c r="C63" i="2" s="1"/>
  <c r="D58" i="2" s="1"/>
  <c r="B64" i="2" l="1"/>
  <c r="C64" i="2" s="1"/>
  <c r="D59" i="2" s="1"/>
  <c r="B65" i="2" l="1"/>
  <c r="C65" i="2" s="1"/>
  <c r="D60" i="2" s="1"/>
  <c r="B66" i="2" l="1"/>
  <c r="C66" i="2" s="1"/>
  <c r="D61" i="2" s="1"/>
  <c r="B67" i="2" l="1"/>
  <c r="C67" i="2" s="1"/>
  <c r="D62" i="2" s="1"/>
  <c r="B68" i="2" l="1"/>
  <c r="C68" i="2" s="1"/>
  <c r="D63" i="2" s="1"/>
  <c r="B69" i="2" l="1"/>
  <c r="C69" i="2" s="1"/>
  <c r="D64" i="2" s="1"/>
  <c r="B70" i="2" l="1"/>
  <c r="C70" i="2" s="1"/>
  <c r="D65" i="2" s="1"/>
  <c r="E73" i="2" s="1"/>
  <c r="B71" i="2" l="1"/>
  <c r="C71" i="2" s="1"/>
  <c r="D66" i="2" s="1"/>
  <c r="B72" i="2" l="1"/>
  <c r="C72" i="2" s="1"/>
  <c r="C73" i="2" l="1"/>
  <c r="D67" i="2"/>
  <c r="D73" i="2" s="1"/>
  <c r="B73" i="2"/>
</calcChain>
</file>

<file path=xl/sharedStrings.xml><?xml version="1.0" encoding="utf-8"?>
<sst xmlns="http://schemas.openxmlformats.org/spreadsheetml/2006/main" count="12" uniqueCount="12">
  <si>
    <t>Model 1: Assembly Plan by Backward Scheduling with Capacity limitation &amp; Daily based Supply plan</t>
  </si>
  <si>
    <t>Days</t>
  </si>
  <si>
    <t>Please Refer this link for calculation of Assemply Plan. The file will be in scilab format</t>
  </si>
  <si>
    <t>Sum</t>
  </si>
  <si>
    <t>Assembly Plan</t>
  </si>
  <si>
    <t>Supply Plan</t>
  </si>
  <si>
    <t>Inventory of Raw-Material in Assembly Centre</t>
  </si>
  <si>
    <t>Inventory of Finished Products in Assembly Centre</t>
  </si>
  <si>
    <t>Estimated Demand (Rounded)</t>
  </si>
  <si>
    <t>Estimated Demand</t>
  </si>
  <si>
    <t>Actual Distribution</t>
  </si>
  <si>
    <t>There is a lead time of 5 Days between Assembly and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</si>
</sst>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4" fillId="0" borderId="0" xfId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0" fillId="0" borderId="1" xfId="0" applyNumberFormat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is_data.s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workbookViewId="0">
      <selection activeCell="J4" sqref="J4:O4"/>
    </sheetView>
  </sheetViews>
  <sheetFormatPr defaultRowHeight="15" x14ac:dyDescent="0.25"/>
  <cols>
    <col min="1" max="1" width="11.140625" style="5" customWidth="1"/>
    <col min="2" max="2" width="12" style="5" bestFit="1" customWidth="1"/>
    <col min="3" max="3" width="10.42578125" style="5" bestFit="1" customWidth="1"/>
    <col min="4" max="4" width="9.5703125" style="5" bestFit="1" customWidth="1"/>
    <col min="5" max="5" width="7" style="5" bestFit="1" customWidth="1"/>
    <col min="6" max="6" width="12.85546875" bestFit="1" customWidth="1"/>
    <col min="7" max="7" width="11.5703125" bestFit="1" customWidth="1"/>
    <col min="8" max="8" width="11.85546875" bestFit="1" customWidth="1"/>
    <col min="10" max="10" width="17.5703125" style="5" bestFit="1" customWidth="1"/>
    <col min="11" max="11" width="19.7109375" style="5" customWidth="1"/>
    <col min="12" max="15" width="6.7109375" style="5" customWidth="1"/>
    <col min="16" max="16" width="10.85546875" style="5" customWidth="1"/>
    <col min="17" max="16384" width="9.140625" style="5"/>
  </cols>
  <sheetData>
    <row r="1" spans="1:18" s="4" customFormat="1" ht="14.25" customHeight="1" x14ac:dyDescent="0.25">
      <c r="A1" s="1" t="s">
        <v>0</v>
      </c>
      <c r="B1" s="2"/>
      <c r="C1" s="2"/>
      <c r="D1" s="3"/>
      <c r="E1" s="3"/>
      <c r="J1" s="2"/>
      <c r="K1" s="2"/>
      <c r="L1" s="2"/>
      <c r="M1" s="2"/>
      <c r="N1" s="2"/>
      <c r="O1" s="2"/>
      <c r="P1" s="2"/>
      <c r="Q1" s="2"/>
      <c r="R1" s="2"/>
    </row>
    <row r="2" spans="1:18" s="8" customFormat="1" ht="81" customHeight="1" x14ac:dyDescent="0.25">
      <c r="A2" s="6" t="s">
        <v>1</v>
      </c>
      <c r="B2" s="6" t="s">
        <v>9</v>
      </c>
      <c r="C2" s="6" t="s">
        <v>8</v>
      </c>
      <c r="D2" s="6" t="s">
        <v>4</v>
      </c>
      <c r="E2" s="6" t="s">
        <v>5</v>
      </c>
      <c r="F2" s="6" t="s">
        <v>6</v>
      </c>
      <c r="G2" s="6" t="s">
        <v>10</v>
      </c>
      <c r="H2" s="6" t="s">
        <v>7</v>
      </c>
      <c r="J2" s="7" t="s">
        <v>2</v>
      </c>
    </row>
    <row r="3" spans="1:18" s="8" customFormat="1" x14ac:dyDescent="0.25">
      <c r="A3" s="9">
        <v>-4</v>
      </c>
      <c r="B3" s="10">
        <v>0</v>
      </c>
      <c r="C3" s="10"/>
      <c r="D3" s="11">
        <f>C8</f>
        <v>10</v>
      </c>
      <c r="E3" s="9">
        <v>1000</v>
      </c>
      <c r="F3" s="9">
        <f>E3-D3</f>
        <v>990</v>
      </c>
      <c r="G3" s="9"/>
      <c r="H3" s="9">
        <f>D3-G3</f>
        <v>10</v>
      </c>
      <c r="J3" s="13"/>
    </row>
    <row r="4" spans="1:18" s="8" customFormat="1" x14ac:dyDescent="0.25">
      <c r="A4" s="9">
        <v>-3</v>
      </c>
      <c r="B4" s="10">
        <v>0</v>
      </c>
      <c r="C4" s="10"/>
      <c r="D4" s="11">
        <f t="shared" ref="D4:D67" si="0">C9</f>
        <v>15</v>
      </c>
      <c r="E4" s="9">
        <v>0</v>
      </c>
      <c r="F4" s="9">
        <f>IF(E4=0,F3-D4,E4+F3-D4)</f>
        <v>975</v>
      </c>
      <c r="G4" s="9"/>
      <c r="H4" s="9">
        <f>H3+D4-G4</f>
        <v>25</v>
      </c>
      <c r="J4" s="14" t="s">
        <v>11</v>
      </c>
      <c r="K4" s="15"/>
      <c r="L4" s="15"/>
      <c r="M4" s="15"/>
      <c r="N4" s="15"/>
      <c r="O4" s="15"/>
    </row>
    <row r="5" spans="1:18" s="8" customFormat="1" x14ac:dyDescent="0.25">
      <c r="A5" s="9">
        <v>-2</v>
      </c>
      <c r="B5" s="10">
        <v>0</v>
      </c>
      <c r="C5" s="10"/>
      <c r="D5" s="11">
        <f t="shared" si="0"/>
        <v>19</v>
      </c>
      <c r="E5" s="9">
        <v>0</v>
      </c>
      <c r="F5" s="9">
        <f t="shared" ref="F5:F67" si="1">IF(E5=0,F4-D5,E5+F4-D5)</f>
        <v>956</v>
      </c>
      <c r="G5" s="9"/>
      <c r="H5" s="9">
        <f t="shared" ref="H5:H68" si="2">H4+D5-G5</f>
        <v>44</v>
      </c>
      <c r="J5" s="13"/>
    </row>
    <row r="6" spans="1:18" s="8" customFormat="1" x14ac:dyDescent="0.25">
      <c r="A6" s="9">
        <v>-1</v>
      </c>
      <c r="B6" s="10">
        <v>0</v>
      </c>
      <c r="C6" s="10"/>
      <c r="D6" s="11">
        <f t="shared" si="0"/>
        <v>23</v>
      </c>
      <c r="E6" s="9">
        <v>0</v>
      </c>
      <c r="F6" s="9">
        <f t="shared" si="1"/>
        <v>933</v>
      </c>
      <c r="G6" s="9"/>
      <c r="H6" s="9">
        <f t="shared" si="2"/>
        <v>67</v>
      </c>
      <c r="J6" s="13"/>
    </row>
    <row r="7" spans="1:18" s="8" customFormat="1" x14ac:dyDescent="0.25">
      <c r="A7" s="9">
        <v>0</v>
      </c>
      <c r="B7" s="10">
        <v>0</v>
      </c>
      <c r="C7" s="10"/>
      <c r="D7" s="11">
        <f t="shared" si="0"/>
        <v>28</v>
      </c>
      <c r="E7" s="9">
        <v>0</v>
      </c>
      <c r="F7" s="9">
        <f t="shared" si="1"/>
        <v>905</v>
      </c>
      <c r="G7" s="9"/>
      <c r="H7" s="9">
        <f t="shared" si="2"/>
        <v>95</v>
      </c>
      <c r="J7" s="13"/>
    </row>
    <row r="8" spans="1:18" x14ac:dyDescent="0.25">
      <c r="A8" s="11">
        <v>1</v>
      </c>
      <c r="B8" s="11">
        <v>10</v>
      </c>
      <c r="C8" s="11">
        <f>ROUNDUP(B8,0)</f>
        <v>10</v>
      </c>
      <c r="D8" s="11">
        <f t="shared" si="0"/>
        <v>33</v>
      </c>
      <c r="E8" s="9">
        <v>0</v>
      </c>
      <c r="F8" s="9">
        <f t="shared" si="1"/>
        <v>872</v>
      </c>
      <c r="G8" s="9">
        <v>3</v>
      </c>
      <c r="H8" s="9">
        <f t="shared" si="2"/>
        <v>125</v>
      </c>
      <c r="I8" s="8"/>
      <c r="J8" s="13"/>
    </row>
    <row r="9" spans="1:18" x14ac:dyDescent="0.25">
      <c r="A9" s="11">
        <v>2</v>
      </c>
      <c r="B9" s="11">
        <f t="shared" ref="B9:B40" si="3">B8+4.495192308</f>
        <v>14.495192308</v>
      </c>
      <c r="C9" s="11">
        <v>15</v>
      </c>
      <c r="D9" s="11">
        <f t="shared" si="0"/>
        <v>37</v>
      </c>
      <c r="E9" s="9">
        <v>0</v>
      </c>
      <c r="F9" s="9">
        <f t="shared" si="1"/>
        <v>835</v>
      </c>
      <c r="G9" s="9">
        <v>4</v>
      </c>
      <c r="H9" s="9">
        <f t="shared" si="2"/>
        <v>158</v>
      </c>
      <c r="I9" s="8"/>
      <c r="J9" s="13"/>
      <c r="K9" s="18"/>
      <c r="L9" s="18"/>
      <c r="M9" s="18"/>
      <c r="N9" s="18"/>
      <c r="O9" s="18"/>
      <c r="P9" s="12"/>
    </row>
    <row r="10" spans="1:18" x14ac:dyDescent="0.25">
      <c r="A10" s="11">
        <v>3</v>
      </c>
      <c r="B10" s="11">
        <f t="shared" si="3"/>
        <v>18.990384616</v>
      </c>
      <c r="C10" s="11">
        <f>ROUND(B10,0)</f>
        <v>19</v>
      </c>
      <c r="D10" s="11">
        <f t="shared" si="0"/>
        <v>41</v>
      </c>
      <c r="E10" s="9">
        <v>0</v>
      </c>
      <c r="F10" s="9">
        <f t="shared" si="1"/>
        <v>794</v>
      </c>
      <c r="G10" s="9">
        <v>5</v>
      </c>
      <c r="H10" s="9">
        <f t="shared" si="2"/>
        <v>194</v>
      </c>
      <c r="I10" s="8"/>
      <c r="J10" s="13"/>
      <c r="K10" s="18"/>
      <c r="L10" s="18"/>
      <c r="M10" s="18"/>
      <c r="N10" s="18"/>
      <c r="O10" s="18"/>
      <c r="P10" s="12"/>
    </row>
    <row r="11" spans="1:18" x14ac:dyDescent="0.25">
      <c r="A11" s="11">
        <v>4</v>
      </c>
      <c r="B11" s="11">
        <f t="shared" si="3"/>
        <v>23.485576924</v>
      </c>
      <c r="C11" s="11">
        <f>ROUND(B11,0)</f>
        <v>23</v>
      </c>
      <c r="D11" s="11">
        <f t="shared" si="0"/>
        <v>46</v>
      </c>
      <c r="E11" s="9">
        <v>0</v>
      </c>
      <c r="F11" s="9">
        <f t="shared" si="1"/>
        <v>748</v>
      </c>
      <c r="G11" s="9">
        <v>6</v>
      </c>
      <c r="H11" s="9">
        <f t="shared" si="2"/>
        <v>234</v>
      </c>
      <c r="I11" s="8"/>
      <c r="J11" s="13"/>
      <c r="K11" s="18"/>
      <c r="L11" s="18"/>
      <c r="M11" s="18"/>
      <c r="N11" s="18"/>
      <c r="O11" s="18"/>
      <c r="P11" s="12"/>
    </row>
    <row r="12" spans="1:18" x14ac:dyDescent="0.25">
      <c r="A12" s="11">
        <v>5</v>
      </c>
      <c r="B12" s="11">
        <f t="shared" si="3"/>
        <v>27.980769232</v>
      </c>
      <c r="C12" s="11">
        <f>ROUND(B12,0)</f>
        <v>28</v>
      </c>
      <c r="D12" s="11">
        <f t="shared" si="0"/>
        <v>50</v>
      </c>
      <c r="E12" s="9">
        <v>0</v>
      </c>
      <c r="F12" s="9">
        <f t="shared" si="1"/>
        <v>698</v>
      </c>
      <c r="G12" s="9">
        <v>8</v>
      </c>
      <c r="H12" s="9">
        <f t="shared" si="2"/>
        <v>276</v>
      </c>
      <c r="I12" s="8"/>
      <c r="J12" s="13"/>
      <c r="K12" s="19"/>
      <c r="L12" s="18"/>
      <c r="M12" s="18"/>
      <c r="N12" s="18"/>
      <c r="O12" s="18"/>
      <c r="P12" s="12"/>
    </row>
    <row r="13" spans="1:18" x14ac:dyDescent="0.25">
      <c r="A13" s="11">
        <v>6</v>
      </c>
      <c r="B13" s="11">
        <f t="shared" si="3"/>
        <v>32.47596154</v>
      </c>
      <c r="C13" s="11">
        <v>33</v>
      </c>
      <c r="D13" s="11">
        <f t="shared" si="0"/>
        <v>55</v>
      </c>
      <c r="E13" s="9">
        <v>0</v>
      </c>
      <c r="F13" s="9">
        <f t="shared" si="1"/>
        <v>643</v>
      </c>
      <c r="G13" s="9">
        <v>11</v>
      </c>
      <c r="H13" s="9">
        <f t="shared" si="2"/>
        <v>320</v>
      </c>
      <c r="I13" s="8"/>
      <c r="J13" s="13"/>
      <c r="K13" s="12"/>
      <c r="L13" s="12"/>
      <c r="M13" s="12"/>
      <c r="N13" s="12"/>
      <c r="O13" s="12"/>
      <c r="P13" s="12"/>
    </row>
    <row r="14" spans="1:18" x14ac:dyDescent="0.25">
      <c r="A14" s="11">
        <v>7</v>
      </c>
      <c r="B14" s="11">
        <f t="shared" si="3"/>
        <v>36.971153848</v>
      </c>
      <c r="C14" s="11">
        <f t="shared" ref="C14:C22" si="4">ROUND(B14,0)</f>
        <v>37</v>
      </c>
      <c r="D14" s="11">
        <f t="shared" si="0"/>
        <v>59</v>
      </c>
      <c r="E14" s="9">
        <v>0</v>
      </c>
      <c r="F14" s="9">
        <f t="shared" si="1"/>
        <v>584</v>
      </c>
      <c r="G14" s="9">
        <v>14</v>
      </c>
      <c r="H14" s="9">
        <f t="shared" si="2"/>
        <v>365</v>
      </c>
      <c r="I14" s="8"/>
      <c r="J14" s="13"/>
      <c r="K14" s="12"/>
      <c r="L14" s="12"/>
      <c r="M14" s="12"/>
      <c r="N14" s="12"/>
      <c r="O14" s="12"/>
      <c r="P14" s="12"/>
    </row>
    <row r="15" spans="1:18" x14ac:dyDescent="0.25">
      <c r="A15" s="11">
        <v>8</v>
      </c>
      <c r="B15" s="11">
        <f t="shared" si="3"/>
        <v>41.466346156</v>
      </c>
      <c r="C15" s="11">
        <f t="shared" si="4"/>
        <v>41</v>
      </c>
      <c r="D15" s="11">
        <f t="shared" si="0"/>
        <v>64</v>
      </c>
      <c r="E15" s="9">
        <v>0</v>
      </c>
      <c r="F15" s="9">
        <f t="shared" si="1"/>
        <v>520</v>
      </c>
      <c r="G15" s="9">
        <v>18</v>
      </c>
      <c r="H15" s="9">
        <f t="shared" si="2"/>
        <v>411</v>
      </c>
      <c r="I15" s="8"/>
      <c r="J15" s="13"/>
    </row>
    <row r="16" spans="1:18" x14ac:dyDescent="0.25">
      <c r="A16" s="11">
        <v>9</v>
      </c>
      <c r="B16" s="11">
        <f t="shared" si="3"/>
        <v>45.961538464</v>
      </c>
      <c r="C16" s="11">
        <f t="shared" si="4"/>
        <v>46</v>
      </c>
      <c r="D16" s="11">
        <f t="shared" si="0"/>
        <v>68</v>
      </c>
      <c r="E16" s="9">
        <v>3000</v>
      </c>
      <c r="F16" s="9">
        <f t="shared" si="1"/>
        <v>3452</v>
      </c>
      <c r="G16" s="9">
        <v>23</v>
      </c>
      <c r="H16" s="9">
        <f t="shared" si="2"/>
        <v>456</v>
      </c>
      <c r="I16" s="8"/>
      <c r="J16" s="13"/>
      <c r="K16" s="20"/>
      <c r="L16" s="21"/>
      <c r="M16" s="21"/>
      <c r="N16" s="21"/>
      <c r="O16" s="21"/>
      <c r="P16" s="21"/>
      <c r="Q16" s="4"/>
    </row>
    <row r="17" spans="1:10" x14ac:dyDescent="0.25">
      <c r="A17" s="11">
        <v>10</v>
      </c>
      <c r="B17" s="11">
        <f t="shared" si="3"/>
        <v>50.456730772</v>
      </c>
      <c r="C17" s="11">
        <f t="shared" si="4"/>
        <v>50</v>
      </c>
      <c r="D17" s="11">
        <f t="shared" si="0"/>
        <v>73</v>
      </c>
      <c r="E17" s="9">
        <v>0</v>
      </c>
      <c r="F17" s="9">
        <f t="shared" si="1"/>
        <v>3379</v>
      </c>
      <c r="G17" s="9">
        <v>29</v>
      </c>
      <c r="H17" s="9">
        <f t="shared" si="2"/>
        <v>500</v>
      </c>
      <c r="I17" s="8"/>
      <c r="J17" s="13"/>
    </row>
    <row r="18" spans="1:10" x14ac:dyDescent="0.25">
      <c r="A18" s="11">
        <v>11</v>
      </c>
      <c r="B18" s="11">
        <f t="shared" si="3"/>
        <v>54.95192308</v>
      </c>
      <c r="C18" s="11">
        <f t="shared" si="4"/>
        <v>55</v>
      </c>
      <c r="D18" s="11">
        <f t="shared" si="0"/>
        <v>78</v>
      </c>
      <c r="E18" s="9">
        <v>0</v>
      </c>
      <c r="F18" s="9">
        <f t="shared" si="1"/>
        <v>3301</v>
      </c>
      <c r="G18" s="9">
        <v>36</v>
      </c>
      <c r="H18" s="9">
        <f t="shared" si="2"/>
        <v>542</v>
      </c>
      <c r="I18" s="5"/>
      <c r="J18" s="13"/>
    </row>
    <row r="19" spans="1:10" x14ac:dyDescent="0.25">
      <c r="A19" s="11">
        <v>12</v>
      </c>
      <c r="B19" s="11">
        <f t="shared" si="3"/>
        <v>59.447115388</v>
      </c>
      <c r="C19" s="11">
        <f t="shared" si="4"/>
        <v>59</v>
      </c>
      <c r="D19" s="11">
        <f t="shared" si="0"/>
        <v>82</v>
      </c>
      <c r="E19" s="9">
        <v>0</v>
      </c>
      <c r="F19" s="9">
        <f t="shared" si="1"/>
        <v>3219</v>
      </c>
      <c r="G19" s="9">
        <v>44</v>
      </c>
      <c r="H19" s="9">
        <f t="shared" si="2"/>
        <v>580</v>
      </c>
      <c r="I19" s="5"/>
      <c r="J19" s="13"/>
    </row>
    <row r="20" spans="1:10" x14ac:dyDescent="0.25">
      <c r="A20" s="11">
        <v>13</v>
      </c>
      <c r="B20" s="11">
        <f t="shared" si="3"/>
        <v>63.942307696</v>
      </c>
      <c r="C20" s="11">
        <f t="shared" si="4"/>
        <v>64</v>
      </c>
      <c r="D20" s="11">
        <f t="shared" si="0"/>
        <v>86</v>
      </c>
      <c r="E20" s="9">
        <v>0</v>
      </c>
      <c r="F20" s="9">
        <f t="shared" si="1"/>
        <v>3133</v>
      </c>
      <c r="G20" s="9">
        <v>54</v>
      </c>
      <c r="H20" s="9">
        <f t="shared" si="2"/>
        <v>612</v>
      </c>
      <c r="I20" s="5"/>
      <c r="J20" s="13"/>
    </row>
    <row r="21" spans="1:10" x14ac:dyDescent="0.25">
      <c r="A21" s="11">
        <v>14</v>
      </c>
      <c r="B21" s="11">
        <f t="shared" si="3"/>
        <v>68.437500004</v>
      </c>
      <c r="C21" s="11">
        <f t="shared" si="4"/>
        <v>68</v>
      </c>
      <c r="D21" s="11">
        <f t="shared" si="0"/>
        <v>91</v>
      </c>
      <c r="E21" s="9">
        <v>0</v>
      </c>
      <c r="F21" s="9">
        <f t="shared" si="1"/>
        <v>3042</v>
      </c>
      <c r="G21" s="9">
        <v>66</v>
      </c>
      <c r="H21" s="9">
        <f t="shared" si="2"/>
        <v>637</v>
      </c>
      <c r="I21" s="5"/>
      <c r="J21" s="13"/>
    </row>
    <row r="22" spans="1:10" x14ac:dyDescent="0.25">
      <c r="A22" s="11">
        <v>15</v>
      </c>
      <c r="B22" s="11">
        <f t="shared" si="3"/>
        <v>72.932692312</v>
      </c>
      <c r="C22" s="11">
        <f t="shared" si="4"/>
        <v>73</v>
      </c>
      <c r="D22" s="11">
        <f t="shared" si="0"/>
        <v>96</v>
      </c>
      <c r="E22" s="9">
        <v>0</v>
      </c>
      <c r="F22" s="9">
        <f t="shared" si="1"/>
        <v>2946</v>
      </c>
      <c r="G22" s="9">
        <v>79</v>
      </c>
      <c r="H22" s="9">
        <f t="shared" si="2"/>
        <v>654</v>
      </c>
      <c r="I22" s="5"/>
      <c r="J22" s="13"/>
    </row>
    <row r="23" spans="1:10" x14ac:dyDescent="0.25">
      <c r="A23" s="11">
        <v>16</v>
      </c>
      <c r="B23" s="11">
        <f t="shared" si="3"/>
        <v>77.42788462</v>
      </c>
      <c r="C23" s="11">
        <v>78</v>
      </c>
      <c r="D23" s="11">
        <f t="shared" si="0"/>
        <v>100</v>
      </c>
      <c r="E23" s="9">
        <v>0</v>
      </c>
      <c r="F23" s="9">
        <f t="shared" si="1"/>
        <v>2846</v>
      </c>
      <c r="G23" s="9">
        <v>94</v>
      </c>
      <c r="H23" s="9">
        <f t="shared" si="2"/>
        <v>660</v>
      </c>
      <c r="I23" s="5"/>
      <c r="J23" s="13"/>
    </row>
    <row r="24" spans="1:10" x14ac:dyDescent="0.25">
      <c r="A24" s="11">
        <v>17</v>
      </c>
      <c r="B24" s="11">
        <f t="shared" si="3"/>
        <v>81.923076928</v>
      </c>
      <c r="C24" s="11">
        <f>ROUND(B24,0)</f>
        <v>82</v>
      </c>
      <c r="D24" s="11">
        <f t="shared" si="0"/>
        <v>104</v>
      </c>
      <c r="E24" s="9">
        <v>0</v>
      </c>
      <c r="F24" s="9">
        <f t="shared" si="1"/>
        <v>2742</v>
      </c>
      <c r="G24" s="9">
        <v>111</v>
      </c>
      <c r="H24" s="9">
        <f t="shared" si="2"/>
        <v>653</v>
      </c>
      <c r="I24" s="5"/>
      <c r="J24" s="13"/>
    </row>
    <row r="25" spans="1:10" x14ac:dyDescent="0.25">
      <c r="A25" s="11">
        <v>18</v>
      </c>
      <c r="B25" s="11">
        <f t="shared" si="3"/>
        <v>86.418269236</v>
      </c>
      <c r="C25" s="11">
        <f>ROUND(B25,0)</f>
        <v>86</v>
      </c>
      <c r="D25" s="11">
        <f t="shared" si="0"/>
        <v>109</v>
      </c>
      <c r="E25" s="9">
        <v>0</v>
      </c>
      <c r="F25" s="9">
        <f t="shared" si="1"/>
        <v>2633</v>
      </c>
      <c r="G25" s="9">
        <v>130</v>
      </c>
      <c r="H25" s="9">
        <f t="shared" si="2"/>
        <v>632</v>
      </c>
      <c r="I25" s="5"/>
      <c r="J25" s="13"/>
    </row>
    <row r="26" spans="1:10" x14ac:dyDescent="0.25">
      <c r="A26" s="11">
        <v>19</v>
      </c>
      <c r="B26" s="11">
        <f t="shared" si="3"/>
        <v>90.913461544</v>
      </c>
      <c r="C26" s="11">
        <f>ROUND(B26,0)</f>
        <v>91</v>
      </c>
      <c r="D26" s="11">
        <f t="shared" si="0"/>
        <v>113</v>
      </c>
      <c r="E26" s="9">
        <v>0</v>
      </c>
      <c r="F26" s="9">
        <f t="shared" si="1"/>
        <v>2520</v>
      </c>
      <c r="G26" s="9">
        <v>150</v>
      </c>
      <c r="H26" s="9">
        <f t="shared" si="2"/>
        <v>595</v>
      </c>
      <c r="I26" s="5"/>
      <c r="J26" s="13"/>
    </row>
    <row r="27" spans="1:10" x14ac:dyDescent="0.25">
      <c r="A27" s="11">
        <v>20</v>
      </c>
      <c r="B27" s="11">
        <f t="shared" si="3"/>
        <v>95.408653852</v>
      </c>
      <c r="C27" s="11">
        <v>96</v>
      </c>
      <c r="D27" s="11">
        <f t="shared" si="0"/>
        <v>118</v>
      </c>
      <c r="E27" s="9">
        <v>0</v>
      </c>
      <c r="F27" s="9">
        <f t="shared" si="1"/>
        <v>2402</v>
      </c>
      <c r="G27" s="9">
        <v>172</v>
      </c>
      <c r="H27" s="9">
        <f t="shared" si="2"/>
        <v>541</v>
      </c>
      <c r="I27" s="5"/>
      <c r="J27" s="13"/>
    </row>
    <row r="28" spans="1:10" x14ac:dyDescent="0.25">
      <c r="A28" s="11">
        <v>21</v>
      </c>
      <c r="B28" s="11">
        <f t="shared" si="3"/>
        <v>99.903846160000001</v>
      </c>
      <c r="C28" s="11">
        <f t="shared" ref="C28:C72" si="5">ROUND(B28,0)</f>
        <v>100</v>
      </c>
      <c r="D28" s="11">
        <f t="shared" si="0"/>
        <v>122</v>
      </c>
      <c r="E28" s="9">
        <v>0</v>
      </c>
      <c r="F28" s="9">
        <f t="shared" si="1"/>
        <v>2280</v>
      </c>
      <c r="G28" s="9">
        <v>194</v>
      </c>
      <c r="H28" s="9">
        <f t="shared" si="2"/>
        <v>469</v>
      </c>
      <c r="I28" s="5"/>
      <c r="J28" s="13"/>
    </row>
    <row r="29" spans="1:10" x14ac:dyDescent="0.25">
      <c r="A29" s="11">
        <v>22</v>
      </c>
      <c r="B29" s="11">
        <f t="shared" si="3"/>
        <v>104.399038468</v>
      </c>
      <c r="C29" s="11">
        <f t="shared" si="5"/>
        <v>104</v>
      </c>
      <c r="D29" s="11">
        <f t="shared" si="0"/>
        <v>127</v>
      </c>
      <c r="E29" s="9">
        <v>0</v>
      </c>
      <c r="F29" s="9">
        <f t="shared" si="1"/>
        <v>2153</v>
      </c>
      <c r="G29" s="9">
        <v>218</v>
      </c>
      <c r="H29" s="9">
        <f t="shared" si="2"/>
        <v>378</v>
      </c>
      <c r="I29" s="5"/>
      <c r="J29" s="13"/>
    </row>
    <row r="30" spans="1:10" x14ac:dyDescent="0.25">
      <c r="A30" s="11">
        <v>23</v>
      </c>
      <c r="B30" s="11">
        <f t="shared" si="3"/>
        <v>108.894230776</v>
      </c>
      <c r="C30" s="11">
        <f t="shared" si="5"/>
        <v>109</v>
      </c>
      <c r="D30" s="11">
        <f t="shared" si="0"/>
        <v>131</v>
      </c>
      <c r="E30" s="9">
        <v>0</v>
      </c>
      <c r="F30" s="9">
        <f t="shared" si="1"/>
        <v>2022</v>
      </c>
      <c r="G30" s="9">
        <v>242</v>
      </c>
      <c r="H30" s="9">
        <f t="shared" si="2"/>
        <v>267</v>
      </c>
      <c r="I30" s="5"/>
      <c r="J30" s="13"/>
    </row>
    <row r="31" spans="1:10" x14ac:dyDescent="0.25">
      <c r="A31" s="11">
        <v>24</v>
      </c>
      <c r="B31" s="11">
        <f t="shared" si="3"/>
        <v>113.389423084</v>
      </c>
      <c r="C31" s="11">
        <f t="shared" si="5"/>
        <v>113</v>
      </c>
      <c r="D31" s="11">
        <f t="shared" si="0"/>
        <v>136</v>
      </c>
      <c r="E31" s="9">
        <v>0</v>
      </c>
      <c r="F31" s="9">
        <f t="shared" si="1"/>
        <v>1886</v>
      </c>
      <c r="G31" s="9">
        <v>266</v>
      </c>
      <c r="H31" s="9">
        <f t="shared" si="2"/>
        <v>137</v>
      </c>
      <c r="I31" s="5"/>
      <c r="J31" s="13"/>
    </row>
    <row r="32" spans="1:10" x14ac:dyDescent="0.25">
      <c r="A32" s="11">
        <v>25</v>
      </c>
      <c r="B32" s="11">
        <f t="shared" si="3"/>
        <v>117.884615392</v>
      </c>
      <c r="C32" s="11">
        <f t="shared" si="5"/>
        <v>118</v>
      </c>
      <c r="D32" s="11">
        <f t="shared" si="0"/>
        <v>140</v>
      </c>
      <c r="E32" s="9">
        <v>0</v>
      </c>
      <c r="F32" s="9">
        <f t="shared" si="1"/>
        <v>1746</v>
      </c>
      <c r="G32" s="9">
        <v>290</v>
      </c>
      <c r="H32" s="9">
        <f>H31+D32-G32</f>
        <v>-13</v>
      </c>
      <c r="I32" s="5"/>
      <c r="J32" s="13"/>
    </row>
    <row r="33" spans="1:10" x14ac:dyDescent="0.25">
      <c r="A33" s="11">
        <v>26</v>
      </c>
      <c r="B33" s="11">
        <f t="shared" si="3"/>
        <v>122.3798077</v>
      </c>
      <c r="C33" s="11">
        <f t="shared" si="5"/>
        <v>122</v>
      </c>
      <c r="D33" s="11">
        <f t="shared" si="0"/>
        <v>145</v>
      </c>
      <c r="E33" s="9">
        <v>0</v>
      </c>
      <c r="F33" s="9">
        <f t="shared" si="1"/>
        <v>1601</v>
      </c>
      <c r="G33" s="9">
        <v>312</v>
      </c>
      <c r="H33" s="9">
        <f t="shared" si="2"/>
        <v>-180</v>
      </c>
      <c r="I33" s="5"/>
      <c r="J33" s="13"/>
    </row>
    <row r="34" spans="1:10" x14ac:dyDescent="0.25">
      <c r="A34" s="11">
        <v>27</v>
      </c>
      <c r="B34" s="11">
        <f t="shared" si="3"/>
        <v>126.875000008</v>
      </c>
      <c r="C34" s="11">
        <f t="shared" si="5"/>
        <v>127</v>
      </c>
      <c r="D34" s="11">
        <f t="shared" si="0"/>
        <v>149</v>
      </c>
      <c r="E34" s="9">
        <v>0</v>
      </c>
      <c r="F34" s="9">
        <f t="shared" si="1"/>
        <v>1452</v>
      </c>
      <c r="G34" s="9">
        <v>333</v>
      </c>
      <c r="H34" s="9">
        <f t="shared" si="2"/>
        <v>-364</v>
      </c>
      <c r="I34" s="5"/>
      <c r="J34" s="13"/>
    </row>
    <row r="35" spans="1:10" x14ac:dyDescent="0.25">
      <c r="A35" s="11">
        <v>28</v>
      </c>
      <c r="B35" s="11">
        <f t="shared" si="3"/>
        <v>131.37019231599999</v>
      </c>
      <c r="C35" s="11">
        <f t="shared" si="5"/>
        <v>131</v>
      </c>
      <c r="D35" s="11">
        <f t="shared" si="0"/>
        <v>154</v>
      </c>
      <c r="E35" s="9">
        <v>0</v>
      </c>
      <c r="F35" s="9">
        <f t="shared" si="1"/>
        <v>1298</v>
      </c>
      <c r="G35" s="9">
        <v>352</v>
      </c>
      <c r="H35" s="9">
        <f t="shared" si="2"/>
        <v>-562</v>
      </c>
      <c r="I35" s="5"/>
      <c r="J35" s="13"/>
    </row>
    <row r="36" spans="1:10" x14ac:dyDescent="0.25">
      <c r="A36" s="11">
        <v>29</v>
      </c>
      <c r="B36" s="11">
        <f t="shared" si="3"/>
        <v>135.865384624</v>
      </c>
      <c r="C36" s="11">
        <f t="shared" si="5"/>
        <v>136</v>
      </c>
      <c r="D36" s="11">
        <f t="shared" si="0"/>
        <v>158</v>
      </c>
      <c r="E36" s="9">
        <v>0</v>
      </c>
      <c r="F36" s="9">
        <f t="shared" si="1"/>
        <v>1140</v>
      </c>
      <c r="G36" s="9">
        <v>368</v>
      </c>
      <c r="H36" s="9">
        <f t="shared" si="2"/>
        <v>-772</v>
      </c>
      <c r="I36" s="5"/>
      <c r="J36" s="13"/>
    </row>
    <row r="37" spans="1:10" x14ac:dyDescent="0.25">
      <c r="A37" s="11">
        <v>30</v>
      </c>
      <c r="B37" s="11">
        <f t="shared" si="3"/>
        <v>140.36057693200001</v>
      </c>
      <c r="C37" s="11">
        <f t="shared" si="5"/>
        <v>140</v>
      </c>
      <c r="D37" s="11">
        <f t="shared" si="0"/>
        <v>163</v>
      </c>
      <c r="E37" s="9">
        <v>0</v>
      </c>
      <c r="F37" s="9">
        <f t="shared" si="1"/>
        <v>977</v>
      </c>
      <c r="G37" s="9">
        <v>381</v>
      </c>
      <c r="H37" s="9">
        <f t="shared" si="2"/>
        <v>-990</v>
      </c>
      <c r="I37" s="5"/>
      <c r="J37" s="13"/>
    </row>
    <row r="38" spans="1:10" x14ac:dyDescent="0.25">
      <c r="A38" s="11">
        <v>31</v>
      </c>
      <c r="B38" s="11">
        <f t="shared" si="3"/>
        <v>144.85576924000003</v>
      </c>
      <c r="C38" s="11">
        <f t="shared" si="5"/>
        <v>145</v>
      </c>
      <c r="D38" s="11">
        <f t="shared" si="0"/>
        <v>168</v>
      </c>
      <c r="E38" s="9">
        <v>0</v>
      </c>
      <c r="F38" s="9">
        <f t="shared" si="1"/>
        <v>809</v>
      </c>
      <c r="G38" s="9">
        <v>391</v>
      </c>
      <c r="H38" s="9">
        <f t="shared" si="2"/>
        <v>-1213</v>
      </c>
      <c r="I38" s="5"/>
      <c r="J38" s="13"/>
    </row>
    <row r="39" spans="1:10" x14ac:dyDescent="0.25">
      <c r="A39" s="11">
        <v>32</v>
      </c>
      <c r="B39" s="11">
        <f t="shared" si="3"/>
        <v>149.35096154800004</v>
      </c>
      <c r="C39" s="11">
        <f t="shared" si="5"/>
        <v>149</v>
      </c>
      <c r="D39" s="11">
        <f t="shared" si="0"/>
        <v>172</v>
      </c>
      <c r="E39" s="9">
        <v>0</v>
      </c>
      <c r="F39" s="9">
        <f t="shared" si="1"/>
        <v>637</v>
      </c>
      <c r="G39" s="9">
        <v>397</v>
      </c>
      <c r="H39" s="9">
        <f t="shared" si="2"/>
        <v>-1438</v>
      </c>
      <c r="I39" s="5"/>
      <c r="J39" s="13"/>
    </row>
    <row r="40" spans="1:10" x14ac:dyDescent="0.25">
      <c r="A40" s="11">
        <v>33</v>
      </c>
      <c r="B40" s="11">
        <f t="shared" si="3"/>
        <v>153.84615385600006</v>
      </c>
      <c r="C40" s="11">
        <f t="shared" si="5"/>
        <v>154</v>
      </c>
      <c r="D40" s="11">
        <f t="shared" si="0"/>
        <v>176</v>
      </c>
      <c r="E40" s="9">
        <v>3000</v>
      </c>
      <c r="F40" s="9">
        <f t="shared" si="1"/>
        <v>3461</v>
      </c>
      <c r="G40" s="9">
        <v>398</v>
      </c>
      <c r="H40" s="9">
        <f t="shared" si="2"/>
        <v>-1660</v>
      </c>
      <c r="I40" s="5"/>
      <c r="J40" s="13"/>
    </row>
    <row r="41" spans="1:10" x14ac:dyDescent="0.25">
      <c r="A41" s="11">
        <v>34</v>
      </c>
      <c r="B41" s="11">
        <f t="shared" ref="B41:B72" si="6">B40+4.495192308</f>
        <v>158.34134616400007</v>
      </c>
      <c r="C41" s="11">
        <f t="shared" si="5"/>
        <v>158</v>
      </c>
      <c r="D41" s="11">
        <f t="shared" si="0"/>
        <v>181</v>
      </c>
      <c r="E41" s="9">
        <v>0</v>
      </c>
      <c r="F41" s="9">
        <f t="shared" si="1"/>
        <v>3280</v>
      </c>
      <c r="G41" s="9">
        <v>397</v>
      </c>
      <c r="H41" s="9">
        <f t="shared" si="2"/>
        <v>-1876</v>
      </c>
      <c r="I41" s="5"/>
      <c r="J41" s="13"/>
    </row>
    <row r="42" spans="1:10" x14ac:dyDescent="0.25">
      <c r="A42" s="11">
        <v>35</v>
      </c>
      <c r="B42" s="11">
        <f t="shared" si="6"/>
        <v>162.83653847200009</v>
      </c>
      <c r="C42" s="11">
        <f t="shared" si="5"/>
        <v>163</v>
      </c>
      <c r="D42" s="11">
        <f t="shared" si="0"/>
        <v>185</v>
      </c>
      <c r="E42" s="9">
        <v>0</v>
      </c>
      <c r="F42" s="9">
        <f t="shared" si="1"/>
        <v>3095</v>
      </c>
      <c r="G42" s="9">
        <v>391</v>
      </c>
      <c r="H42" s="9">
        <f t="shared" si="2"/>
        <v>-2082</v>
      </c>
      <c r="I42" s="5"/>
      <c r="J42" s="13"/>
    </row>
    <row r="43" spans="1:10" x14ac:dyDescent="0.25">
      <c r="A43" s="11">
        <v>36</v>
      </c>
      <c r="B43" s="11">
        <f t="shared" si="6"/>
        <v>167.3317307800001</v>
      </c>
      <c r="C43" s="11">
        <v>168</v>
      </c>
      <c r="D43" s="11">
        <f t="shared" si="0"/>
        <v>190</v>
      </c>
      <c r="E43" s="9">
        <v>0</v>
      </c>
      <c r="F43" s="9">
        <f t="shared" si="1"/>
        <v>2905</v>
      </c>
      <c r="G43" s="9">
        <v>381</v>
      </c>
      <c r="H43" s="9">
        <f t="shared" si="2"/>
        <v>-2273</v>
      </c>
      <c r="I43" s="5"/>
      <c r="J43" s="13"/>
    </row>
    <row r="44" spans="1:10" x14ac:dyDescent="0.25">
      <c r="A44" s="11">
        <v>37</v>
      </c>
      <c r="B44" s="11">
        <f t="shared" si="6"/>
        <v>171.82692308800011</v>
      </c>
      <c r="C44" s="11">
        <f t="shared" si="5"/>
        <v>172</v>
      </c>
      <c r="D44" s="11">
        <f t="shared" si="0"/>
        <v>195</v>
      </c>
      <c r="E44" s="9">
        <v>0</v>
      </c>
      <c r="F44" s="9">
        <f t="shared" si="1"/>
        <v>2710</v>
      </c>
      <c r="G44" s="9">
        <v>368</v>
      </c>
      <c r="H44" s="9">
        <f t="shared" si="2"/>
        <v>-2446</v>
      </c>
      <c r="I44" s="5"/>
      <c r="J44" s="13"/>
    </row>
    <row r="45" spans="1:10" x14ac:dyDescent="0.25">
      <c r="A45" s="11">
        <v>38</v>
      </c>
      <c r="B45" s="11">
        <f t="shared" si="6"/>
        <v>176.32211539600013</v>
      </c>
      <c r="C45" s="11">
        <f t="shared" si="5"/>
        <v>176</v>
      </c>
      <c r="D45" s="11">
        <f t="shared" si="0"/>
        <v>199</v>
      </c>
      <c r="E45" s="9">
        <v>0</v>
      </c>
      <c r="F45" s="9">
        <f t="shared" si="1"/>
        <v>2511</v>
      </c>
      <c r="G45" s="9">
        <v>352</v>
      </c>
      <c r="H45" s="9">
        <f t="shared" si="2"/>
        <v>-2599</v>
      </c>
      <c r="I45" s="5"/>
      <c r="J45" s="13"/>
    </row>
    <row r="46" spans="1:10" x14ac:dyDescent="0.25">
      <c r="A46" s="11">
        <v>39</v>
      </c>
      <c r="B46" s="11">
        <f t="shared" si="6"/>
        <v>180.81730770400014</v>
      </c>
      <c r="C46" s="11">
        <f t="shared" si="5"/>
        <v>181</v>
      </c>
      <c r="D46" s="11">
        <f t="shared" si="0"/>
        <v>203</v>
      </c>
      <c r="E46" s="9">
        <v>0</v>
      </c>
      <c r="F46" s="9">
        <f t="shared" si="1"/>
        <v>2308</v>
      </c>
      <c r="G46" s="9">
        <v>333</v>
      </c>
      <c r="H46" s="9">
        <f t="shared" si="2"/>
        <v>-2729</v>
      </c>
      <c r="I46" s="5"/>
      <c r="J46" s="13"/>
    </row>
    <row r="47" spans="1:10" x14ac:dyDescent="0.25">
      <c r="A47" s="11">
        <v>40</v>
      </c>
      <c r="B47" s="11">
        <f t="shared" si="6"/>
        <v>185.31250001200016</v>
      </c>
      <c r="C47" s="11">
        <f t="shared" si="5"/>
        <v>185</v>
      </c>
      <c r="D47" s="11">
        <f t="shared" si="0"/>
        <v>208</v>
      </c>
      <c r="E47" s="9">
        <v>0</v>
      </c>
      <c r="F47" s="9">
        <f t="shared" si="1"/>
        <v>2100</v>
      </c>
      <c r="G47" s="9">
        <v>312</v>
      </c>
      <c r="H47" s="9">
        <f t="shared" si="2"/>
        <v>-2833</v>
      </c>
      <c r="I47" s="5"/>
      <c r="J47" s="13"/>
    </row>
    <row r="48" spans="1:10" x14ac:dyDescent="0.25">
      <c r="A48" s="11">
        <v>41</v>
      </c>
      <c r="B48" s="11">
        <f t="shared" si="6"/>
        <v>189.80769232000017</v>
      </c>
      <c r="C48" s="11">
        <f t="shared" si="5"/>
        <v>190</v>
      </c>
      <c r="D48" s="11">
        <f t="shared" si="0"/>
        <v>212</v>
      </c>
      <c r="E48" s="9">
        <v>0</v>
      </c>
      <c r="F48" s="9">
        <f t="shared" si="1"/>
        <v>1888</v>
      </c>
      <c r="G48" s="9">
        <v>290</v>
      </c>
      <c r="H48" s="9">
        <f t="shared" si="2"/>
        <v>-2911</v>
      </c>
      <c r="I48" s="5"/>
      <c r="J48" s="13"/>
    </row>
    <row r="49" spans="1:10" x14ac:dyDescent="0.25">
      <c r="A49" s="11">
        <v>42</v>
      </c>
      <c r="B49" s="11">
        <f t="shared" si="6"/>
        <v>194.30288462800019</v>
      </c>
      <c r="C49" s="11">
        <v>195</v>
      </c>
      <c r="D49" s="11">
        <f t="shared" si="0"/>
        <v>217</v>
      </c>
      <c r="E49" s="9">
        <v>0</v>
      </c>
      <c r="F49" s="9">
        <f t="shared" si="1"/>
        <v>1671</v>
      </c>
      <c r="G49" s="9">
        <v>266</v>
      </c>
      <c r="H49" s="9">
        <f t="shared" si="2"/>
        <v>-2960</v>
      </c>
      <c r="I49" s="5"/>
      <c r="J49" s="13"/>
    </row>
    <row r="50" spans="1:10" x14ac:dyDescent="0.25">
      <c r="A50" s="11">
        <v>43</v>
      </c>
      <c r="B50" s="11">
        <f t="shared" si="6"/>
        <v>198.7980769360002</v>
      </c>
      <c r="C50" s="11">
        <f t="shared" si="5"/>
        <v>199</v>
      </c>
      <c r="D50" s="11">
        <f t="shared" si="0"/>
        <v>221</v>
      </c>
      <c r="E50" s="9">
        <v>0</v>
      </c>
      <c r="F50" s="9">
        <f t="shared" si="1"/>
        <v>1450</v>
      </c>
      <c r="G50" s="9">
        <v>242</v>
      </c>
      <c r="H50" s="9">
        <f t="shared" si="2"/>
        <v>-2981</v>
      </c>
      <c r="I50" s="5"/>
      <c r="J50" s="13"/>
    </row>
    <row r="51" spans="1:10" x14ac:dyDescent="0.25">
      <c r="A51" s="11">
        <v>44</v>
      </c>
      <c r="B51" s="11">
        <f t="shared" si="6"/>
        <v>203.29326924400021</v>
      </c>
      <c r="C51" s="11">
        <f t="shared" si="5"/>
        <v>203</v>
      </c>
      <c r="D51" s="11">
        <f t="shared" si="0"/>
        <v>226</v>
      </c>
      <c r="E51" s="9">
        <v>0</v>
      </c>
      <c r="F51" s="9">
        <f t="shared" si="1"/>
        <v>1224</v>
      </c>
      <c r="G51" s="9">
        <v>218</v>
      </c>
      <c r="H51" s="9">
        <f t="shared" si="2"/>
        <v>-2973</v>
      </c>
      <c r="I51" s="5"/>
      <c r="J51" s="13"/>
    </row>
    <row r="52" spans="1:10" x14ac:dyDescent="0.25">
      <c r="A52" s="11">
        <v>45</v>
      </c>
      <c r="B52" s="11">
        <f t="shared" si="6"/>
        <v>207.78846155200023</v>
      </c>
      <c r="C52" s="11">
        <f t="shared" si="5"/>
        <v>208</v>
      </c>
      <c r="D52" s="11">
        <f t="shared" si="0"/>
        <v>230</v>
      </c>
      <c r="E52" s="9">
        <v>0</v>
      </c>
      <c r="F52" s="9">
        <f t="shared" si="1"/>
        <v>994</v>
      </c>
      <c r="G52" s="9">
        <v>194</v>
      </c>
      <c r="H52" s="9">
        <f t="shared" si="2"/>
        <v>-2937</v>
      </c>
      <c r="I52" s="5"/>
      <c r="J52" s="13"/>
    </row>
    <row r="53" spans="1:10" x14ac:dyDescent="0.25">
      <c r="A53" s="11">
        <v>46</v>
      </c>
      <c r="B53" s="11">
        <f t="shared" si="6"/>
        <v>212.28365386000024</v>
      </c>
      <c r="C53" s="11">
        <f t="shared" si="5"/>
        <v>212</v>
      </c>
      <c r="D53" s="11">
        <f t="shared" si="0"/>
        <v>235</v>
      </c>
      <c r="E53" s="9">
        <v>0</v>
      </c>
      <c r="F53" s="9">
        <f t="shared" si="1"/>
        <v>759</v>
      </c>
      <c r="G53" s="9">
        <v>172</v>
      </c>
      <c r="H53" s="9">
        <f t="shared" si="2"/>
        <v>-2874</v>
      </c>
      <c r="I53" s="5"/>
      <c r="J53" s="13"/>
    </row>
    <row r="54" spans="1:10" x14ac:dyDescent="0.25">
      <c r="A54" s="11">
        <v>47</v>
      </c>
      <c r="B54" s="11">
        <f t="shared" si="6"/>
        <v>216.77884616800026</v>
      </c>
      <c r="C54" s="11">
        <f t="shared" si="5"/>
        <v>217</v>
      </c>
      <c r="D54" s="11">
        <f t="shared" si="0"/>
        <v>239</v>
      </c>
      <c r="E54" s="9">
        <v>0</v>
      </c>
      <c r="F54" s="9">
        <f t="shared" si="1"/>
        <v>520</v>
      </c>
      <c r="G54" s="9">
        <v>150</v>
      </c>
      <c r="H54" s="9">
        <f t="shared" si="2"/>
        <v>-2785</v>
      </c>
      <c r="I54" s="5"/>
      <c r="J54" s="13"/>
    </row>
    <row r="55" spans="1:10" x14ac:dyDescent="0.25">
      <c r="A55" s="11">
        <v>48</v>
      </c>
      <c r="B55" s="11">
        <f t="shared" si="6"/>
        <v>221.27403847600027</v>
      </c>
      <c r="C55" s="11">
        <f t="shared" si="5"/>
        <v>221</v>
      </c>
      <c r="D55" s="11">
        <f t="shared" si="0"/>
        <v>244</v>
      </c>
      <c r="E55" s="9">
        <v>3000</v>
      </c>
      <c r="F55" s="9">
        <f t="shared" si="1"/>
        <v>3276</v>
      </c>
      <c r="G55" s="9">
        <v>130</v>
      </c>
      <c r="H55" s="9">
        <f t="shared" si="2"/>
        <v>-2671</v>
      </c>
      <c r="I55" s="5"/>
      <c r="J55" s="13"/>
    </row>
    <row r="56" spans="1:10" x14ac:dyDescent="0.25">
      <c r="A56" s="11">
        <v>49</v>
      </c>
      <c r="B56" s="11">
        <f t="shared" si="6"/>
        <v>225.76923078400029</v>
      </c>
      <c r="C56" s="11">
        <f t="shared" si="5"/>
        <v>226</v>
      </c>
      <c r="D56" s="11">
        <f t="shared" si="0"/>
        <v>248</v>
      </c>
      <c r="E56" s="9">
        <v>0</v>
      </c>
      <c r="F56" s="9">
        <f t="shared" si="1"/>
        <v>3028</v>
      </c>
      <c r="G56" s="9">
        <v>111</v>
      </c>
      <c r="H56" s="9">
        <f t="shared" si="2"/>
        <v>-2534</v>
      </c>
      <c r="I56" s="5"/>
      <c r="J56" s="13"/>
    </row>
    <row r="57" spans="1:10" x14ac:dyDescent="0.25">
      <c r="A57" s="11">
        <v>50</v>
      </c>
      <c r="B57" s="11">
        <f t="shared" si="6"/>
        <v>230.2644230920003</v>
      </c>
      <c r="C57" s="11">
        <f t="shared" si="5"/>
        <v>230</v>
      </c>
      <c r="D57" s="11">
        <f t="shared" si="0"/>
        <v>253</v>
      </c>
      <c r="E57" s="9">
        <v>0</v>
      </c>
      <c r="F57" s="9">
        <f t="shared" si="1"/>
        <v>2775</v>
      </c>
      <c r="G57" s="9">
        <v>94</v>
      </c>
      <c r="H57" s="9">
        <f t="shared" si="2"/>
        <v>-2375</v>
      </c>
      <c r="I57" s="5"/>
      <c r="J57" s="13"/>
    </row>
    <row r="58" spans="1:10" x14ac:dyDescent="0.25">
      <c r="A58" s="11">
        <v>51</v>
      </c>
      <c r="B58" s="11">
        <f t="shared" si="6"/>
        <v>234.75961540000031</v>
      </c>
      <c r="C58" s="11">
        <f t="shared" si="5"/>
        <v>235</v>
      </c>
      <c r="D58" s="11">
        <f t="shared" si="0"/>
        <v>257</v>
      </c>
      <c r="E58" s="9">
        <v>0</v>
      </c>
      <c r="F58" s="9">
        <f t="shared" si="1"/>
        <v>2518</v>
      </c>
      <c r="G58" s="9">
        <v>79</v>
      </c>
      <c r="H58" s="9">
        <f t="shared" si="2"/>
        <v>-2197</v>
      </c>
      <c r="I58" s="5"/>
      <c r="J58" s="13"/>
    </row>
    <row r="59" spans="1:10" x14ac:dyDescent="0.25">
      <c r="A59" s="11">
        <v>52</v>
      </c>
      <c r="B59" s="11">
        <f t="shared" si="6"/>
        <v>239.25480770800033</v>
      </c>
      <c r="C59" s="11">
        <f t="shared" si="5"/>
        <v>239</v>
      </c>
      <c r="D59" s="11">
        <f t="shared" si="0"/>
        <v>262</v>
      </c>
      <c r="E59" s="9">
        <v>0</v>
      </c>
      <c r="F59" s="9">
        <f t="shared" si="1"/>
        <v>2256</v>
      </c>
      <c r="G59" s="9">
        <v>66</v>
      </c>
      <c r="H59" s="9">
        <f t="shared" si="2"/>
        <v>-2001</v>
      </c>
      <c r="I59" s="5"/>
      <c r="J59" s="13"/>
    </row>
    <row r="60" spans="1:10" x14ac:dyDescent="0.25">
      <c r="A60" s="11">
        <v>53</v>
      </c>
      <c r="B60" s="11">
        <f t="shared" si="6"/>
        <v>243.75000001600034</v>
      </c>
      <c r="C60" s="11">
        <f t="shared" si="5"/>
        <v>244</v>
      </c>
      <c r="D60" s="11">
        <f t="shared" si="0"/>
        <v>266</v>
      </c>
      <c r="E60" s="9">
        <v>0</v>
      </c>
      <c r="F60" s="9">
        <f t="shared" si="1"/>
        <v>1990</v>
      </c>
      <c r="G60" s="9">
        <v>54</v>
      </c>
      <c r="H60" s="9">
        <f t="shared" si="2"/>
        <v>-1789</v>
      </c>
      <c r="I60" s="5"/>
      <c r="J60" s="13"/>
    </row>
    <row r="61" spans="1:10" x14ac:dyDescent="0.25">
      <c r="A61" s="11">
        <v>54</v>
      </c>
      <c r="B61" s="11">
        <f t="shared" si="6"/>
        <v>248.24519232400036</v>
      </c>
      <c r="C61" s="11">
        <f t="shared" si="5"/>
        <v>248</v>
      </c>
      <c r="D61" s="11">
        <f t="shared" si="0"/>
        <v>271</v>
      </c>
      <c r="E61" s="9">
        <v>0</v>
      </c>
      <c r="F61" s="9">
        <f t="shared" si="1"/>
        <v>1719</v>
      </c>
      <c r="G61" s="9">
        <v>44</v>
      </c>
      <c r="H61" s="9">
        <f t="shared" si="2"/>
        <v>-1562</v>
      </c>
      <c r="I61" s="5"/>
      <c r="J61" s="13"/>
    </row>
    <row r="62" spans="1:10" x14ac:dyDescent="0.25">
      <c r="A62" s="11">
        <v>55</v>
      </c>
      <c r="B62" s="11">
        <f t="shared" si="6"/>
        <v>252.74038463200037</v>
      </c>
      <c r="C62" s="11">
        <f t="shared" si="5"/>
        <v>253</v>
      </c>
      <c r="D62" s="11">
        <f t="shared" si="0"/>
        <v>275</v>
      </c>
      <c r="E62" s="9">
        <v>0</v>
      </c>
      <c r="F62" s="9">
        <f t="shared" si="1"/>
        <v>1444</v>
      </c>
      <c r="G62" s="9">
        <v>36</v>
      </c>
      <c r="H62" s="9">
        <f t="shared" si="2"/>
        <v>-1323</v>
      </c>
      <c r="I62" s="5"/>
      <c r="J62" s="13"/>
    </row>
    <row r="63" spans="1:10" x14ac:dyDescent="0.25">
      <c r="A63" s="11">
        <v>56</v>
      </c>
      <c r="B63" s="11">
        <f t="shared" si="6"/>
        <v>257.23557694000039</v>
      </c>
      <c r="C63" s="11">
        <f t="shared" si="5"/>
        <v>257</v>
      </c>
      <c r="D63" s="11">
        <f t="shared" si="0"/>
        <v>280</v>
      </c>
      <c r="E63" s="9">
        <v>0</v>
      </c>
      <c r="F63" s="9">
        <f t="shared" si="1"/>
        <v>1164</v>
      </c>
      <c r="G63" s="9">
        <v>29</v>
      </c>
      <c r="H63" s="9">
        <f t="shared" si="2"/>
        <v>-1072</v>
      </c>
      <c r="I63" s="5"/>
      <c r="J63" s="13"/>
    </row>
    <row r="64" spans="1:10" x14ac:dyDescent="0.25">
      <c r="A64" s="11">
        <v>57</v>
      </c>
      <c r="B64" s="11">
        <f t="shared" si="6"/>
        <v>261.7307692480004</v>
      </c>
      <c r="C64" s="11">
        <f t="shared" si="5"/>
        <v>262</v>
      </c>
      <c r="D64" s="11">
        <f t="shared" si="0"/>
        <v>284</v>
      </c>
      <c r="E64" s="9">
        <v>0</v>
      </c>
      <c r="F64" s="9">
        <f t="shared" si="1"/>
        <v>880</v>
      </c>
      <c r="G64" s="9">
        <v>23</v>
      </c>
      <c r="H64" s="9">
        <f t="shared" si="2"/>
        <v>-811</v>
      </c>
      <c r="I64" s="5"/>
      <c r="J64" s="13"/>
    </row>
    <row r="65" spans="1:10" x14ac:dyDescent="0.25">
      <c r="A65" s="11">
        <v>58</v>
      </c>
      <c r="B65" s="11">
        <f t="shared" si="6"/>
        <v>266.22596155600041</v>
      </c>
      <c r="C65" s="11">
        <f t="shared" si="5"/>
        <v>266</v>
      </c>
      <c r="D65" s="11">
        <f t="shared" si="0"/>
        <v>289</v>
      </c>
      <c r="E65" s="9">
        <v>0</v>
      </c>
      <c r="F65" s="9">
        <f t="shared" si="1"/>
        <v>591</v>
      </c>
      <c r="G65" s="9">
        <v>18</v>
      </c>
      <c r="H65" s="9">
        <f t="shared" si="2"/>
        <v>-540</v>
      </c>
      <c r="I65" s="5"/>
      <c r="J65" s="13"/>
    </row>
    <row r="66" spans="1:10" x14ac:dyDescent="0.25">
      <c r="A66" s="11">
        <v>59</v>
      </c>
      <c r="B66" s="11">
        <f t="shared" si="6"/>
        <v>270.72115386400043</v>
      </c>
      <c r="C66" s="11">
        <f t="shared" si="5"/>
        <v>271</v>
      </c>
      <c r="D66" s="11">
        <f t="shared" si="0"/>
        <v>293</v>
      </c>
      <c r="E66" s="11">
        <v>0</v>
      </c>
      <c r="F66" s="9">
        <f t="shared" si="1"/>
        <v>298</v>
      </c>
      <c r="G66" s="9">
        <v>14</v>
      </c>
      <c r="H66" s="9">
        <f t="shared" si="2"/>
        <v>-261</v>
      </c>
      <c r="I66" s="5"/>
      <c r="J66" s="13"/>
    </row>
    <row r="67" spans="1:10" x14ac:dyDescent="0.25">
      <c r="A67" s="11">
        <v>60</v>
      </c>
      <c r="B67" s="11">
        <f t="shared" si="6"/>
        <v>275.21634617200044</v>
      </c>
      <c r="C67" s="11">
        <f t="shared" si="5"/>
        <v>275</v>
      </c>
      <c r="D67" s="11">
        <f t="shared" si="0"/>
        <v>298</v>
      </c>
      <c r="E67" s="11">
        <v>0</v>
      </c>
      <c r="F67" s="9">
        <f t="shared" si="1"/>
        <v>0</v>
      </c>
      <c r="G67" s="9">
        <v>11</v>
      </c>
      <c r="H67" s="9">
        <f t="shared" si="2"/>
        <v>26</v>
      </c>
      <c r="I67" s="5"/>
      <c r="J67" s="13"/>
    </row>
    <row r="68" spans="1:10" x14ac:dyDescent="0.25">
      <c r="A68" s="11">
        <v>61</v>
      </c>
      <c r="B68" s="11">
        <f t="shared" si="6"/>
        <v>279.71153848000046</v>
      </c>
      <c r="C68" s="11">
        <f t="shared" si="5"/>
        <v>280</v>
      </c>
      <c r="D68" s="11"/>
      <c r="E68" s="11"/>
      <c r="F68" s="9"/>
      <c r="G68" s="9">
        <v>8</v>
      </c>
      <c r="H68" s="9">
        <f t="shared" si="2"/>
        <v>18</v>
      </c>
      <c r="I68" s="5"/>
      <c r="J68" s="13"/>
    </row>
    <row r="69" spans="1:10" x14ac:dyDescent="0.25">
      <c r="A69" s="11">
        <v>62</v>
      </c>
      <c r="B69" s="11">
        <f t="shared" si="6"/>
        <v>284.20673078800047</v>
      </c>
      <c r="C69" s="11">
        <f t="shared" si="5"/>
        <v>284</v>
      </c>
      <c r="D69" s="11"/>
      <c r="E69" s="11"/>
      <c r="F69" s="9"/>
      <c r="G69" s="9">
        <v>6</v>
      </c>
      <c r="H69" s="9">
        <f t="shared" ref="H69:H72" si="7">H68+D69-G69</f>
        <v>12</v>
      </c>
      <c r="I69" s="5"/>
      <c r="J69" s="13"/>
    </row>
    <row r="70" spans="1:10" x14ac:dyDescent="0.25">
      <c r="A70" s="11">
        <v>63</v>
      </c>
      <c r="B70" s="11">
        <f t="shared" si="6"/>
        <v>288.70192309600048</v>
      </c>
      <c r="C70" s="11">
        <f t="shared" si="5"/>
        <v>289</v>
      </c>
      <c r="D70" s="11"/>
      <c r="E70" s="11"/>
      <c r="F70" s="9"/>
      <c r="G70" s="9">
        <v>5</v>
      </c>
      <c r="H70" s="9">
        <f t="shared" si="7"/>
        <v>7</v>
      </c>
      <c r="I70" s="5"/>
      <c r="J70" s="13"/>
    </row>
    <row r="71" spans="1:10" x14ac:dyDescent="0.25">
      <c r="A71" s="11">
        <v>64</v>
      </c>
      <c r="B71" s="11">
        <f t="shared" si="6"/>
        <v>293.1971154040005</v>
      </c>
      <c r="C71" s="11">
        <f t="shared" si="5"/>
        <v>293</v>
      </c>
      <c r="D71" s="11"/>
      <c r="E71" s="11"/>
      <c r="F71" s="9"/>
      <c r="G71" s="9">
        <v>4</v>
      </c>
      <c r="H71" s="9">
        <f t="shared" si="7"/>
        <v>3</v>
      </c>
      <c r="I71" s="5"/>
      <c r="J71" s="13"/>
    </row>
    <row r="72" spans="1:10" x14ac:dyDescent="0.25">
      <c r="A72" s="11">
        <v>65</v>
      </c>
      <c r="B72" s="11">
        <f t="shared" si="6"/>
        <v>297.69230771200051</v>
      </c>
      <c r="C72" s="11">
        <f t="shared" si="5"/>
        <v>298</v>
      </c>
      <c r="D72" s="11"/>
      <c r="E72" s="11"/>
      <c r="F72" s="9"/>
      <c r="G72" s="9">
        <v>3</v>
      </c>
      <c r="H72" s="9">
        <f t="shared" si="7"/>
        <v>0</v>
      </c>
      <c r="I72" s="5"/>
      <c r="J72" s="13"/>
    </row>
    <row r="73" spans="1:10" x14ac:dyDescent="0.25">
      <c r="A73" s="17" t="s">
        <v>3</v>
      </c>
      <c r="B73" s="16">
        <f>SUM(B3:B72)</f>
        <v>10000.000000640013</v>
      </c>
      <c r="C73" s="16">
        <f>SUM(C3:C72)</f>
        <v>10000</v>
      </c>
      <c r="D73" s="16">
        <f>SUM(D3:D72)</f>
        <v>10000</v>
      </c>
      <c r="E73" s="16">
        <f>SUM(E3:E72)</f>
        <v>10000</v>
      </c>
      <c r="F73" s="11"/>
      <c r="G73" s="16">
        <f>SUM(G3:G72)</f>
        <v>10000</v>
      </c>
      <c r="H73" s="11"/>
      <c r="I73" s="5"/>
    </row>
    <row r="74" spans="1:10" x14ac:dyDescent="0.25">
      <c r="F74" s="5"/>
      <c r="G74" s="5"/>
      <c r="H74" s="5"/>
      <c r="I74" s="5"/>
    </row>
    <row r="75" spans="1:10" x14ac:dyDescent="0.25">
      <c r="F75" s="5"/>
      <c r="G75" s="5"/>
      <c r="H75" s="5"/>
      <c r="I75" s="5"/>
    </row>
    <row r="76" spans="1:10" x14ac:dyDescent="0.25">
      <c r="F76" s="5"/>
      <c r="G76" s="5"/>
      <c r="H76" s="5"/>
      <c r="I76" s="5"/>
    </row>
    <row r="77" spans="1:10" x14ac:dyDescent="0.25">
      <c r="F77" s="5"/>
      <c r="G77" s="5"/>
      <c r="H77" s="5"/>
      <c r="I77" s="5"/>
    </row>
    <row r="78" spans="1:10" x14ac:dyDescent="0.25">
      <c r="F78" s="5"/>
      <c r="G78" s="5"/>
      <c r="H78" s="5"/>
      <c r="I78" s="5"/>
    </row>
    <row r="79" spans="1:10" x14ac:dyDescent="0.25">
      <c r="F79" s="5"/>
      <c r="G79" s="5"/>
      <c r="H79" s="5"/>
      <c r="I79" s="5"/>
    </row>
    <row r="80" spans="1:10" x14ac:dyDescent="0.25">
      <c r="F80" s="5"/>
      <c r="G80" s="5"/>
      <c r="H80" s="5"/>
      <c r="I80" s="5"/>
    </row>
    <row r="81" spans="6:9" x14ac:dyDescent="0.25">
      <c r="F81" s="5"/>
      <c r="G81" s="5"/>
      <c r="H81" s="5"/>
      <c r="I81" s="5"/>
    </row>
    <row r="82" spans="6:9" x14ac:dyDescent="0.25">
      <c r="F82" s="5"/>
      <c r="G82" s="5"/>
      <c r="H82" s="5"/>
      <c r="I82" s="5"/>
    </row>
  </sheetData>
  <hyperlinks>
    <hyperlink ref="J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Model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Ravi</dc:creator>
  <cp:lastModifiedBy>Vidyadhar Ravi</cp:lastModifiedBy>
  <dcterms:created xsi:type="dcterms:W3CDTF">2016-01-21T09:38:36Z</dcterms:created>
  <dcterms:modified xsi:type="dcterms:W3CDTF">2016-01-21T15:47:38Z</dcterms:modified>
</cp:coreProperties>
</file>